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FFAEAB17-6B26-4B88-A954-6C62675FB0C5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6" i="11" l="1"/>
  <c r="E76" i="11"/>
  <c r="D76" i="11"/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M76" i="11"/>
  <c r="N76" i="11" s="1"/>
  <c r="O76" i="11" s="1"/>
  <c r="J76" i="11"/>
  <c r="K76" i="11" s="1"/>
  <c r="N75" i="11"/>
  <c r="O75" i="11" s="1"/>
  <c r="M75" i="11"/>
  <c r="J75" i="11"/>
  <c r="K75" i="11" s="1"/>
  <c r="D75" i="11"/>
  <c r="E75" i="11" s="1"/>
  <c r="M74" i="11"/>
  <c r="N74" i="11" s="1"/>
  <c r="O74" i="11" s="1"/>
  <c r="K74" i="11"/>
  <c r="J74" i="11"/>
  <c r="E74" i="11"/>
  <c r="D74" i="11"/>
  <c r="O73" i="11"/>
  <c r="M73" i="11"/>
  <c r="N73" i="11" s="1"/>
  <c r="K73" i="11"/>
  <c r="J73" i="11"/>
  <c r="D73" i="11"/>
  <c r="E73" i="11" s="1"/>
  <c r="O72" i="11"/>
  <c r="M72" i="11"/>
  <c r="N72" i="11" s="1"/>
  <c r="J72" i="11"/>
  <c r="K72" i="11" s="1"/>
  <c r="D72" i="11"/>
  <c r="E72" i="11" s="1"/>
  <c r="O71" i="11"/>
  <c r="M71" i="11"/>
  <c r="N71" i="11" s="1"/>
  <c r="J71" i="11"/>
  <c r="K71" i="11" s="1"/>
  <c r="D71" i="11"/>
  <c r="E71" i="11" s="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M76" i="10"/>
  <c r="N76" i="10" s="1"/>
  <c r="O76" i="10" s="1"/>
  <c r="K76" i="10"/>
  <c r="J76" i="10"/>
  <c r="E76" i="10"/>
  <c r="D76" i="10"/>
  <c r="M75" i="10"/>
  <c r="N75" i="10" s="1"/>
  <c r="O75" i="10" s="1"/>
  <c r="J75" i="10"/>
  <c r="K75" i="10" s="1"/>
  <c r="E75" i="10"/>
  <c r="D75" i="10"/>
  <c r="M74" i="10"/>
  <c r="N74" i="10" s="1"/>
  <c r="O74" i="10" s="1"/>
  <c r="J74" i="10"/>
  <c r="K74" i="10" s="1"/>
  <c r="D74" i="10"/>
  <c r="E74" i="10" s="1"/>
  <c r="O73" i="10"/>
  <c r="M73" i="10"/>
  <c r="N73" i="10" s="1"/>
  <c r="K73" i="10"/>
  <c r="J73" i="10"/>
  <c r="D73" i="10"/>
  <c r="E73" i="10" s="1"/>
  <c r="M72" i="10"/>
  <c r="N72" i="10" s="1"/>
  <c r="O72" i="10" s="1"/>
  <c r="J72" i="10"/>
  <c r="K72" i="10" s="1"/>
  <c r="D72" i="10"/>
  <c r="E72" i="10" s="1"/>
  <c r="M71" i="10"/>
  <c r="N71" i="10" s="1"/>
  <c r="O71" i="10" s="1"/>
  <c r="J71" i="10"/>
  <c r="K71" i="10" s="1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M76" i="9"/>
  <c r="N76" i="9" s="1"/>
  <c r="O76" i="9" s="1"/>
  <c r="K76" i="9"/>
  <c r="J76" i="9"/>
  <c r="D76" i="9"/>
  <c r="E76" i="9" s="1"/>
  <c r="M75" i="9"/>
  <c r="N75" i="9" s="1"/>
  <c r="O75" i="9" s="1"/>
  <c r="K75" i="9"/>
  <c r="J75" i="9"/>
  <c r="E75" i="9"/>
  <c r="D75" i="9"/>
  <c r="M74" i="9"/>
  <c r="N74" i="9" s="1"/>
  <c r="O74" i="9" s="1"/>
  <c r="K74" i="9"/>
  <c r="J74" i="9"/>
  <c r="D74" i="9"/>
  <c r="E74" i="9" s="1"/>
  <c r="M73" i="9"/>
  <c r="N73" i="9" s="1"/>
  <c r="O73" i="9" s="1"/>
  <c r="K73" i="9"/>
  <c r="J73" i="9"/>
  <c r="D73" i="9"/>
  <c r="E73" i="9" s="1"/>
  <c r="M72" i="9"/>
  <c r="N72" i="9" s="1"/>
  <c r="O72" i="9" s="1"/>
  <c r="K72" i="9"/>
  <c r="J72" i="9"/>
  <c r="E72" i="9"/>
  <c r="D72" i="9"/>
  <c r="M71" i="9"/>
  <c r="N71" i="9" s="1"/>
  <c r="O71" i="9" s="1"/>
  <c r="J71" i="9"/>
  <c r="K71" i="9" s="1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M76" i="8"/>
  <c r="N76" i="8" s="1"/>
  <c r="O76" i="8" s="1"/>
  <c r="J76" i="8"/>
  <c r="K76" i="8" s="1"/>
  <c r="E76" i="8"/>
  <c r="D76" i="8"/>
  <c r="N75" i="8"/>
  <c r="O75" i="8" s="1"/>
  <c r="M75" i="8"/>
  <c r="J75" i="8"/>
  <c r="K75" i="8" s="1"/>
  <c r="E75" i="8"/>
  <c r="D75" i="8"/>
  <c r="B75" i="8"/>
  <c r="M74" i="8"/>
  <c r="N74" i="8" s="1"/>
  <c r="O74" i="8" s="1"/>
  <c r="J74" i="8"/>
  <c r="K74" i="8" s="1"/>
  <c r="E74" i="8"/>
  <c r="D74" i="8"/>
  <c r="O73" i="8"/>
  <c r="M73" i="8"/>
  <c r="N73" i="8" s="1"/>
  <c r="K73" i="8"/>
  <c r="J73" i="8"/>
  <c r="E73" i="8"/>
  <c r="D73" i="8"/>
  <c r="N72" i="8"/>
  <c r="O72" i="8" s="1"/>
  <c r="M72" i="8"/>
  <c r="J72" i="8"/>
  <c r="K72" i="8" s="1"/>
  <c r="D72" i="8"/>
  <c r="E72" i="8" s="1"/>
  <c r="M71" i="8"/>
  <c r="N71" i="8" s="1"/>
  <c r="O71" i="8" s="1"/>
  <c r="J71" i="8"/>
  <c r="K71" i="8" s="1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N76" i="7"/>
  <c r="O76" i="7" s="1"/>
  <c r="M76" i="7"/>
  <c r="K76" i="7"/>
  <c r="J76" i="7"/>
  <c r="D76" i="7"/>
  <c r="E76" i="7" s="1"/>
  <c r="O75" i="7"/>
  <c r="M75" i="7"/>
  <c r="N75" i="7" s="1"/>
  <c r="J75" i="7"/>
  <c r="K75" i="7" s="1"/>
  <c r="D75" i="7"/>
  <c r="E75" i="7" s="1"/>
  <c r="M74" i="7"/>
  <c r="N74" i="7" s="1"/>
  <c r="O74" i="7" s="1"/>
  <c r="J74" i="7"/>
  <c r="K74" i="7" s="1"/>
  <c r="E74" i="7"/>
  <c r="D74" i="7"/>
  <c r="M73" i="7"/>
  <c r="N73" i="7" s="1"/>
  <c r="O73" i="7" s="1"/>
  <c r="K73" i="7"/>
  <c r="J73" i="7"/>
  <c r="E73" i="7"/>
  <c r="D73" i="7"/>
  <c r="M72" i="7"/>
  <c r="N72" i="7" s="1"/>
  <c r="O72" i="7" s="1"/>
  <c r="K72" i="7"/>
  <c r="J72" i="7"/>
  <c r="E72" i="7"/>
  <c r="D72" i="7"/>
  <c r="M71" i="7"/>
  <c r="N71" i="7" s="1"/>
  <c r="O71" i="7" s="1"/>
  <c r="J71" i="7"/>
  <c r="K71" i="7" s="1"/>
  <c r="D71" i="7"/>
  <c r="E71" i="7" s="1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M76" i="6"/>
  <c r="N76" i="6" s="1"/>
  <c r="O76" i="6" s="1"/>
  <c r="K76" i="6"/>
  <c r="J76" i="6"/>
  <c r="E76" i="6"/>
  <c r="D76" i="6"/>
  <c r="O75" i="6"/>
  <c r="M75" i="6"/>
  <c r="N75" i="6" s="1"/>
  <c r="K75" i="6"/>
  <c r="J75" i="6"/>
  <c r="D75" i="6"/>
  <c r="E75" i="6" s="1"/>
  <c r="M74" i="6"/>
  <c r="N74" i="6" s="1"/>
  <c r="O74" i="6" s="1"/>
  <c r="J74" i="6"/>
  <c r="K74" i="6" s="1"/>
  <c r="D74" i="6"/>
  <c r="E74" i="6" s="1"/>
  <c r="M73" i="6"/>
  <c r="N73" i="6" s="1"/>
  <c r="O73" i="6" s="1"/>
  <c r="K73" i="6"/>
  <c r="J73" i="6"/>
  <c r="D73" i="6"/>
  <c r="E73" i="6" s="1"/>
  <c r="O72" i="6"/>
  <c r="M72" i="6"/>
  <c r="N72" i="6" s="1"/>
  <c r="K72" i="6"/>
  <c r="J72" i="6"/>
  <c r="E72" i="6"/>
  <c r="D72" i="6"/>
  <c r="M71" i="6"/>
  <c r="N71" i="6" s="1"/>
  <c r="O71" i="6" s="1"/>
  <c r="J71" i="6"/>
  <c r="K71" i="6" s="1"/>
  <c r="D71" i="6"/>
  <c r="E71" i="6" s="1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V60" i="6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M76" i="5"/>
  <c r="N76" i="5" s="1"/>
  <c r="O76" i="5" s="1"/>
  <c r="K76" i="5"/>
  <c r="J76" i="5"/>
  <c r="E76" i="5"/>
  <c r="D76" i="5"/>
  <c r="M75" i="5"/>
  <c r="N75" i="5" s="1"/>
  <c r="O75" i="5" s="1"/>
  <c r="J75" i="5"/>
  <c r="K75" i="5" s="1"/>
  <c r="E75" i="5"/>
  <c r="D75" i="5"/>
  <c r="M74" i="5"/>
  <c r="N74" i="5" s="1"/>
  <c r="O74" i="5" s="1"/>
  <c r="K74" i="5"/>
  <c r="J74" i="5"/>
  <c r="E74" i="5"/>
  <c r="D74" i="5"/>
  <c r="M73" i="5"/>
  <c r="N73" i="5" s="1"/>
  <c r="O73" i="5" s="1"/>
  <c r="K73" i="5"/>
  <c r="J73" i="5"/>
  <c r="D73" i="5"/>
  <c r="E73" i="5" s="1"/>
  <c r="M72" i="5"/>
  <c r="N72" i="5" s="1"/>
  <c r="O72" i="5" s="1"/>
  <c r="K72" i="5"/>
  <c r="J72" i="5"/>
  <c r="D72" i="5"/>
  <c r="E72" i="5" s="1"/>
  <c r="M71" i="5"/>
  <c r="N71" i="5" s="1"/>
  <c r="O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M76" i="4"/>
  <c r="N76" i="4" s="1"/>
  <c r="O76" i="4" s="1"/>
  <c r="K76" i="4"/>
  <c r="J76" i="4"/>
  <c r="E76" i="4"/>
  <c r="D76" i="4"/>
  <c r="M75" i="4"/>
  <c r="N75" i="4" s="1"/>
  <c r="O75" i="4" s="1"/>
  <c r="K75" i="4"/>
  <c r="J75" i="4"/>
  <c r="E75" i="4"/>
  <c r="D75" i="4"/>
  <c r="M74" i="4"/>
  <c r="N74" i="4" s="1"/>
  <c r="O74" i="4" s="1"/>
  <c r="K74" i="4"/>
  <c r="J74" i="4"/>
  <c r="E74" i="4"/>
  <c r="D74" i="4"/>
  <c r="M73" i="4"/>
  <c r="N73" i="4" s="1"/>
  <c r="O73" i="4" s="1"/>
  <c r="K73" i="4"/>
  <c r="J73" i="4"/>
  <c r="D73" i="4"/>
  <c r="E73" i="4" s="1"/>
  <c r="M72" i="4"/>
  <c r="N72" i="4" s="1"/>
  <c r="O72" i="4" s="1"/>
  <c r="K72" i="4"/>
  <c r="J72" i="4"/>
  <c r="E72" i="4"/>
  <c r="D72" i="4"/>
  <c r="M71" i="4"/>
  <c r="N71" i="4" s="1"/>
  <c r="O71" i="4" s="1"/>
  <c r="K71" i="4"/>
  <c r="J71" i="4"/>
  <c r="D71" i="4"/>
  <c r="E71" i="4" s="1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M76" i="1"/>
  <c r="N76" i="1" s="1"/>
  <c r="O76" i="1" s="1"/>
  <c r="J76" i="1"/>
  <c r="K76" i="1" s="1"/>
  <c r="D76" i="1"/>
  <c r="E76" i="1" s="1"/>
  <c r="M75" i="1"/>
  <c r="N75" i="1" s="1"/>
  <c r="O75" i="1" s="1"/>
  <c r="K75" i="1"/>
  <c r="J75" i="1"/>
  <c r="E75" i="1"/>
  <c r="D75" i="1"/>
  <c r="M74" i="1"/>
  <c r="N74" i="1" s="1"/>
  <c r="O74" i="1" s="1"/>
  <c r="K74" i="1"/>
  <c r="J74" i="1"/>
  <c r="D74" i="1"/>
  <c r="E74" i="1" s="1"/>
  <c r="M73" i="1"/>
  <c r="N73" i="1" s="1"/>
  <c r="O73" i="1" s="1"/>
  <c r="K73" i="1"/>
  <c r="J73" i="1"/>
  <c r="E73" i="1"/>
  <c r="D73" i="1"/>
  <c r="M72" i="1"/>
  <c r="N72" i="1" s="1"/>
  <c r="O72" i="1" s="1"/>
  <c r="J72" i="1"/>
  <c r="K72" i="1" s="1"/>
  <c r="D72" i="1"/>
  <c r="E72" i="1" s="1"/>
  <c r="M71" i="1"/>
  <c r="N71" i="1" s="1"/>
  <c r="O71" i="1" s="1"/>
  <c r="K71" i="1"/>
  <c r="J71" i="1"/>
  <c r="D71" i="1"/>
  <c r="E71" i="1" s="1"/>
  <c r="M70" i="1"/>
  <c r="N70" i="1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Z54" i="8" l="1"/>
  <c r="Z51" i="10"/>
  <c r="Z39" i="6"/>
  <c r="W59" i="7"/>
  <c r="Z55" i="6"/>
  <c r="E1" i="3" a="1"/>
  <c r="E1" i="3" s="1"/>
  <c r="W45" i="11"/>
  <c r="Z44" i="10"/>
  <c r="AA44" i="10" s="1"/>
  <c r="W41" i="10"/>
  <c r="Z63" i="10"/>
  <c r="AA63" i="10" s="1"/>
  <c r="AD63" i="10" s="1"/>
  <c r="Z34" i="9"/>
  <c r="Z63" i="6"/>
  <c r="AA63" i="6" s="1"/>
  <c r="AD63" i="6" s="1"/>
  <c r="W60" i="6"/>
  <c r="W35" i="10"/>
  <c r="X35" i="10" s="1"/>
  <c r="Z40" i="9"/>
  <c r="AC39" i="9" s="1"/>
  <c r="Z60" i="6"/>
  <c r="Z34" i="5"/>
  <c r="AC33" i="5" s="1"/>
  <c r="W50" i="10"/>
  <c r="W49" i="10"/>
  <c r="W64" i="9"/>
  <c r="Z55" i="7"/>
  <c r="AA55" i="7" s="1"/>
  <c r="AD55" i="7" s="1"/>
  <c r="W58" i="7"/>
  <c r="O70" i="1"/>
  <c r="W52" i="10"/>
  <c r="T59" i="9"/>
  <c r="Z61" i="8"/>
  <c r="AC60" i="8" s="1"/>
  <c r="Z53" i="7"/>
  <c r="AC52" i="7" s="1"/>
  <c r="W40" i="7"/>
  <c r="T44" i="11"/>
  <c r="W58" i="11"/>
  <c r="Z33" i="1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AA58" i="10" s="1"/>
  <c r="W39" i="10"/>
  <c r="Z32" i="9"/>
  <c r="AA32" i="9" s="1"/>
  <c r="W54" i="9"/>
  <c r="AK31" i="9" a="1"/>
  <c r="AK31" i="9" s="1"/>
  <c r="Z35" i="9"/>
  <c r="AC34" i="9" s="1"/>
  <c r="Z33" i="9"/>
  <c r="AC32" i="9" s="1"/>
  <c r="AE32" i="9" s="1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AD43" i="8" s="1"/>
  <c r="Z45" i="8"/>
  <c r="AA45" i="8" s="1"/>
  <c r="AD45" i="8" s="1"/>
  <c r="Z51" i="8"/>
  <c r="AC50" i="8" s="1"/>
  <c r="Z55" i="8"/>
  <c r="AA55" i="8" s="1"/>
  <c r="AD55" i="8" s="1"/>
  <c r="Z36" i="8"/>
  <c r="AC35" i="8" s="1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AC39" i="6" s="1"/>
  <c r="W33" i="6"/>
  <c r="X33" i="6" s="1"/>
  <c r="Z43" i="4"/>
  <c r="AC42" i="4" s="1"/>
  <c r="Z47" i="4"/>
  <c r="AA47" i="4" s="1"/>
  <c r="Z39" i="4"/>
  <c r="AC38" i="4" s="1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X63" i="11" s="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AA32" i="6" s="1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C47" i="4" s="1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X37" i="9" s="1"/>
  <c r="Z60" i="9"/>
  <c r="AC59" i="9" s="1"/>
  <c r="Z62" i="9"/>
  <c r="AA62" i="9" s="1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W54" i="7"/>
  <c r="Z36" i="7"/>
  <c r="W45" i="7"/>
  <c r="Z47" i="7"/>
  <c r="AA47" i="7" s="1"/>
  <c r="AD47" i="7" s="1"/>
  <c r="Z56" i="7"/>
  <c r="AA56" i="7" s="1"/>
  <c r="Z61" i="7"/>
  <c r="AC60" i="7" s="1"/>
  <c r="Z63" i="7"/>
  <c r="AA63" i="7" s="1"/>
  <c r="AD63" i="7" s="1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AA51" i="1" s="1"/>
  <c r="W34" i="1"/>
  <c r="X34" i="1" s="1"/>
  <c r="T47" i="1"/>
  <c r="Z31" i="4"/>
  <c r="AA31" i="4" s="1"/>
  <c r="AD31" i="4" s="1"/>
  <c r="Z35" i="4"/>
  <c r="AC34" i="4" s="1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AG26" i="11"/>
  <c r="H5" i="11"/>
  <c r="K46" i="11"/>
  <c r="K43" i="11"/>
  <c r="E53" i="11"/>
  <c r="U50" i="1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F76" i="11" s="1" a="1"/>
  <c r="F76" i="11" s="1"/>
  <c r="G76" i="11" s="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U40" i="10"/>
  <c r="U46" i="10"/>
  <c r="Z41" i="10"/>
  <c r="AC40" i="10" s="1"/>
  <c r="Z49" i="10"/>
  <c r="AA49" i="10" s="1"/>
  <c r="AC50" i="10"/>
  <c r="AA51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W103" i="9"/>
  <c r="W108" i="9"/>
  <c r="T50" i="9"/>
  <c r="T37" i="9"/>
  <c r="T52" i="9"/>
  <c r="T53" i="9"/>
  <c r="U64" i="9"/>
  <c r="AH26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N42" i="9"/>
  <c r="O48" i="9" s="1"/>
  <c r="S44" i="9"/>
  <c r="B45" i="9"/>
  <c r="W46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X39" i="8" s="1"/>
  <c r="U46" i="8"/>
  <c r="X46" i="8" s="1"/>
  <c r="Z64" i="8"/>
  <c r="Z46" i="8"/>
  <c r="AA46" i="8" s="1"/>
  <c r="U61" i="8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T36" i="8"/>
  <c r="T48" i="8"/>
  <c r="T47" i="8"/>
  <c r="T40" i="8"/>
  <c r="T39" i="8"/>
  <c r="T44" i="8"/>
  <c r="T45" i="8"/>
  <c r="T52" i="8"/>
  <c r="T53" i="8"/>
  <c r="O38" i="8"/>
  <c r="T56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B43" i="8"/>
  <c r="N50" i="8"/>
  <c r="N51" i="8"/>
  <c r="O54" i="8" s="1"/>
  <c r="T58" i="8"/>
  <c r="AH22" i="8"/>
  <c r="B26" i="8"/>
  <c r="B29" i="8"/>
  <c r="R31" i="8"/>
  <c r="U32" i="8" s="1"/>
  <c r="W116" i="8"/>
  <c r="E53" i="8"/>
  <c r="B49" i="8"/>
  <c r="W49" i="8"/>
  <c r="R50" i="8"/>
  <c r="E58" i="8"/>
  <c r="AA54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X60" i="7" s="1"/>
  <c r="U47" i="7"/>
  <c r="U52" i="7"/>
  <c r="U49" i="7"/>
  <c r="Z52" i="7"/>
  <c r="AC51" i="7" s="1"/>
  <c r="U54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B72" i="7"/>
  <c r="V65" i="7"/>
  <c r="B61" i="7"/>
  <c r="B53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V74" i="6" s="1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B36" i="6"/>
  <c r="B76" i="6"/>
  <c r="B68" i="6"/>
  <c r="B60" i="6"/>
  <c r="B52" i="6"/>
  <c r="B117" i="6"/>
  <c r="B85" i="6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B71" i="6"/>
  <c r="B63" i="6"/>
  <c r="B55" i="6"/>
  <c r="B118" i="6"/>
  <c r="B109" i="6"/>
  <c r="B92" i="6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AA32" i="5"/>
  <c r="AC31" i="5"/>
  <c r="AE31" i="5" s="1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U61" i="5"/>
  <c r="T38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32" i="4"/>
  <c r="AE32" i="4" s="1"/>
  <c r="AA33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V95" i="1" s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B64" i="1"/>
  <c r="B56" i="1"/>
  <c r="B48" i="1"/>
  <c r="B40" i="1"/>
  <c r="B69" i="1"/>
  <c r="B65" i="1"/>
  <c r="V65" i="1" s="1"/>
  <c r="B57" i="1"/>
  <c r="B49" i="1"/>
  <c r="B41" i="1"/>
  <c r="B110" i="1"/>
  <c r="B77" i="1"/>
  <c r="B66" i="1"/>
  <c r="V66" i="1" s="1"/>
  <c r="B58" i="1"/>
  <c r="B50" i="1"/>
  <c r="B42" i="1"/>
  <c r="B117" i="1"/>
  <c r="B24" i="1"/>
  <c r="B14" i="1"/>
  <c r="B3" i="1"/>
  <c r="B175" i="1"/>
  <c r="B114" i="1"/>
  <c r="B86" i="1"/>
  <c r="B83" i="1"/>
  <c r="B59" i="1"/>
  <c r="B51" i="1"/>
  <c r="B43" i="1"/>
  <c r="B85" i="1"/>
  <c r="B72" i="1"/>
  <c r="B67" i="1"/>
  <c r="V67" i="1" s="1"/>
  <c r="B133" i="1"/>
  <c r="B74" i="1"/>
  <c r="B70" i="1"/>
  <c r="V70" i="1" s="1"/>
  <c r="B76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AA34" i="5" l="1"/>
  <c r="AD34" i="5" s="1"/>
  <c r="AA40" i="9"/>
  <c r="X34" i="11"/>
  <c r="X42" i="6"/>
  <c r="AC46" i="4"/>
  <c r="AA43" i="4"/>
  <c r="AD43" i="4" s="1"/>
  <c r="AC61" i="9"/>
  <c r="AC50" i="1"/>
  <c r="AA35" i="9"/>
  <c r="V82" i="6"/>
  <c r="AA39" i="4"/>
  <c r="X54" i="1"/>
  <c r="AA48" i="9"/>
  <c r="AD48" i="9" s="1"/>
  <c r="AA32" i="10"/>
  <c r="X49" i="10"/>
  <c r="X54" i="9"/>
  <c r="AA33" i="9"/>
  <c r="X64" i="9"/>
  <c r="AA36" i="8"/>
  <c r="AD36" i="8" s="1"/>
  <c r="AA63" i="8"/>
  <c r="AD63" i="8" s="1"/>
  <c r="V76" i="7"/>
  <c r="X46" i="7"/>
  <c r="AC31" i="6"/>
  <c r="AE31" i="6" s="1"/>
  <c r="X38" i="6"/>
  <c r="X60" i="5"/>
  <c r="AA35" i="4"/>
  <c r="AD35" i="4" s="1"/>
  <c r="AC54" i="7"/>
  <c r="V75" i="1"/>
  <c r="V85" i="1"/>
  <c r="V77" i="1"/>
  <c r="V86" i="1"/>
  <c r="W86" i="1" s="1"/>
  <c r="V76" i="1"/>
  <c r="X52" i="5"/>
  <c r="AC55" i="9"/>
  <c r="AC43" i="8"/>
  <c r="X32" i="8"/>
  <c r="X35" i="8"/>
  <c r="X54" i="7"/>
  <c r="V92" i="6"/>
  <c r="W93" i="6" s="1"/>
  <c r="V93" i="6"/>
  <c r="X39" i="5"/>
  <c r="AB56" i="7"/>
  <c r="AA61" i="8"/>
  <c r="X55" i="9"/>
  <c r="X61" i="8"/>
  <c r="AA35" i="7"/>
  <c r="V89" i="7"/>
  <c r="X49" i="7"/>
  <c r="V81" i="7"/>
  <c r="X47" i="6"/>
  <c r="V85" i="6"/>
  <c r="AC62" i="7"/>
  <c r="AA40" i="6"/>
  <c r="AD40" i="6" s="1"/>
  <c r="AA48" i="4"/>
  <c r="AD48" i="4" s="1"/>
  <c r="AC44" i="8"/>
  <c r="AC57" i="10"/>
  <c r="X41" i="11"/>
  <c r="AA57" i="11"/>
  <c r="AB58" i="11" s="1"/>
  <c r="V78" i="11"/>
  <c r="X37" i="11"/>
  <c r="AA35" i="11"/>
  <c r="AD35" i="11" s="1"/>
  <c r="X58" i="11"/>
  <c r="AC59" i="10"/>
  <c r="AC34" i="10"/>
  <c r="X41" i="8"/>
  <c r="V88" i="7"/>
  <c r="V96" i="7"/>
  <c r="W97" i="7" s="1"/>
  <c r="V71" i="6"/>
  <c r="W72" i="6" s="1"/>
  <c r="V95" i="6"/>
  <c r="W95" i="6" s="1"/>
  <c r="X62" i="6"/>
  <c r="X62" i="5"/>
  <c r="V84" i="1"/>
  <c r="AA62" i="11"/>
  <c r="AD62" i="11" s="1"/>
  <c r="AC54" i="8"/>
  <c r="AA48" i="8"/>
  <c r="AA51" i="8"/>
  <c r="AD51" i="8" s="1"/>
  <c r="AB55" i="8"/>
  <c r="AA37" i="8"/>
  <c r="AD37" i="8" s="1"/>
  <c r="AB45" i="8"/>
  <c r="AA61" i="6"/>
  <c r="AD61" i="6" s="1"/>
  <c r="AB34" i="7"/>
  <c r="X50" i="11"/>
  <c r="V97" i="10"/>
  <c r="V99" i="10"/>
  <c r="V80" i="10"/>
  <c r="V88" i="10"/>
  <c r="V76" i="10"/>
  <c r="V86" i="10"/>
  <c r="V84" i="10"/>
  <c r="V82" i="10"/>
  <c r="AC41" i="10"/>
  <c r="V77" i="10"/>
  <c r="V71" i="10"/>
  <c r="W72" i="10" s="1"/>
  <c r="V81" i="10"/>
  <c r="V79" i="10"/>
  <c r="X57" i="9"/>
  <c r="AC37" i="8"/>
  <c r="X38" i="8"/>
  <c r="AC51" i="6"/>
  <c r="AC32" i="5"/>
  <c r="AE32" i="5" s="1"/>
  <c r="AF32" i="5" s="1"/>
  <c r="X47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D44" i="9" s="1"/>
  <c r="AA58" i="9"/>
  <c r="AD58" i="9" s="1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V80" i="5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A41" i="9"/>
  <c r="AD41" i="9" s="1"/>
  <c r="AA64" i="4"/>
  <c r="AD64" i="4" s="1"/>
  <c r="AA61" i="7"/>
  <c r="AD61" i="7" s="1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AB52" i="10"/>
  <c r="X44" i="9"/>
  <c r="X56" i="9"/>
  <c r="X60" i="9"/>
  <c r="V81" i="8"/>
  <c r="V100" i="8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V100" i="7"/>
  <c r="V93" i="7"/>
  <c r="AB36" i="6"/>
  <c r="V89" i="6"/>
  <c r="AC35" i="6"/>
  <c r="X56" i="5"/>
  <c r="X54" i="5"/>
  <c r="AC40" i="5"/>
  <c r="AA49" i="4"/>
  <c r="AD49" i="4" s="1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V100" i="10"/>
  <c r="W101" i="10" s="1"/>
  <c r="V94" i="10"/>
  <c r="AA47" i="10"/>
  <c r="AD47" i="10" s="1"/>
  <c r="V87" i="10"/>
  <c r="V92" i="10"/>
  <c r="AA39" i="10"/>
  <c r="AD39" i="10" s="1"/>
  <c r="AC58" i="10"/>
  <c r="V95" i="10"/>
  <c r="V85" i="10"/>
  <c r="V93" i="10"/>
  <c r="V91" i="10"/>
  <c r="AC32" i="10"/>
  <c r="AE32" i="10" s="1"/>
  <c r="V98" i="10"/>
  <c r="V96" i="10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V79" i="6"/>
  <c r="W79" i="6" s="1"/>
  <c r="V69" i="6"/>
  <c r="AA54" i="5"/>
  <c r="AD54" i="5" s="1"/>
  <c r="X55" i="5"/>
  <c r="V74" i="5"/>
  <c r="X64" i="5"/>
  <c r="V88" i="5"/>
  <c r="AB34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D63" i="5" s="1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V88" i="6"/>
  <c r="X56" i="6"/>
  <c r="V96" i="6"/>
  <c r="W96" i="6" s="1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C63" i="11"/>
  <c r="AA51" i="11"/>
  <c r="AD51" i="11" s="1"/>
  <c r="AC39" i="5"/>
  <c r="AC41" i="5"/>
  <c r="X48" i="4"/>
  <c r="AA38" i="10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O56" i="11"/>
  <c r="U49" i="11"/>
  <c r="X49" i="11" s="1"/>
  <c r="AD55" i="11"/>
  <c r="W111" i="11"/>
  <c r="V70" i="11"/>
  <c r="V75" i="11"/>
  <c r="V65" i="11"/>
  <c r="V77" i="1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X45" i="10"/>
  <c r="X43" i="10"/>
  <c r="U38" i="10"/>
  <c r="X38" i="10" s="1"/>
  <c r="W65" i="10"/>
  <c r="V67" i="10"/>
  <c r="W68" i="10" s="1"/>
  <c r="W14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69" i="10"/>
  <c r="O48" i="10"/>
  <c r="AD61" i="10"/>
  <c r="AB61" i="10"/>
  <c r="O43" i="10"/>
  <c r="W112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D61" i="9"/>
  <c r="O53" i="9"/>
  <c r="W114" i="9"/>
  <c r="V77" i="9"/>
  <c r="V100" i="9"/>
  <c r="V72" i="9"/>
  <c r="AC53" i="9"/>
  <c r="AA54" i="9"/>
  <c r="O37" i="9"/>
  <c r="X63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6" i="9"/>
  <c r="V74" i="9"/>
  <c r="O64" i="9"/>
  <c r="O41" i="9"/>
  <c r="AD5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AC58" i="8"/>
  <c r="AA59" i="8"/>
  <c r="O49" i="8"/>
  <c r="L66" i="8" a="1"/>
  <c r="L66" i="8" s="1"/>
  <c r="T65" i="8"/>
  <c r="V90" i="8"/>
  <c r="V86" i="8"/>
  <c r="V77" i="8"/>
  <c r="AD61" i="8"/>
  <c r="V67" i="8"/>
  <c r="AB48" i="8"/>
  <c r="AD48" i="8"/>
  <c r="O37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V66" i="8"/>
  <c r="V94" i="8"/>
  <c r="AD54" i="8"/>
  <c r="AC34" i="8"/>
  <c r="AA35" i="8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O53" i="7"/>
  <c r="AD53" i="7"/>
  <c r="O58" i="7"/>
  <c r="W81" i="7"/>
  <c r="V90" i="7"/>
  <c r="W144" i="7"/>
  <c r="W135" i="7"/>
  <c r="X57" i="7"/>
  <c r="W111" i="7"/>
  <c r="V98" i="7"/>
  <c r="AC49" i="7"/>
  <c r="AA50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W136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76" i="7"/>
  <c r="W107" i="7"/>
  <c r="AA42" i="7"/>
  <c r="AC41" i="7"/>
  <c r="O50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A50" i="6"/>
  <c r="AB50" i="6" s="1"/>
  <c r="AA57" i="6"/>
  <c r="AB57" i="6" s="1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3" i="6"/>
  <c r="W73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X49" i="6"/>
  <c r="W122" i="6"/>
  <c r="AD49" i="6"/>
  <c r="W145" i="6"/>
  <c r="O64" i="6"/>
  <c r="O54" i="6"/>
  <c r="O37" i="6"/>
  <c r="F37" i="5" a="1"/>
  <c r="F37" i="5" s="1"/>
  <c r="P37" i="5" a="1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84" i="8" l="1"/>
  <c r="W80" i="5"/>
  <c r="AB61" i="6"/>
  <c r="W77" i="1"/>
  <c r="W89" i="1"/>
  <c r="W86" i="10"/>
  <c r="W97" i="10"/>
  <c r="W98" i="10"/>
  <c r="W96" i="7"/>
  <c r="AG53" i="7"/>
  <c r="AH53" i="7" s="1"/>
  <c r="AB36" i="8"/>
  <c r="AB37" i="8"/>
  <c r="AB49" i="4"/>
  <c r="W76" i="1"/>
  <c r="W77" i="10"/>
  <c r="W77" i="7"/>
  <c r="W92" i="6"/>
  <c r="AB36" i="4"/>
  <c r="W85" i="1"/>
  <c r="W90" i="10"/>
  <c r="W72" i="5"/>
  <c r="AD57" i="11"/>
  <c r="W94" i="10"/>
  <c r="W82" i="10"/>
  <c r="W85" i="10"/>
  <c r="W89" i="10"/>
  <c r="AE34" i="10"/>
  <c r="AB55" i="7"/>
  <c r="AB54" i="7"/>
  <c r="W97" i="6"/>
  <c r="AB40" i="6"/>
  <c r="W76" i="5"/>
  <c r="AB55" i="5"/>
  <c r="AB64" i="4"/>
  <c r="AB62" i="11"/>
  <c r="AB54" i="8"/>
  <c r="AB41" i="6"/>
  <c r="W78" i="11"/>
  <c r="W81" i="10"/>
  <c r="W87" i="10"/>
  <c r="AB45" i="9"/>
  <c r="AB37" i="9"/>
  <c r="W78" i="7"/>
  <c r="AB57" i="11"/>
  <c r="AB61" i="9"/>
  <c r="AB44" i="9"/>
  <c r="AB46" i="9"/>
  <c r="AB58" i="9"/>
  <c r="AB46" i="1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AG54" i="7" s="1"/>
  <c r="AH54" i="7" s="1"/>
  <c r="W75" i="10"/>
  <c r="AF31" i="9"/>
  <c r="AG52" i="9" s="1"/>
  <c r="AH52" i="9" s="1"/>
  <c r="AB38" i="9"/>
  <c r="W92" i="8"/>
  <c r="W97" i="8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AG53" i="1" l="1"/>
  <c r="AH53" i="1" s="1"/>
  <c r="N1" i="3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7" i="7" l="1"/>
  <c r="AG58" i="7" s="1"/>
  <c r="AH58" i="7" s="1"/>
  <c r="AF35" i="7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H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H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H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H71" i="7" s="1"/>
  <c r="AE52" i="7"/>
  <c r="V156" i="7"/>
  <c r="H73" i="7"/>
  <c r="S72" i="7"/>
  <c r="T73" i="7"/>
  <c r="L74" i="7" a="1"/>
  <c r="L74" i="7" s="1"/>
  <c r="W155" i="7"/>
  <c r="AF51" i="7"/>
  <c r="AG72" i="7" s="1"/>
  <c r="AH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AH71" i="5" s="1"/>
  <c r="R73" i="5"/>
  <c r="U72" i="5"/>
  <c r="X72" i="5" s="1"/>
  <c r="Y72" i="5" s="1"/>
  <c r="Z71" i="4"/>
  <c r="AD69" i="4"/>
  <c r="AB69" i="4"/>
  <c r="AF50" i="4"/>
  <c r="AG71" i="4" s="1"/>
  <c r="AH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AE50" i="1"/>
  <c r="AE52" i="6" l="1"/>
  <c r="AF50" i="6"/>
  <c r="AG71" i="6" s="1"/>
  <c r="AH71" i="6" s="1"/>
  <c r="Z72" i="11"/>
  <c r="W156" i="11"/>
  <c r="L76" i="11" a="1"/>
  <c r="L76" i="11" s="1"/>
  <c r="T75" i="11"/>
  <c r="AE54" i="11"/>
  <c r="AF52" i="11"/>
  <c r="AG73" i="11" s="1"/>
  <c r="AH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AH73" i="10" s="1"/>
  <c r="V157" i="10"/>
  <c r="H74" i="10"/>
  <c r="S73" i="10"/>
  <c r="AF51" i="10"/>
  <c r="AG72" i="10" s="1"/>
  <c r="AH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H73" i="9" s="1"/>
  <c r="AE53" i="9"/>
  <c r="AF51" i="9"/>
  <c r="AG72" i="9" s="1"/>
  <c r="AH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H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H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H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H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H72" i="5" s="1"/>
  <c r="AE53" i="5"/>
  <c r="U73" i="5"/>
  <c r="X73" i="5" s="1"/>
  <c r="Y73" i="5" s="1"/>
  <c r="R74" i="5"/>
  <c r="AF52" i="5"/>
  <c r="AG73" i="5" s="1"/>
  <c r="AH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H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H72" i="1" s="1"/>
  <c r="AF50" i="1"/>
  <c r="AG71" i="1" s="1"/>
  <c r="AH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AH73" i="6" s="1"/>
  <c r="Z73" i="11"/>
  <c r="U74" i="11"/>
  <c r="X74" i="11" s="1"/>
  <c r="Y74" i="11" s="1"/>
  <c r="R75" i="11"/>
  <c r="L77" i="11" a="1"/>
  <c r="L77" i="11" s="1"/>
  <c r="T76" i="11"/>
  <c r="AF51" i="11"/>
  <c r="AG72" i="11" s="1"/>
  <c r="AH72" i="11" s="1"/>
  <c r="AE53" i="11"/>
  <c r="W157" i="11"/>
  <c r="V158" i="11"/>
  <c r="H75" i="11"/>
  <c r="S74" i="11"/>
  <c r="AF54" i="11"/>
  <c r="AG75" i="11" s="1"/>
  <c r="AH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H75" i="10" s="1"/>
  <c r="AE56" i="10"/>
  <c r="AE55" i="10"/>
  <c r="AF53" i="10"/>
  <c r="AG74" i="10" s="1"/>
  <c r="AH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AH74" i="9" s="1"/>
  <c r="R75" i="9"/>
  <c r="U74" i="9"/>
  <c r="X74" i="9" s="1"/>
  <c r="Y74" i="9" s="1"/>
  <c r="AF54" i="9"/>
  <c r="AG75" i="9" s="1"/>
  <c r="AH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AH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H73" i="8" s="1"/>
  <c r="AE54" i="8"/>
  <c r="AB71" i="8"/>
  <c r="AD71" i="8"/>
  <c r="Z73" i="7"/>
  <c r="AF54" i="7"/>
  <c r="AG75" i="7" s="1"/>
  <c r="AH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H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H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H74" i="5" s="1"/>
  <c r="AE55" i="5"/>
  <c r="AB71" i="5"/>
  <c r="AD71" i="5"/>
  <c r="AE56" i="5"/>
  <c r="AF54" i="5"/>
  <c r="AG75" i="5" s="1"/>
  <c r="AH75" i="5" s="1"/>
  <c r="R75" i="5"/>
  <c r="U74" i="5"/>
  <c r="X74" i="5" s="1"/>
  <c r="Y74" i="5" s="1"/>
  <c r="AC71" i="5"/>
  <c r="AA72" i="5"/>
  <c r="Z73" i="4"/>
  <c r="AF54" i="4"/>
  <c r="AG75" i="4" s="1"/>
  <c r="AH75" i="4" s="1"/>
  <c r="AE56" i="4"/>
  <c r="W157" i="4"/>
  <c r="AE53" i="4"/>
  <c r="AF51" i="4"/>
  <c r="AG72" i="4" s="1"/>
  <c r="AH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AH73" i="1" s="1"/>
  <c r="R75" i="1"/>
  <c r="U74" i="1"/>
  <c r="X74" i="1" s="1"/>
  <c r="Y74" i="1" s="1"/>
  <c r="H75" i="1"/>
  <c r="V158" i="1"/>
  <c r="S74" i="1"/>
  <c r="W157" i="1"/>
  <c r="AF53" i="1"/>
  <c r="AG74" i="1" s="1"/>
  <c r="AH74" i="1" s="1"/>
  <c r="AE55" i="1"/>
  <c r="AA72" i="1"/>
  <c r="AC71" i="1"/>
  <c r="L77" i="1" a="1"/>
  <c r="L77" i="1" s="1"/>
  <c r="T76" i="1"/>
  <c r="AB71" i="1"/>
  <c r="AD71" i="1"/>
  <c r="AF54" i="6" l="1"/>
  <c r="AG75" i="6" s="1"/>
  <c r="AH75" i="6" s="1"/>
  <c r="AE56" i="6"/>
  <c r="Z74" i="11"/>
  <c r="AF56" i="11"/>
  <c r="AG77" i="11" s="1"/>
  <c r="AE58" i="11"/>
  <c r="V159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H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H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H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H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H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H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AH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H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H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H75" i="1" s="1"/>
  <c r="D1" i="3" s="1" a="1"/>
  <c r="D1" i="3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H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AH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H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AG107" i="11" s="1"/>
  <c r="Z89" i="11"/>
  <c r="V174" i="11"/>
  <c r="H91" i="11"/>
  <c r="S90" i="11"/>
  <c r="W173" i="11"/>
  <c r="L93" i="11" a="1"/>
  <c r="L93" i="11" s="1"/>
  <c r="T92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G120" i="10" s="1"/>
  <c r="AD100" i="10"/>
  <c r="AB100" i="10"/>
  <c r="L105" i="10" a="1"/>
  <c r="L105" i="10" s="1"/>
  <c r="T104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AG120" i="8" s="1"/>
  <c r="L106" i="8" a="1"/>
  <c r="L106" i="8" s="1"/>
  <c r="T105" i="8"/>
  <c r="AD100" i="8"/>
  <c r="AB100" i="8"/>
  <c r="V187" i="8"/>
  <c r="H104" i="8"/>
  <c r="S103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 s="1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 s="1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AE155" i="9" s="1"/>
  <c r="U158" i="9"/>
  <c r="X158" i="9" s="1"/>
  <c r="Y158" i="9" s="1"/>
  <c r="R159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AG180" i="1" s="1"/>
  <c r="U163" i="1"/>
  <c r="X163" i="1" s="1"/>
  <c r="Y163" i="1" s="1"/>
  <c r="R164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G189" i="1" s="1"/>
  <c r="AD169" i="1"/>
  <c r="AB169" i="1"/>
  <c r="R173" i="1"/>
  <c r="U172" i="1"/>
  <c r="X172" i="1" s="1"/>
  <c r="Y172" i="1" s="1"/>
  <c r="V256" i="1"/>
  <c r="H173" i="1"/>
  <c r="S172" i="1"/>
  <c r="W255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AG195" i="1" s="1"/>
  <c r="V262" i="1"/>
  <c r="H179" i="1"/>
  <c r="S178" i="1"/>
  <c r="W261" i="1"/>
  <c r="U178" i="1"/>
  <c r="X178" i="1" s="1"/>
  <c r="Y178" i="1" s="1"/>
  <c r="R179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 s="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AG210" i="1" s="1"/>
  <c r="U193" i="1"/>
  <c r="X193" i="1" s="1"/>
  <c r="Y193" i="1" s="1"/>
  <c r="R194" i="1"/>
  <c r="W276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 s="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 s="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 s="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 s="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 s="1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 s="1"/>
  <c r="Z216" i="11"/>
  <c r="L220" i="11" a="1"/>
  <c r="L220" i="11" s="1"/>
  <c r="T219" i="11"/>
  <c r="AD214" i="1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F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G235" i="11" l="1"/>
  <c r="AF214" i="10"/>
  <c r="AG235" i="10" s="1"/>
  <c r="AG235" i="9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D215" i="11"/>
  <c r="AB215" i="11"/>
  <c r="Z217" i="10"/>
  <c r="L220" i="10" a="1"/>
  <c r="L220" i="10" s="1"/>
  <c r="T219" i="10"/>
  <c r="AD215" i="10"/>
  <c r="AB215" i="10"/>
  <c r="V302" i="10"/>
  <c r="H219" i="10"/>
  <c r="S218" i="10"/>
  <c r="AC215" i="10"/>
  <c r="AE215" i="10" s="1"/>
  <c r="AF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10" l="1"/>
  <c r="AF215" i="11"/>
  <c r="AG236" i="11" s="1"/>
  <c r="AF215" i="9"/>
  <c r="AG236" i="9" s="1"/>
  <c r="AG236" i="4"/>
  <c r="Z218" i="11"/>
  <c r="T221" i="11"/>
  <c r="L222" i="11" a="1"/>
  <c r="L222" i="11" s="1"/>
  <c r="AD216" i="11"/>
  <c r="AB216" i="11"/>
  <c r="V303" i="11"/>
  <c r="S219" i="11"/>
  <c r="H220" i="11"/>
  <c r="R220" i="11"/>
  <c r="U219" i="11"/>
  <c r="X219" i="11" s="1"/>
  <c r="Y219" i="11" s="1"/>
  <c r="AA217" i="11"/>
  <c r="AC216" i="11"/>
  <c r="AE216" i="11" s="1"/>
  <c r="W302" i="11"/>
  <c r="Z218" i="10"/>
  <c r="AB216" i="10"/>
  <c r="AD216" i="10"/>
  <c r="L221" i="10" a="1"/>
  <c r="L221" i="10" s="1"/>
  <c r="T220" i="10"/>
  <c r="V303" i="10"/>
  <c r="H220" i="10"/>
  <c r="S219" i="10"/>
  <c r="AA217" i="10"/>
  <c r="AC216" i="10"/>
  <c r="AE216" i="10" s="1"/>
  <c r="AF216" i="10" s="1"/>
  <c r="W302" i="10"/>
  <c r="R220" i="10"/>
  <c r="U219" i="10"/>
  <c r="X219" i="10" s="1"/>
  <c r="Y219" i="10" s="1"/>
  <c r="AD216" i="9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E216" i="9" s="1"/>
  <c r="AF216" i="9" s="1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G237" i="9" l="1"/>
  <c r="AF216" i="11"/>
  <c r="AG237" i="11"/>
  <c r="AG237" i="10"/>
  <c r="Z219" i="11"/>
  <c r="AB217" i="11"/>
  <c r="AD217" i="1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E217" i="11" s="1"/>
  <c r="Z219" i="10"/>
  <c r="AB217" i="10"/>
  <c r="AD217" i="10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E217" i="10" s="1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B217" i="9"/>
  <c r="AA218" i="9"/>
  <c r="AC217" i="9"/>
  <c r="AE217" i="9" s="1"/>
  <c r="AF217" i="9" s="1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17" i="11" l="1"/>
  <c r="AG238" i="11" s="1"/>
  <c r="AF217" i="10"/>
  <c r="AG238" i="10" s="1"/>
  <c r="AG238" i="9"/>
  <c r="Z220" i="11"/>
  <c r="V305" i="11"/>
  <c r="S221" i="11"/>
  <c r="H222" i="11"/>
  <c r="W304" i="11"/>
  <c r="R222" i="11"/>
  <c r="U221" i="11"/>
  <c r="X221" i="11" s="1"/>
  <c r="Y221" i="11" s="1"/>
  <c r="AD218" i="11"/>
  <c r="AB218" i="11"/>
  <c r="AC218" i="11"/>
  <c r="AE218" i="11" s="1"/>
  <c r="AA219" i="11"/>
  <c r="T223" i="11"/>
  <c r="L224" i="11" a="1"/>
  <c r="L224" i="11" s="1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B218" i="10"/>
  <c r="AC218" i="10"/>
  <c r="AE218" i="10" s="1"/>
  <c r="AA219" i="10"/>
  <c r="W304" i="10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B218" i="9"/>
  <c r="AA219" i="9"/>
  <c r="AC218" i="9"/>
  <c r="AE218" i="9" s="1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18" i="11" l="1"/>
  <c r="AG239" i="11" s="1"/>
  <c r="AF218" i="10"/>
  <c r="AG239" i="10" s="1"/>
  <c r="AF218" i="9"/>
  <c r="AG239" i="9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E219" i="11" s="1"/>
  <c r="AF219" i="11" s="1"/>
  <c r="AA220" i="11"/>
  <c r="H223" i="11"/>
  <c r="S222" i="11"/>
  <c r="V306" i="11"/>
  <c r="AD219" i="11"/>
  <c r="AB219" i="11"/>
  <c r="Z221" i="10"/>
  <c r="V306" i="10"/>
  <c r="H223" i="10"/>
  <c r="S222" i="10"/>
  <c r="AD219" i="10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E219" i="10" s="1"/>
  <c r="AF219" i="10" s="1"/>
  <c r="Z221" i="9"/>
  <c r="AD219" i="9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E219" i="9" s="1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11" l="1"/>
  <c r="AF219" i="9"/>
  <c r="AG240" i="9" s="1"/>
  <c r="AG240" i="10"/>
  <c r="AG240" i="6"/>
  <c r="Z222" i="11"/>
  <c r="V307" i="11"/>
  <c r="H224" i="11"/>
  <c r="S223" i="11"/>
  <c r="AD220" i="11"/>
  <c r="AB220" i="11"/>
  <c r="L226" i="11" a="1"/>
  <c r="L226" i="11" s="1"/>
  <c r="T225" i="11"/>
  <c r="U223" i="11"/>
  <c r="X223" i="11" s="1"/>
  <c r="Y223" i="11" s="1"/>
  <c r="R224" i="11"/>
  <c r="AC220" i="11"/>
  <c r="AE220" i="11" s="1"/>
  <c r="AF220" i="11" s="1"/>
  <c r="AA221" i="11"/>
  <c r="W306" i="11"/>
  <c r="Z222" i="10"/>
  <c r="L225" i="10" a="1"/>
  <c r="L225" i="10" s="1"/>
  <c r="T224" i="10"/>
  <c r="V307" i="10"/>
  <c r="H224" i="10"/>
  <c r="S223" i="10"/>
  <c r="W306" i="10"/>
  <c r="AD220" i="10"/>
  <c r="AB220" i="10"/>
  <c r="AC220" i="10"/>
  <c r="AE220" i="10" s="1"/>
  <c r="AF220" i="10" s="1"/>
  <c r="AA221" i="10"/>
  <c r="R224" i="10"/>
  <c r="U223" i="10"/>
  <c r="X223" i="10" s="1"/>
  <c r="Y223" i="10" s="1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B220" i="9"/>
  <c r="AC220" i="9"/>
  <c r="AE220" i="9" s="1"/>
  <c r="AF220" i="9" s="1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G241" i="10" l="1"/>
  <c r="AG241" i="11"/>
  <c r="AG241" i="9"/>
  <c r="Z223" i="11"/>
  <c r="U224" i="11"/>
  <c r="X224" i="11" s="1"/>
  <c r="Y224" i="11" s="1"/>
  <c r="R225" i="11"/>
  <c r="V308" i="11"/>
  <c r="H225" i="11"/>
  <c r="S224" i="11"/>
  <c r="W307" i="11"/>
  <c r="AA222" i="11"/>
  <c r="AC221" i="11"/>
  <c r="AE221" i="11" s="1"/>
  <c r="L227" i="11" a="1"/>
  <c r="L227" i="11" s="1"/>
  <c r="T226" i="11"/>
  <c r="AD221" i="11"/>
  <c r="AB221" i="11"/>
  <c r="Z223" i="10"/>
  <c r="W307" i="10"/>
  <c r="L226" i="10" a="1"/>
  <c r="L226" i="10" s="1"/>
  <c r="T225" i="10"/>
  <c r="AD221" i="10"/>
  <c r="AB221" i="10"/>
  <c r="V308" i="10"/>
  <c r="S224" i="10"/>
  <c r="H225" i="10"/>
  <c r="U224" i="10"/>
  <c r="X224" i="10" s="1"/>
  <c r="Y224" i="10" s="1"/>
  <c r="R225" i="10"/>
  <c r="AC221" i="10"/>
  <c r="AE221" i="10" s="1"/>
  <c r="AA222" i="10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A222" i="9"/>
  <c r="AC221" i="9"/>
  <c r="AE221" i="9" s="1"/>
  <c r="AF221" i="9" s="1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21" i="11" l="1"/>
  <c r="AG242" i="11" s="1"/>
  <c r="AF221" i="10"/>
  <c r="AG242" i="10" s="1"/>
  <c r="AG242" i="9"/>
  <c r="Z224" i="11"/>
  <c r="AD222" i="1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E222" i="11" s="1"/>
  <c r="AA223" i="11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E222" i="10" s="1"/>
  <c r="AA223" i="10"/>
  <c r="AD222" i="10"/>
  <c r="AB222" i="10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B222" i="9"/>
  <c r="AC222" i="9"/>
  <c r="AE222" i="9" s="1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F222" i="11" l="1"/>
  <c r="AG243" i="11" s="1"/>
  <c r="AF222" i="10"/>
  <c r="AG243" i="10" s="1"/>
  <c r="AF222" i="9"/>
  <c r="AG243" i="9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B223" i="11"/>
  <c r="AA224" i="11"/>
  <c r="AC223" i="11"/>
  <c r="AE223" i="11" s="1"/>
  <c r="W309" i="11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E223" i="10" s="1"/>
  <c r="AA224" i="10"/>
  <c r="AD223" i="10"/>
  <c r="AB223" i="10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E223" i="9" s="1"/>
  <c r="AA224" i="9"/>
  <c r="W309" i="9"/>
  <c r="AD223" i="9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23" i="11" l="1"/>
  <c r="AG244" i="11" s="1"/>
  <c r="AF223" i="10"/>
  <c r="AG244" i="10" s="1"/>
  <c r="AF223" i="9"/>
  <c r="AG244" i="9" s="1"/>
  <c r="AF223" i="4"/>
  <c r="AG244" i="4" s="1"/>
  <c r="Z226" i="11"/>
  <c r="AD224" i="1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AE224" i="11" s="1"/>
  <c r="V311" i="11"/>
  <c r="H228" i="11"/>
  <c r="S227" i="11"/>
  <c r="Z226" i="10"/>
  <c r="R228" i="10"/>
  <c r="U227" i="10"/>
  <c r="X227" i="10" s="1"/>
  <c r="Y227" i="10" s="1"/>
  <c r="V311" i="10"/>
  <c r="H228" i="10"/>
  <c r="S227" i="10"/>
  <c r="W310" i="10"/>
  <c r="AA225" i="10"/>
  <c r="AC224" i="10"/>
  <c r="AE224" i="10" s="1"/>
  <c r="L229" i="10" a="1"/>
  <c r="L229" i="10" s="1"/>
  <c r="T228" i="10"/>
  <c r="AD224" i="10"/>
  <c r="AB224" i="10"/>
  <c r="Z226" i="9"/>
  <c r="AD224" i="9"/>
  <c r="AB224" i="9"/>
  <c r="W310" i="9"/>
  <c r="U227" i="9"/>
  <c r="X227" i="9" s="1"/>
  <c r="Y227" i="9" s="1"/>
  <c r="R228" i="9"/>
  <c r="V311" i="9"/>
  <c r="H228" i="9"/>
  <c r="S227" i="9"/>
  <c r="AC224" i="9"/>
  <c r="AE224" i="9" s="1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24" i="11" l="1"/>
  <c r="AG245" i="11" s="1"/>
  <c r="AF224" i="10"/>
  <c r="AG245" i="10"/>
  <c r="AF224" i="9"/>
  <c r="AG245" i="9" s="1"/>
  <c r="AF224" i="4"/>
  <c r="AG245" i="4"/>
  <c r="Z227" i="11"/>
  <c r="AB225" i="11"/>
  <c r="AD225" i="11"/>
  <c r="R229" i="11"/>
  <c r="U228" i="11"/>
  <c r="X228" i="11" s="1"/>
  <c r="Y228" i="11" s="1"/>
  <c r="V312" i="11"/>
  <c r="S228" i="11"/>
  <c r="H229" i="11"/>
  <c r="AC225" i="11"/>
  <c r="AE225" i="11" s="1"/>
  <c r="AA226" i="11"/>
  <c r="T230" i="11"/>
  <c r="L231" i="11" a="1"/>
  <c r="L231" i="11" s="1"/>
  <c r="W311" i="11"/>
  <c r="Z227" i="10"/>
  <c r="AB225" i="10"/>
  <c r="AD225" i="10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25" i="10" s="1"/>
  <c r="AF225" i="10" s="1"/>
  <c r="Z227" i="9"/>
  <c r="V312" i="9"/>
  <c r="H229" i="9"/>
  <c r="S228" i="9"/>
  <c r="W311" i="9"/>
  <c r="L230" i="9" a="1"/>
  <c r="L230" i="9" s="1"/>
  <c r="T229" i="9"/>
  <c r="AA226" i="9"/>
  <c r="AC225" i="9"/>
  <c r="AE225" i="9" s="1"/>
  <c r="U228" i="9"/>
  <c r="X228" i="9" s="1"/>
  <c r="Y228" i="9" s="1"/>
  <c r="R229" i="9"/>
  <c r="AB225" i="9"/>
  <c r="AD225" i="9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Z227" i="4"/>
  <c r="AD225" i="4"/>
  <c r="AB225" i="4"/>
  <c r="L231" i="4" a="1"/>
  <c r="L231" i="4" s="1"/>
  <c r="T230" i="4"/>
  <c r="V312" i="4"/>
  <c r="H229" i="4"/>
  <c r="S228" i="4"/>
  <c r="AA226" i="4"/>
  <c r="AC225" i="4"/>
  <c r="AE225" i="4" s="1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25" i="9" l="1"/>
  <c r="AF225" i="11"/>
  <c r="AG246" i="11" s="1"/>
  <c r="AG246" i="9"/>
  <c r="AG246" i="10"/>
  <c r="AF225" i="4"/>
  <c r="AG246" i="4" s="1"/>
  <c r="Z228" i="11"/>
  <c r="AD226" i="1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E226" i="11" s="1"/>
  <c r="AF226" i="11" s="1"/>
  <c r="AA227" i="11"/>
  <c r="Z228" i="10"/>
  <c r="V313" i="10"/>
  <c r="S229" i="10"/>
  <c r="H230" i="10"/>
  <c r="W312" i="10"/>
  <c r="T230" i="10"/>
  <c r="L231" i="10" a="1"/>
  <c r="L231" i="10" s="1"/>
  <c r="AD226" i="10"/>
  <c r="AB226" i="10"/>
  <c r="R230" i="10"/>
  <c r="U229" i="10"/>
  <c r="X229" i="10" s="1"/>
  <c r="Y229" i="10" s="1"/>
  <c r="AC226" i="10"/>
  <c r="AE226" i="10" s="1"/>
  <c r="AF226" i="10" s="1"/>
  <c r="AA227" i="10"/>
  <c r="Z228" i="9"/>
  <c r="U229" i="9"/>
  <c r="X229" i="9" s="1"/>
  <c r="Y229" i="9" s="1"/>
  <c r="R230" i="9"/>
  <c r="V313" i="9"/>
  <c r="H230" i="9"/>
  <c r="S229" i="9"/>
  <c r="AD226" i="9"/>
  <c r="AB226" i="9"/>
  <c r="W312" i="9"/>
  <c r="AA227" i="9"/>
  <c r="AC226" i="9"/>
  <c r="AE226" i="9" s="1"/>
  <c r="AF226" i="9" s="1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Z228" i="4"/>
  <c r="V313" i="4"/>
  <c r="H230" i="4"/>
  <c r="S229" i="4"/>
  <c r="AD226" i="4"/>
  <c r="AB226" i="4"/>
  <c r="W312" i="4"/>
  <c r="L232" i="4" a="1"/>
  <c r="L232" i="4" s="1"/>
  <c r="T231" i="4"/>
  <c r="AC226" i="4"/>
  <c r="AE226" i="4" s="1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G247" i="11" l="1"/>
  <c r="AG247" i="10"/>
  <c r="AG247" i="9"/>
  <c r="AF226" i="4"/>
  <c r="AG247" i="4" s="1"/>
  <c r="AG247" i="7"/>
  <c r="Z229" i="11"/>
  <c r="V314" i="11"/>
  <c r="H231" i="11"/>
  <c r="S230" i="11"/>
  <c r="W313" i="11"/>
  <c r="U230" i="11"/>
  <c r="X230" i="11" s="1"/>
  <c r="Y230" i="11" s="1"/>
  <c r="R231" i="11"/>
  <c r="AD227" i="11"/>
  <c r="AB227" i="11"/>
  <c r="AC227" i="11"/>
  <c r="AE227" i="11" s="1"/>
  <c r="AA228" i="11"/>
  <c r="L233" i="11" a="1"/>
  <c r="L233" i="11" s="1"/>
  <c r="T232" i="11"/>
  <c r="Z229" i="10"/>
  <c r="U230" i="10"/>
  <c r="X230" i="10" s="1"/>
  <c r="Y230" i="10" s="1"/>
  <c r="R231" i="10"/>
  <c r="V314" i="10"/>
  <c r="S230" i="10"/>
  <c r="H231" i="10"/>
  <c r="AD227" i="10"/>
  <c r="AB227" i="10"/>
  <c r="W313" i="10"/>
  <c r="AC227" i="10"/>
  <c r="AE227" i="10" s="1"/>
  <c r="AA228" i="10"/>
  <c r="T231" i="10"/>
  <c r="L232" i="10" a="1"/>
  <c r="L232" i="10" s="1"/>
  <c r="Z229" i="9"/>
  <c r="W313" i="9"/>
  <c r="R231" i="9"/>
  <c r="U230" i="9"/>
  <c r="X230" i="9" s="1"/>
  <c r="Y230" i="9" s="1"/>
  <c r="V314" i="9"/>
  <c r="S230" i="9"/>
  <c r="H231" i="9"/>
  <c r="AB227" i="9"/>
  <c r="AD227" i="9"/>
  <c r="AA228" i="9"/>
  <c r="AC227" i="9"/>
  <c r="AE227" i="9" s="1"/>
  <c r="T231" i="9"/>
  <c r="L232" i="9" a="1"/>
  <c r="L232" i="9" s="1"/>
  <c r="AF226" i="8"/>
  <c r="AG247" i="8" s="1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Z229" i="4"/>
  <c r="AB227" i="4"/>
  <c r="AD227" i="4"/>
  <c r="U230" i="4"/>
  <c r="X230" i="4" s="1"/>
  <c r="Y230" i="4" s="1"/>
  <c r="R231" i="4"/>
  <c r="AC227" i="4"/>
  <c r="AE227" i="4" s="1"/>
  <c r="AF227" i="4" s="1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27" i="11" l="1"/>
  <c r="AG248" i="11" s="1"/>
  <c r="AF227" i="10"/>
  <c r="AG248" i="10" s="1"/>
  <c r="AF227" i="9"/>
  <c r="AG248" i="9"/>
  <c r="AG248" i="4"/>
  <c r="Z230" i="11"/>
  <c r="V315" i="11"/>
  <c r="H232" i="11"/>
  <c r="S231" i="11"/>
  <c r="W314" i="11"/>
  <c r="L234" i="11" a="1"/>
  <c r="L234" i="11" s="1"/>
  <c r="T233" i="11"/>
  <c r="AC228" i="11"/>
  <c r="AE228" i="11" s="1"/>
  <c r="AA229" i="11"/>
  <c r="U231" i="11"/>
  <c r="X231" i="11" s="1"/>
  <c r="Y231" i="11" s="1"/>
  <c r="R232" i="11"/>
  <c r="AD228" i="11"/>
  <c r="AB228" i="11"/>
  <c r="Z230" i="10"/>
  <c r="W314" i="10"/>
  <c r="U231" i="10"/>
  <c r="X231" i="10" s="1"/>
  <c r="Y231" i="10" s="1"/>
  <c r="R232" i="10"/>
  <c r="L233" i="10" a="1"/>
  <c r="L233" i="10" s="1"/>
  <c r="T232" i="10"/>
  <c r="AC228" i="10"/>
  <c r="AE228" i="10" s="1"/>
  <c r="AA229" i="10"/>
  <c r="V315" i="10"/>
  <c r="H232" i="10"/>
  <c r="S231" i="10"/>
  <c r="AD228" i="10"/>
  <c r="AB228" i="10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E228" i="9" s="1"/>
  <c r="AA229" i="9"/>
  <c r="AB228" i="9"/>
  <c r="AD228" i="9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Z230" i="4"/>
  <c r="AD228" i="4"/>
  <c r="AB228" i="4"/>
  <c r="L234" i="4" a="1"/>
  <c r="L234" i="4" s="1"/>
  <c r="T233" i="4"/>
  <c r="V315" i="4"/>
  <c r="H232" i="4"/>
  <c r="S231" i="4"/>
  <c r="AC228" i="4"/>
  <c r="AE228" i="4" s="1"/>
  <c r="AF228" i="4" s="1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28" i="11" l="1"/>
  <c r="AG249" i="11"/>
  <c r="AF228" i="10"/>
  <c r="AG249" i="10" s="1"/>
  <c r="AF228" i="9"/>
  <c r="AG249" i="9"/>
  <c r="AE229" i="4"/>
  <c r="AF229" i="4" s="1"/>
  <c r="AE230" i="4"/>
  <c r="AE231" i="4" s="1"/>
  <c r="AF231" i="4" s="1"/>
  <c r="AG249" i="4"/>
  <c r="Z231" i="11"/>
  <c r="AD229" i="11"/>
  <c r="AB229" i="11"/>
  <c r="V316" i="11"/>
  <c r="H233" i="11"/>
  <c r="S232" i="11"/>
  <c r="W315" i="11"/>
  <c r="L235" i="11" a="1"/>
  <c r="L235" i="11" s="1"/>
  <c r="T234" i="11"/>
  <c r="AC229" i="11"/>
  <c r="AE229" i="11" s="1"/>
  <c r="AA230" i="11"/>
  <c r="U232" i="11"/>
  <c r="X232" i="11" s="1"/>
  <c r="Y232" i="11" s="1"/>
  <c r="R233" i="11"/>
  <c r="Z231" i="10"/>
  <c r="U232" i="10"/>
  <c r="X232" i="10" s="1"/>
  <c r="Y232" i="10" s="1"/>
  <c r="R233" i="10"/>
  <c r="V316" i="10"/>
  <c r="H233" i="10"/>
  <c r="S232" i="10"/>
  <c r="AD229" i="10"/>
  <c r="AB229" i="10"/>
  <c r="L234" i="10" a="1"/>
  <c r="L234" i="10" s="1"/>
  <c r="T233" i="10"/>
  <c r="W315" i="10"/>
  <c r="AC229" i="10"/>
  <c r="AE229" i="10" s="1"/>
  <c r="AA230" i="10"/>
  <c r="Z231" i="9"/>
  <c r="W315" i="9"/>
  <c r="U232" i="9"/>
  <c r="X232" i="9" s="1"/>
  <c r="Y232" i="9" s="1"/>
  <c r="R233" i="9"/>
  <c r="V316" i="9"/>
  <c r="S232" i="9"/>
  <c r="H233" i="9"/>
  <c r="AC229" i="9"/>
  <c r="AE229" i="9" s="1"/>
  <c r="AA230" i="9"/>
  <c r="T233" i="9"/>
  <c r="L234" i="9" a="1"/>
  <c r="L234" i="9" s="1"/>
  <c r="AD229" i="9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F229" i="11" l="1"/>
  <c r="AG250" i="11"/>
  <c r="AF230" i="11"/>
  <c r="AF229" i="10"/>
  <c r="AG250" i="10"/>
  <c r="AF230" i="10"/>
  <c r="AF229" i="9"/>
  <c r="AG250" i="9" s="1"/>
  <c r="AF230" i="9"/>
  <c r="Z232" i="11"/>
  <c r="V317" i="11"/>
  <c r="H234" i="11"/>
  <c r="S233" i="11"/>
  <c r="W316" i="11"/>
  <c r="U233" i="11"/>
  <c r="X233" i="11" s="1"/>
  <c r="Y233" i="11" s="1"/>
  <c r="R234" i="11"/>
  <c r="AC230" i="11"/>
  <c r="AE230" i="11" s="1"/>
  <c r="AA231" i="11"/>
  <c r="L236" i="11" a="1"/>
  <c r="L236" i="11" s="1"/>
  <c r="T235" i="11"/>
  <c r="AD230" i="11"/>
  <c r="AG251" i="11" s="1"/>
  <c r="AB230" i="11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B230" i="10"/>
  <c r="AC230" i="10"/>
  <c r="AE230" i="10" s="1"/>
  <c r="AA231" i="10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E230" i="9" s="1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G251" i="10" l="1"/>
  <c r="AE233" i="10"/>
  <c r="AF231" i="10"/>
  <c r="AF230" i="6"/>
  <c r="AG251" i="6" s="1"/>
  <c r="Z233" i="11"/>
  <c r="AD231" i="1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31" i="11" s="1"/>
  <c r="AF231" i="11" s="1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E231" i="10" s="1"/>
  <c r="AA232" i="10"/>
  <c r="AD231" i="10"/>
  <c r="AB231" i="10"/>
  <c r="Z233" i="9"/>
  <c r="H235" i="9"/>
  <c r="S234" i="9"/>
  <c r="V318" i="9"/>
  <c r="L236" i="9" a="1"/>
  <c r="L236" i="9" s="1"/>
  <c r="T235" i="9"/>
  <c r="W317" i="9"/>
  <c r="AC231" i="9"/>
  <c r="AE231" i="9" s="1"/>
  <c r="AE233" i="9" s="1"/>
  <c r="AA232" i="9"/>
  <c r="U234" i="9"/>
  <c r="X234" i="9" s="1"/>
  <c r="Y234" i="9" s="1"/>
  <c r="R235" i="9"/>
  <c r="AD231" i="9"/>
  <c r="AB231" i="9"/>
  <c r="AE231" i="8"/>
  <c r="AF230" i="8"/>
  <c r="AG251" i="8" s="1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G252" i="11" l="1"/>
  <c r="AF231" i="9"/>
  <c r="AG252" i="10"/>
  <c r="AG252" i="9"/>
  <c r="AF233" i="10"/>
  <c r="AE235" i="10"/>
  <c r="AE235" i="9"/>
  <c r="AF233" i="9"/>
  <c r="AF231" i="6"/>
  <c r="AG252" i="6" s="1"/>
  <c r="AE232" i="6"/>
  <c r="AF232" i="6" s="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B232" i="11"/>
  <c r="AA233" i="11"/>
  <c r="AC232" i="11"/>
  <c r="AE232" i="11" s="1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E232" i="10" s="1"/>
  <c r="AD232" i="10"/>
  <c r="AB232" i="10"/>
  <c r="Z234" i="9"/>
  <c r="AD232" i="9"/>
  <c r="AB232" i="9"/>
  <c r="V319" i="9"/>
  <c r="H236" i="9"/>
  <c r="S235" i="9"/>
  <c r="AC232" i="9"/>
  <c r="AE232" i="9" s="1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E232" i="8" s="1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F232" i="11" l="1"/>
  <c r="AG253" i="11" s="1"/>
  <c r="AE234" i="10"/>
  <c r="AF232" i="10"/>
  <c r="AG253" i="10" s="1"/>
  <c r="AF232" i="9"/>
  <c r="AE234" i="9"/>
  <c r="AG253" i="9"/>
  <c r="AF235" i="10"/>
  <c r="AE237" i="10"/>
  <c r="AF235" i="9"/>
  <c r="AE237" i="9"/>
  <c r="AG253" i="6"/>
  <c r="Z235" i="11"/>
  <c r="V320" i="11"/>
  <c r="S236" i="11"/>
  <c r="H237" i="11"/>
  <c r="W319" i="11"/>
  <c r="AB233" i="11"/>
  <c r="AD233" i="11"/>
  <c r="T238" i="11"/>
  <c r="L239" i="11" a="1"/>
  <c r="L239" i="11" s="1"/>
  <c r="R237" i="11"/>
  <c r="U236" i="11"/>
  <c r="X236" i="11" s="1"/>
  <c r="Y236" i="11" s="1"/>
  <c r="AC233" i="11"/>
  <c r="AE233" i="11" s="1"/>
  <c r="AA234" i="11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C233" i="6"/>
  <c r="AE233" i="6" s="1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F233" i="11" l="1"/>
  <c r="AG254" i="11"/>
  <c r="AE236" i="10"/>
  <c r="AF234" i="10"/>
  <c r="AE236" i="9"/>
  <c r="AF234" i="9"/>
  <c r="AF237" i="10"/>
  <c r="AE239" i="10"/>
  <c r="AF237" i="9"/>
  <c r="AE239" i="9"/>
  <c r="AF233" i="6"/>
  <c r="AG254" i="6" s="1"/>
  <c r="AF233" i="7"/>
  <c r="AG254" i="7" s="1"/>
  <c r="AG254" i="1"/>
  <c r="Z236" i="11"/>
  <c r="T239" i="11"/>
  <c r="L240" i="11" a="1"/>
  <c r="L240" i="11" s="1"/>
  <c r="V321" i="11"/>
  <c r="S237" i="11"/>
  <c r="H238" i="11"/>
  <c r="AD234" i="11"/>
  <c r="AB234" i="11"/>
  <c r="W320" i="11"/>
  <c r="AC234" i="11"/>
  <c r="AE234" i="11" s="1"/>
  <c r="AA235" i="11"/>
  <c r="U237" i="11"/>
  <c r="X237" i="11" s="1"/>
  <c r="Y237" i="11" s="1"/>
  <c r="R238" i="11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B234" i="8"/>
  <c r="L240" i="8" a="1"/>
  <c r="L240" i="8" s="1"/>
  <c r="T239" i="8"/>
  <c r="AC234" i="8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Z236" i="6"/>
  <c r="AC234" i="6"/>
  <c r="AE234" i="6" s="1"/>
  <c r="AA235" i="6"/>
  <c r="U237" i="6"/>
  <c r="X237" i="6" s="1"/>
  <c r="Y237" i="6" s="1"/>
  <c r="R238" i="6"/>
  <c r="W320" i="6"/>
  <c r="T239" i="6"/>
  <c r="L240" i="6" a="1"/>
  <c r="L240" i="6" s="1"/>
  <c r="AD234" i="6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F234" i="11" l="1"/>
  <c r="AG255" i="11"/>
  <c r="AF236" i="10"/>
  <c r="AE238" i="10"/>
  <c r="AF236" i="9"/>
  <c r="AE238" i="9"/>
  <c r="AF239" i="10"/>
  <c r="AE241" i="10"/>
  <c r="AE241" i="9"/>
  <c r="AF239" i="9"/>
  <c r="AF234" i="6"/>
  <c r="AG255" i="6" s="1"/>
  <c r="AG255" i="8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E235" i="11" s="1"/>
  <c r="AA236" i="11"/>
  <c r="V322" i="11"/>
  <c r="H239" i="11"/>
  <c r="S238" i="11"/>
  <c r="AD235" i="11"/>
  <c r="AB235" i="11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Z237" i="6"/>
  <c r="L241" i="6" a="1"/>
  <c r="L241" i="6" s="1"/>
  <c r="T240" i="6"/>
  <c r="AD235" i="6"/>
  <c r="AB235" i="6"/>
  <c r="AC235" i="6"/>
  <c r="AE235" i="6" s="1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F235" i="11" l="1"/>
  <c r="AG256" i="11" s="1"/>
  <c r="AE240" i="10"/>
  <c r="AF238" i="10"/>
  <c r="AF238" i="9"/>
  <c r="AE240" i="9"/>
  <c r="AF241" i="10"/>
  <c r="AE243" i="10"/>
  <c r="AE243" i="9"/>
  <c r="AF241" i="9"/>
  <c r="AF235" i="6"/>
  <c r="AG256" i="6" s="1"/>
  <c r="AF235" i="7"/>
  <c r="AG256" i="7" s="1"/>
  <c r="AG256" i="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E236" i="11" s="1"/>
  <c r="AA237" i="11"/>
  <c r="AD236" i="11"/>
  <c r="AB236" i="11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Z238" i="6"/>
  <c r="AD236" i="6"/>
  <c r="AB236" i="6"/>
  <c r="L242" i="6" a="1"/>
  <c r="L242" i="6" s="1"/>
  <c r="T241" i="6"/>
  <c r="V323" i="6"/>
  <c r="H240" i="6"/>
  <c r="S239" i="6"/>
  <c r="AC236" i="6"/>
  <c r="AE236" i="6" s="1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A237" i="1"/>
  <c r="AC236" i="1"/>
  <c r="AE237" i="1"/>
  <c r="V323" i="1"/>
  <c r="H240" i="1"/>
  <c r="S239" i="1"/>
  <c r="AF236" i="11" l="1"/>
  <c r="AG257" i="11"/>
  <c r="AE242" i="10"/>
  <c r="AF240" i="10"/>
  <c r="AE242" i="9"/>
  <c r="AF240" i="9"/>
  <c r="AE245" i="10"/>
  <c r="AF243" i="10"/>
  <c r="AF243" i="9"/>
  <c r="AE245" i="9"/>
  <c r="AG257" i="1"/>
  <c r="AF236" i="6"/>
  <c r="AG257" i="6" s="1"/>
  <c r="AE237" i="6"/>
  <c r="AF237" i="6" s="1"/>
  <c r="AG257" i="7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E237" i="11" s="1"/>
  <c r="AA238" i="11"/>
  <c r="AD237" i="11"/>
  <c r="AB237" i="11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E237" i="7" s="1"/>
  <c r="AA238" i="7"/>
  <c r="R241" i="7"/>
  <c r="U240" i="7"/>
  <c r="X240" i="7" s="1"/>
  <c r="Y240" i="7" s="1"/>
  <c r="Z239" i="6"/>
  <c r="W323" i="6"/>
  <c r="L243" i="6" a="1"/>
  <c r="L243" i="6" s="1"/>
  <c r="T242" i="6"/>
  <c r="AD237" i="6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F237" i="11" l="1"/>
  <c r="AG258" i="11"/>
  <c r="AF242" i="10"/>
  <c r="AE244" i="10"/>
  <c r="AF242" i="9"/>
  <c r="AE244" i="9"/>
  <c r="AF245" i="10"/>
  <c r="AE247" i="10"/>
  <c r="AE247" i="9"/>
  <c r="AF245" i="9"/>
  <c r="AG258" i="6"/>
  <c r="AE238" i="7"/>
  <c r="AF237" i="7"/>
  <c r="AG258" i="7" s="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E238" i="11" s="1"/>
  <c r="AA239" i="11"/>
  <c r="AD238" i="11"/>
  <c r="AB238" i="11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Z240" i="6"/>
  <c r="AD238" i="6"/>
  <c r="AB238" i="6"/>
  <c r="W324" i="6"/>
  <c r="V325" i="6"/>
  <c r="H242" i="6"/>
  <c r="S241" i="6"/>
  <c r="U241" i="6"/>
  <c r="X241" i="6" s="1"/>
  <c r="Y241" i="6" s="1"/>
  <c r="R242" i="6"/>
  <c r="AC238" i="6"/>
  <c r="AE238" i="6" s="1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E244" i="4" s="1"/>
  <c r="AF242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F238" i="11" l="1"/>
  <c r="AG259" i="11" s="1"/>
  <c r="AF244" i="10"/>
  <c r="AE246" i="10"/>
  <c r="AE246" i="9"/>
  <c r="AF244" i="9"/>
  <c r="AF247" i="10"/>
  <c r="AE249" i="10"/>
  <c r="AF247" i="9"/>
  <c r="AE249" i="9"/>
  <c r="AF238" i="6"/>
  <c r="AG259" i="6" s="1"/>
  <c r="AF239" i="7"/>
  <c r="AF238" i="7"/>
  <c r="AG259" i="7" s="1"/>
  <c r="Z241" i="11"/>
  <c r="W325" i="11"/>
  <c r="AD239" i="11"/>
  <c r="AB239" i="11"/>
  <c r="L245" i="11" a="1"/>
  <c r="L245" i="11" s="1"/>
  <c r="T244" i="11"/>
  <c r="AA240" i="11"/>
  <c r="AC239" i="11"/>
  <c r="AE239" i="11" s="1"/>
  <c r="U242" i="11"/>
  <c r="X242" i="11" s="1"/>
  <c r="Y242" i="11" s="1"/>
  <c r="R243" i="11"/>
  <c r="V326" i="11"/>
  <c r="H243" i="11"/>
  <c r="S242" i="11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B239" i="7"/>
  <c r="V326" i="7"/>
  <c r="H243" i="7"/>
  <c r="S242" i="7"/>
  <c r="U242" i="7"/>
  <c r="X242" i="7" s="1"/>
  <c r="Y242" i="7" s="1"/>
  <c r="R243" i="7"/>
  <c r="AA240" i="7"/>
  <c r="AC239" i="7"/>
  <c r="AE239" i="7" s="1"/>
  <c r="L244" i="7" a="1"/>
  <c r="L244" i="7" s="1"/>
  <c r="T243" i="7"/>
  <c r="Z241" i="6"/>
  <c r="AD239" i="6"/>
  <c r="AB239" i="6"/>
  <c r="W325" i="6"/>
  <c r="R243" i="6"/>
  <c r="U242" i="6"/>
  <c r="X242" i="6" s="1"/>
  <c r="Y242" i="6" s="1"/>
  <c r="V326" i="6"/>
  <c r="S242" i="6"/>
  <c r="H243" i="6"/>
  <c r="AA240" i="6"/>
  <c r="AC239" i="6"/>
  <c r="AE239" i="6" s="1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F244" i="4"/>
  <c r="AF243" i="4"/>
  <c r="AE245" i="4"/>
  <c r="AE246" i="4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F239" i="11" l="1"/>
  <c r="AG260" i="11"/>
  <c r="AE248" i="10"/>
  <c r="AF246" i="10"/>
  <c r="AF246" i="9"/>
  <c r="AE248" i="9"/>
  <c r="AF249" i="10"/>
  <c r="AE251" i="10"/>
  <c r="AF249" i="9"/>
  <c r="AE251" i="9"/>
  <c r="AF239" i="6"/>
  <c r="AG260" i="6"/>
  <c r="AG260" i="7"/>
  <c r="Z242" i="11"/>
  <c r="V327" i="11"/>
  <c r="H244" i="11"/>
  <c r="S243" i="11"/>
  <c r="AB240" i="11"/>
  <c r="AD240" i="11"/>
  <c r="R244" i="11"/>
  <c r="U243" i="11"/>
  <c r="X243" i="11" s="1"/>
  <c r="Y243" i="11" s="1"/>
  <c r="T245" i="11"/>
  <c r="L246" i="11" a="1"/>
  <c r="L246" i="11" s="1"/>
  <c r="AA241" i="11"/>
  <c r="AC240" i="11"/>
  <c r="AE240" i="11" s="1"/>
  <c r="W326" i="11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B240" i="7"/>
  <c r="L245" i="7" a="1"/>
  <c r="L245" i="7" s="1"/>
  <c r="T244" i="7"/>
  <c r="AC240" i="7"/>
  <c r="AE240" i="7" s="1"/>
  <c r="AF240" i="7" s="1"/>
  <c r="AA241" i="7"/>
  <c r="V327" i="7"/>
  <c r="H244" i="7"/>
  <c r="S243" i="7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E240" i="6" s="1"/>
  <c r="AB240" i="6"/>
  <c r="AD240" i="6"/>
  <c r="AE241" i="5"/>
  <c r="AE242" i="5" s="1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E248" i="4" s="1"/>
  <c r="AF246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F240" i="11" l="1"/>
  <c r="AG261" i="11"/>
  <c r="AE250" i="10"/>
  <c r="AF248" i="10"/>
  <c r="AF248" i="9"/>
  <c r="AE250" i="9"/>
  <c r="AF251" i="10"/>
  <c r="AE253" i="10"/>
  <c r="AE253" i="9"/>
  <c r="AF251" i="9"/>
  <c r="AF240" i="6"/>
  <c r="AG261" i="6" s="1"/>
  <c r="AG261" i="7"/>
  <c r="Z243" i="11"/>
  <c r="AB241" i="11"/>
  <c r="AD241" i="1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E241" i="11" s="1"/>
  <c r="AA242" i="11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E241" i="7" s="1"/>
  <c r="AF241" i="7" s="1"/>
  <c r="AA242" i="7"/>
  <c r="W327" i="7"/>
  <c r="Z243" i="6"/>
  <c r="V328" i="6"/>
  <c r="H245" i="6"/>
  <c r="S244" i="6"/>
  <c r="AB241" i="6"/>
  <c r="AD241" i="6"/>
  <c r="U244" i="6"/>
  <c r="X244" i="6" s="1"/>
  <c r="Y244" i="6" s="1"/>
  <c r="R245" i="6"/>
  <c r="AC241" i="6"/>
  <c r="AE241" i="6" s="1"/>
  <c r="AF241" i="6" s="1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F241" i="11" l="1"/>
  <c r="AG262" i="11" s="1"/>
  <c r="AE252" i="10"/>
  <c r="AF250" i="10"/>
  <c r="AF250" i="9"/>
  <c r="AE252" i="9"/>
  <c r="AG262" i="6"/>
  <c r="AE255" i="10"/>
  <c r="AF253" i="10"/>
  <c r="AE255" i="9"/>
  <c r="AF253" i="9"/>
  <c r="AG262" i="7"/>
  <c r="Z244" i="11"/>
  <c r="V329" i="11"/>
  <c r="S245" i="11"/>
  <c r="H246" i="11"/>
  <c r="W328" i="11"/>
  <c r="U245" i="11"/>
  <c r="X245" i="11" s="1"/>
  <c r="Y245" i="11" s="1"/>
  <c r="R246" i="11"/>
  <c r="AD242" i="11"/>
  <c r="AB242" i="11"/>
  <c r="AC242" i="11"/>
  <c r="AE242" i="11" s="1"/>
  <c r="AA243" i="11"/>
  <c r="L248" i="11" a="1"/>
  <c r="L248" i="11" s="1"/>
  <c r="T247" i="11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AE242" i="7" s="1"/>
  <c r="AF242" i="7" s="1"/>
  <c r="T246" i="7"/>
  <c r="L247" i="7" a="1"/>
  <c r="L247" i="7" s="1"/>
  <c r="AD242" i="7"/>
  <c r="AB242" i="7"/>
  <c r="Z244" i="6"/>
  <c r="AD242" i="6"/>
  <c r="AB242" i="6"/>
  <c r="V329" i="6"/>
  <c r="H246" i="6"/>
  <c r="S245" i="6"/>
  <c r="R246" i="6"/>
  <c r="U245" i="6"/>
  <c r="X245" i="6" s="1"/>
  <c r="Y245" i="6" s="1"/>
  <c r="W328" i="6"/>
  <c r="AC242" i="6"/>
  <c r="AE242" i="6" s="1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F250" i="4"/>
  <c r="AE251" i="4"/>
  <c r="AE252" i="4" s="1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42" i="11" l="1"/>
  <c r="AG263" i="11"/>
  <c r="AE254" i="10"/>
  <c r="AF252" i="10"/>
  <c r="AF252" i="9"/>
  <c r="AE254" i="9"/>
  <c r="AE243" i="6"/>
  <c r="AF243" i="6" s="1"/>
  <c r="AF242" i="6"/>
  <c r="AG263" i="6"/>
  <c r="AF255" i="10"/>
  <c r="AE257" i="10"/>
  <c r="AE257" i="9"/>
  <c r="AF255" i="9"/>
  <c r="AG263" i="7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E243" i="11" s="1"/>
  <c r="AA244" i="11"/>
  <c r="AD243" i="11"/>
  <c r="AB243" i="11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B243" i="7"/>
  <c r="V330" i="7"/>
  <c r="H247" i="7"/>
  <c r="S246" i="7"/>
  <c r="AC243" i="7"/>
  <c r="AE243" i="7" s="1"/>
  <c r="AF243" i="7" s="1"/>
  <c r="AA244" i="7"/>
  <c r="L248" i="7" a="1"/>
  <c r="L248" i="7" s="1"/>
  <c r="T247" i="7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E254" i="4" s="1"/>
  <c r="AF251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F243" i="11" l="1"/>
  <c r="AG264" i="11"/>
  <c r="AF254" i="10"/>
  <c r="AE256" i="10"/>
  <c r="AE256" i="9"/>
  <c r="AF254" i="9"/>
  <c r="AE244" i="6"/>
  <c r="AF257" i="10"/>
  <c r="AE259" i="10"/>
  <c r="AF257" i="9"/>
  <c r="AE259" i="9"/>
  <c r="AG264" i="7"/>
  <c r="Z246" i="11"/>
  <c r="L250" i="11" a="1"/>
  <c r="L250" i="11" s="1"/>
  <c r="T249" i="11"/>
  <c r="U247" i="11"/>
  <c r="X247" i="11" s="1"/>
  <c r="Y247" i="11" s="1"/>
  <c r="R248" i="11"/>
  <c r="AC244" i="11"/>
  <c r="AE244" i="11" s="1"/>
  <c r="AA245" i="11"/>
  <c r="V331" i="11"/>
  <c r="H248" i="11"/>
  <c r="S247" i="11"/>
  <c r="W330" i="11"/>
  <c r="AD244" i="11"/>
  <c r="AB244" i="11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AE244" i="7" s="1"/>
  <c r="U247" i="7"/>
  <c r="X247" i="7" s="1"/>
  <c r="Y247" i="7" s="1"/>
  <c r="R248" i="7"/>
  <c r="AD244" i="7"/>
  <c r="AB244" i="7"/>
  <c r="Z246" i="6"/>
  <c r="AB244" i="6"/>
  <c r="AD244" i="6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F253" i="4"/>
  <c r="AE255" i="4"/>
  <c r="AE256" i="4" s="1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F244" i="11" l="1"/>
  <c r="AG265" i="11" s="1"/>
  <c r="AE258" i="10"/>
  <c r="AF256" i="10"/>
  <c r="AF256" i="9"/>
  <c r="AE258" i="9"/>
  <c r="AE245" i="6"/>
  <c r="AE246" i="6"/>
  <c r="AF244" i="6"/>
  <c r="AG265" i="6" s="1"/>
  <c r="AF259" i="10"/>
  <c r="AE261" i="10"/>
  <c r="AF259" i="9"/>
  <c r="AE261" i="9"/>
  <c r="AF244" i="7"/>
  <c r="AG265" i="7" s="1"/>
  <c r="Z247" i="11"/>
  <c r="U248" i="11"/>
  <c r="X248" i="11" s="1"/>
  <c r="Y248" i="11" s="1"/>
  <c r="R249" i="11"/>
  <c r="W331" i="11"/>
  <c r="V332" i="11"/>
  <c r="H249" i="11"/>
  <c r="S248" i="11"/>
  <c r="AD245" i="11"/>
  <c r="AB245" i="11"/>
  <c r="T250" i="11"/>
  <c r="L251" i="11" a="1"/>
  <c r="L251" i="11" s="1"/>
  <c r="AC245" i="11"/>
  <c r="AE245" i="11" s="1"/>
  <c r="AA246" i="11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B245" i="7"/>
  <c r="AC245" i="7"/>
  <c r="AE245" i="7" s="1"/>
  <c r="AF245" i="7" s="1"/>
  <c r="AA246" i="7"/>
  <c r="L250" i="7" a="1"/>
  <c r="L250" i="7" s="1"/>
  <c r="T249" i="7"/>
  <c r="W331" i="7"/>
  <c r="Z247" i="6"/>
  <c r="R249" i="6"/>
  <c r="U248" i="6"/>
  <c r="X248" i="6" s="1"/>
  <c r="Y248" i="6" s="1"/>
  <c r="AD245" i="6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F245" i="11" l="1"/>
  <c r="AG266" i="11"/>
  <c r="AE260" i="10"/>
  <c r="AF258" i="10"/>
  <c r="AE260" i="9"/>
  <c r="AF258" i="9"/>
  <c r="AF246" i="6"/>
  <c r="AF245" i="6"/>
  <c r="AG266" i="6" s="1"/>
  <c r="AE247" i="6"/>
  <c r="AE263" i="10"/>
  <c r="AF261" i="10"/>
  <c r="AE263" i="9"/>
  <c r="AF261" i="9"/>
  <c r="AG266" i="7"/>
  <c r="Z248" i="11"/>
  <c r="W332" i="11"/>
  <c r="R250" i="11"/>
  <c r="U249" i="11"/>
  <c r="X249" i="11" s="1"/>
  <c r="Y249" i="11" s="1"/>
  <c r="AD246" i="11"/>
  <c r="AB246" i="11"/>
  <c r="V333" i="11"/>
  <c r="H250" i="11"/>
  <c r="S249" i="11"/>
  <c r="AC246" i="11"/>
  <c r="AE246" i="11" s="1"/>
  <c r="AA247" i="11"/>
  <c r="L252" i="11" a="1"/>
  <c r="L252" i="11" s="1"/>
  <c r="T251" i="11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E246" i="7" s="1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F258" i="4"/>
  <c r="AF257" i="4"/>
  <c r="AE259" i="4"/>
  <c r="AE260" i="4" s="1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F246" i="11" l="1"/>
  <c r="AG267" i="11"/>
  <c r="AF260" i="10"/>
  <c r="AE262" i="10"/>
  <c r="AE262" i="9"/>
  <c r="AF260" i="9"/>
  <c r="AF247" i="6"/>
  <c r="AE248" i="6"/>
  <c r="AF263" i="10"/>
  <c r="AE265" i="10"/>
  <c r="AF263" i="9"/>
  <c r="AE265" i="9"/>
  <c r="AF246" i="7"/>
  <c r="AG267" i="7" s="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E247" i="11" s="1"/>
  <c r="AD247" i="11"/>
  <c r="AB247" i="11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AE247" i="7" s="1"/>
  <c r="V334" i="7"/>
  <c r="H251" i="7"/>
  <c r="S250" i="7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F247" i="11" l="1"/>
  <c r="AG268" i="11" s="1"/>
  <c r="AF262" i="10"/>
  <c r="AE264" i="10"/>
  <c r="AF262" i="9"/>
  <c r="AE264" i="9"/>
  <c r="AF248" i="6"/>
  <c r="AE249" i="6"/>
  <c r="AE267" i="10"/>
  <c r="AF265" i="10"/>
  <c r="AE267" i="9"/>
  <c r="AF265" i="9"/>
  <c r="AF247" i="7"/>
  <c r="AG268" i="7"/>
  <c r="Z250" i="11"/>
  <c r="AB248" i="11"/>
  <c r="AD248" i="11"/>
  <c r="H252" i="11"/>
  <c r="S251" i="11"/>
  <c r="V335" i="11"/>
  <c r="W334" i="11"/>
  <c r="U251" i="11"/>
  <c r="X251" i="11" s="1"/>
  <c r="Y251" i="11" s="1"/>
  <c r="R252" i="11"/>
  <c r="AC248" i="11"/>
  <c r="AE248" i="11" s="1"/>
  <c r="AA249" i="11"/>
  <c r="T253" i="11"/>
  <c r="L254" i="11" a="1"/>
  <c r="L254" i="11" s="1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E248" i="7" s="1"/>
  <c r="AF248" i="7" s="1"/>
  <c r="AA249" i="7"/>
  <c r="AB248" i="7"/>
  <c r="AD248" i="7"/>
  <c r="W334" i="7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F248" i="11" l="1"/>
  <c r="AG269" i="11"/>
  <c r="AE266" i="10"/>
  <c r="AF264" i="10"/>
  <c r="AF264" i="9"/>
  <c r="AE266" i="9"/>
  <c r="AG269" i="7"/>
  <c r="AF249" i="6"/>
  <c r="AE250" i="6"/>
  <c r="AF267" i="10"/>
  <c r="AE269" i="10"/>
  <c r="AE269" i="9"/>
  <c r="AF267" i="9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E249" i="11" s="1"/>
  <c r="AA250" i="11"/>
  <c r="AD249" i="11"/>
  <c r="AB249" i="11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E249" i="7" s="1"/>
  <c r="AF249" i="7" s="1"/>
  <c r="AA250" i="7"/>
  <c r="L254" i="7" a="1"/>
  <c r="L254" i="7" s="1"/>
  <c r="T253" i="7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F253" i="5"/>
  <c r="AE255" i="5"/>
  <c r="AE256" i="5" s="1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49" i="11" l="1"/>
  <c r="AG270" i="11" s="1"/>
  <c r="AE268" i="10"/>
  <c r="AF266" i="10"/>
  <c r="AE268" i="9"/>
  <c r="AF266" i="9"/>
  <c r="AF250" i="6"/>
  <c r="AE251" i="6"/>
  <c r="AF269" i="10"/>
  <c r="AE271" i="10"/>
  <c r="AF269" i="9"/>
  <c r="AE271" i="9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E250" i="11" s="1"/>
  <c r="AA251" i="11"/>
  <c r="AB250" i="11"/>
  <c r="AD250" i="11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E250" i="7" s="1"/>
  <c r="AA251" i="7"/>
  <c r="W336" i="7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 s="1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F250" i="11" l="1"/>
  <c r="AG271" i="11" s="1"/>
  <c r="AE270" i="10"/>
  <c r="AF268" i="10"/>
  <c r="AE270" i="9"/>
  <c r="AF268" i="9"/>
  <c r="AE251" i="7"/>
  <c r="AE252" i="7"/>
  <c r="AF250" i="7"/>
  <c r="AG271" i="7"/>
  <c r="AF251" i="6"/>
  <c r="AE252" i="6"/>
  <c r="AF252" i="6" s="1"/>
  <c r="AE273" i="10"/>
  <c r="AF271" i="10"/>
  <c r="AE273" i="9"/>
  <c r="AF271" i="9"/>
  <c r="Z253" i="11"/>
  <c r="L257" i="11" a="1"/>
  <c r="L257" i="11" s="1"/>
  <c r="T256" i="11"/>
  <c r="W337" i="11"/>
  <c r="AA252" i="11"/>
  <c r="AC251" i="11"/>
  <c r="AE251" i="11" s="1"/>
  <c r="V338" i="11"/>
  <c r="H255" i="11"/>
  <c r="S254" i="11"/>
  <c r="U254" i="11"/>
  <c r="X254" i="11" s="1"/>
  <c r="Y254" i="11" s="1"/>
  <c r="R255" i="11"/>
  <c r="AD251" i="11"/>
  <c r="AB251" i="11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B251" i="7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F251" i="11" l="1"/>
  <c r="AG272" i="11"/>
  <c r="AE272" i="10"/>
  <c r="AF270" i="10"/>
  <c r="AF270" i="9"/>
  <c r="AE272" i="9"/>
  <c r="AF252" i="7"/>
  <c r="AE253" i="7"/>
  <c r="AF251" i="7"/>
  <c r="AG272" i="7" s="1"/>
  <c r="AE253" i="6"/>
  <c r="AF273" i="10"/>
  <c r="AE275" i="10"/>
  <c r="AE275" i="9"/>
  <c r="AF273" i="9"/>
  <c r="Z254" i="11"/>
  <c r="V339" i="11"/>
  <c r="H256" i="11"/>
  <c r="S255" i="11"/>
  <c r="L258" i="11" a="1"/>
  <c r="L258" i="11" s="1"/>
  <c r="T257" i="11"/>
  <c r="AC252" i="11"/>
  <c r="AE252" i="11" s="1"/>
  <c r="AA253" i="11"/>
  <c r="W338" i="11"/>
  <c r="AD252" i="11"/>
  <c r="AB252" i="11"/>
  <c r="R256" i="11"/>
  <c r="U255" i="11"/>
  <c r="X255" i="11" s="1"/>
  <c r="Y255" i="11" s="1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F252" i="11" l="1"/>
  <c r="AG273" i="11"/>
  <c r="AF272" i="10"/>
  <c r="AE274" i="10"/>
  <c r="AF272" i="9"/>
  <c r="AE274" i="9"/>
  <c r="AE255" i="7"/>
  <c r="AF253" i="7"/>
  <c r="AE254" i="7"/>
  <c r="AE254" i="6"/>
  <c r="AE255" i="6"/>
  <c r="AF253" i="6"/>
  <c r="AF275" i="10"/>
  <c r="AE277" i="10"/>
  <c r="AF275" i="9"/>
  <c r="AE277" i="9"/>
  <c r="Z255" i="11"/>
  <c r="AD253" i="1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AE253" i="11" s="1"/>
  <c r="L259" i="11" a="1"/>
  <c r="L259" i="11" s="1"/>
  <c r="T258" i="11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F253" i="11" l="1"/>
  <c r="AG274" i="11"/>
  <c r="AF274" i="10"/>
  <c r="AE276" i="10"/>
  <c r="AE276" i="9"/>
  <c r="AF274" i="9"/>
  <c r="AE256" i="7"/>
  <c r="AF254" i="7"/>
  <c r="AF255" i="7"/>
  <c r="AE257" i="7"/>
  <c r="AF255" i="6"/>
  <c r="AE256" i="6"/>
  <c r="AF254" i="6"/>
  <c r="AF277" i="10"/>
  <c r="AE279" i="10"/>
  <c r="AF277" i="9"/>
  <c r="AE279" i="9"/>
  <c r="Z256" i="11"/>
  <c r="W340" i="11"/>
  <c r="R258" i="11"/>
  <c r="U257" i="11"/>
  <c r="X257" i="11" s="1"/>
  <c r="Y257" i="11" s="1"/>
  <c r="AB254" i="11"/>
  <c r="AD254" i="11"/>
  <c r="V341" i="11"/>
  <c r="H258" i="11"/>
  <c r="S257" i="11"/>
  <c r="L260" i="11" a="1"/>
  <c r="L260" i="11" s="1"/>
  <c r="T259" i="11"/>
  <c r="AC254" i="11"/>
  <c r="AE254" i="11" s="1"/>
  <c r="AA255" i="11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 s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54" i="11" l="1"/>
  <c r="AG275" i="11" s="1"/>
  <c r="AF276" i="10"/>
  <c r="AE278" i="10"/>
  <c r="AE278" i="9"/>
  <c r="AF276" i="9"/>
  <c r="AE259" i="7"/>
  <c r="AF257" i="7"/>
  <c r="AF256" i="7"/>
  <c r="AE258" i="7"/>
  <c r="AF256" i="6"/>
  <c r="AE258" i="6"/>
  <c r="AE257" i="6"/>
  <c r="AF279" i="10"/>
  <c r="AE281" i="10"/>
  <c r="AE281" i="9"/>
  <c r="AF279" i="9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B255" i="11"/>
  <c r="AC255" i="11"/>
  <c r="AE255" i="11" s="1"/>
  <c r="AA256" i="11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F255" i="11" l="1"/>
  <c r="AG276" i="11" s="1"/>
  <c r="AE280" i="10"/>
  <c r="AF278" i="10"/>
  <c r="AE280" i="9"/>
  <c r="AF278" i="9"/>
  <c r="AE260" i="7"/>
  <c r="AF258" i="7"/>
  <c r="AE261" i="7"/>
  <c r="AF259" i="7"/>
  <c r="AE259" i="6"/>
  <c r="AF257" i="6"/>
  <c r="AF258" i="6"/>
  <c r="AE260" i="6"/>
  <c r="AF281" i="10"/>
  <c r="AE283" i="10"/>
  <c r="AE283" i="9"/>
  <c r="AF281" i="9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E256" i="11" s="1"/>
  <c r="AB256" i="11"/>
  <c r="AD256" i="11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F256" i="11" l="1"/>
  <c r="AG277" i="11" s="1"/>
  <c r="AE282" i="10"/>
  <c r="AF280" i="10"/>
  <c r="AF280" i="9"/>
  <c r="AE282" i="9"/>
  <c r="AF261" i="7"/>
  <c r="AE263" i="7"/>
  <c r="AE262" i="7"/>
  <c r="AF260" i="7"/>
  <c r="AE262" i="6"/>
  <c r="AF260" i="6"/>
  <c r="AE261" i="6"/>
  <c r="AF259" i="6"/>
  <c r="AF283" i="10"/>
  <c r="AE285" i="10"/>
  <c r="AE285" i="9"/>
  <c r="AF283" i="9"/>
  <c r="Z259" i="11"/>
  <c r="V344" i="11"/>
  <c r="H261" i="11"/>
  <c r="S260" i="11"/>
  <c r="W343" i="11"/>
  <c r="AD257" i="11"/>
  <c r="AB257" i="11"/>
  <c r="T262" i="11"/>
  <c r="L263" i="11" a="1"/>
  <c r="L263" i="11" s="1"/>
  <c r="R261" i="11"/>
  <c r="U260" i="11"/>
  <c r="X260" i="11" s="1"/>
  <c r="Y260" i="11" s="1"/>
  <c r="AC257" i="11"/>
  <c r="AE257" i="11" s="1"/>
  <c r="AA258" i="11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F257" i="11" l="1"/>
  <c r="AG278" i="11" s="1"/>
  <c r="AF282" i="10"/>
  <c r="AE284" i="10"/>
  <c r="AF282" i="9"/>
  <c r="AE284" i="9"/>
  <c r="AE264" i="7"/>
  <c r="AF262" i="7"/>
  <c r="AF263" i="7"/>
  <c r="AE265" i="7"/>
  <c r="AF261" i="6"/>
  <c r="AE263" i="6"/>
  <c r="AF262" i="6"/>
  <c r="AE264" i="6"/>
  <c r="AE287" i="10"/>
  <c r="AF285" i="10"/>
  <c r="AF285" i="9"/>
  <c r="AE287" i="9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W344" i="11"/>
  <c r="AC258" i="11"/>
  <c r="AE258" i="11" s="1"/>
  <c r="AA259" i="11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F258" i="11" l="1"/>
  <c r="AG279" i="11"/>
  <c r="AE286" i="10"/>
  <c r="AF284" i="10"/>
  <c r="AE286" i="9"/>
  <c r="AF284" i="9"/>
  <c r="AF265" i="7"/>
  <c r="AE267" i="7"/>
  <c r="AE266" i="7"/>
  <c r="AF264" i="7"/>
  <c r="AE266" i="6"/>
  <c r="AF264" i="6"/>
  <c r="AF263" i="6"/>
  <c r="AE265" i="6"/>
  <c r="AF287" i="10"/>
  <c r="AE289" i="10"/>
  <c r="AE289" i="9"/>
  <c r="AF287" i="9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B259" i="11"/>
  <c r="W345" i="11"/>
  <c r="AA260" i="11"/>
  <c r="AC259" i="11"/>
  <c r="AE259" i="11" s="1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F259" i="11" l="1"/>
  <c r="AG280" i="11"/>
  <c r="AF286" i="10"/>
  <c r="AE288" i="10"/>
  <c r="AF286" i="9"/>
  <c r="AE288" i="9"/>
  <c r="AF266" i="7"/>
  <c r="AE268" i="7"/>
  <c r="AF267" i="7"/>
  <c r="AE269" i="7"/>
  <c r="AE267" i="6"/>
  <c r="AF265" i="6"/>
  <c r="AF266" i="6"/>
  <c r="AE268" i="6"/>
  <c r="AE291" i="10"/>
  <c r="AF289" i="10"/>
  <c r="AF289" i="9"/>
  <c r="AE291" i="9"/>
  <c r="Z262" i="11"/>
  <c r="W346" i="11"/>
  <c r="R264" i="11"/>
  <c r="U263" i="11"/>
  <c r="X263" i="11" s="1"/>
  <c r="Y263" i="11" s="1"/>
  <c r="L266" i="11" a="1"/>
  <c r="L266" i="11" s="1"/>
  <c r="T265" i="11"/>
  <c r="AD260" i="11"/>
  <c r="AB260" i="11"/>
  <c r="AC260" i="11"/>
  <c r="AE260" i="11" s="1"/>
  <c r="AA261" i="11"/>
  <c r="V347" i="11"/>
  <c r="H264" i="11"/>
  <c r="S263" i="11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F260" i="11" l="1"/>
  <c r="AG281" i="11" s="1"/>
  <c r="AF288" i="10"/>
  <c r="AE290" i="10"/>
  <c r="AE290" i="9"/>
  <c r="AF288" i="9"/>
  <c r="AE271" i="7"/>
  <c r="AF269" i="7"/>
  <c r="AF268" i="7"/>
  <c r="AE270" i="7"/>
  <c r="AF268" i="6"/>
  <c r="AE270" i="6"/>
  <c r="AF267" i="6"/>
  <c r="AE269" i="6"/>
  <c r="AF291" i="10"/>
  <c r="AE293" i="10"/>
  <c r="AE293" i="9"/>
  <c r="AF291" i="9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E261" i="11" s="1"/>
  <c r="AD261" i="11"/>
  <c r="AB261" i="11"/>
  <c r="W347" i="11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F261" i="11" l="1"/>
  <c r="AG282" i="11" s="1"/>
  <c r="AF290" i="10"/>
  <c r="AE292" i="10"/>
  <c r="AE292" i="9"/>
  <c r="AF290" i="9"/>
  <c r="AE272" i="7"/>
  <c r="AF270" i="7"/>
  <c r="AE273" i="7"/>
  <c r="AF271" i="7"/>
  <c r="AF269" i="6"/>
  <c r="AE271" i="6"/>
  <c r="AF270" i="6"/>
  <c r="AE272" i="6"/>
  <c r="AE295" i="10"/>
  <c r="AF293" i="10"/>
  <c r="AF293" i="9"/>
  <c r="AE295" i="9"/>
  <c r="Z264" i="11"/>
  <c r="W348" i="11"/>
  <c r="V349" i="11"/>
  <c r="H266" i="11"/>
  <c r="S265" i="11"/>
  <c r="R266" i="11"/>
  <c r="U265" i="11"/>
  <c r="X265" i="11" s="1"/>
  <c r="Y265" i="11" s="1"/>
  <c r="AD262" i="11"/>
  <c r="AB262" i="11"/>
  <c r="T267" i="11"/>
  <c r="L268" i="11" a="1"/>
  <c r="L268" i="11" s="1"/>
  <c r="AA263" i="11"/>
  <c r="AC262" i="11"/>
  <c r="AE262" i="11" s="1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F262" i="11" l="1"/>
  <c r="AG283" i="11" s="1"/>
  <c r="AE294" i="10"/>
  <c r="AF292" i="10"/>
  <c r="AF292" i="9"/>
  <c r="AE294" i="9"/>
  <c r="AE275" i="7"/>
  <c r="AF273" i="7"/>
  <c r="AE274" i="7"/>
  <c r="AF272" i="7"/>
  <c r="AE274" i="6"/>
  <c r="AF272" i="6"/>
  <c r="AE273" i="6"/>
  <c r="AF271" i="6"/>
  <c r="AF295" i="10"/>
  <c r="AE297" i="10"/>
  <c r="AE297" i="9"/>
  <c r="AF295" i="9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A264" i="11"/>
  <c r="AC263" i="11"/>
  <c r="AE263" i="11" s="1"/>
  <c r="T268" i="11"/>
  <c r="L269" i="11" a="1"/>
  <c r="L269" i="11" s="1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263" i="11" l="1"/>
  <c r="AG284" i="11" s="1"/>
  <c r="AF294" i="10"/>
  <c r="AE296" i="10"/>
  <c r="AF294" i="9"/>
  <c r="AE296" i="9"/>
  <c r="AF274" i="7"/>
  <c r="AE276" i="7"/>
  <c r="AE277" i="7"/>
  <c r="AF275" i="7"/>
  <c r="AE275" i="6"/>
  <c r="AF273" i="6"/>
  <c r="AF274" i="6"/>
  <c r="AE276" i="6"/>
  <c r="AE299" i="10"/>
  <c r="AF297" i="10"/>
  <c r="AE299" i="9"/>
  <c r="AF297" i="9"/>
  <c r="Z266" i="11"/>
  <c r="AB264" i="11"/>
  <c r="AD264" i="1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264" i="11" s="1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F264" i="11" l="1"/>
  <c r="AG285" i="11"/>
  <c r="AF296" i="10"/>
  <c r="AE298" i="10"/>
  <c r="AF296" i="9"/>
  <c r="AE298" i="9"/>
  <c r="AF277" i="7"/>
  <c r="AE279" i="7"/>
  <c r="AF276" i="7"/>
  <c r="AE278" i="7"/>
  <c r="AE278" i="6"/>
  <c r="AF276" i="6"/>
  <c r="AE277" i="6"/>
  <c r="AF275" i="6"/>
  <c r="AF299" i="10"/>
  <c r="AE301" i="10"/>
  <c r="AF299" i="9"/>
  <c r="AE301" i="9"/>
  <c r="Z267" i="11"/>
  <c r="V352" i="11"/>
  <c r="S268" i="11"/>
  <c r="H269" i="11"/>
  <c r="AD265" i="11"/>
  <c r="AB265" i="11"/>
  <c r="W351" i="11"/>
  <c r="R269" i="11"/>
  <c r="U268" i="11"/>
  <c r="X268" i="11" s="1"/>
  <c r="Y268" i="11" s="1"/>
  <c r="AC265" i="11"/>
  <c r="AE265" i="11" s="1"/>
  <c r="AA266" i="11"/>
  <c r="T270" i="11"/>
  <c r="L271" i="11" a="1"/>
  <c r="L271" i="11" s="1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F265" i="11" l="1"/>
  <c r="AG286" i="11" s="1"/>
  <c r="AE300" i="10"/>
  <c r="AF298" i="10"/>
  <c r="AF298" i="9"/>
  <c r="AE300" i="9"/>
  <c r="AF278" i="7"/>
  <c r="AE280" i="7"/>
  <c r="AE281" i="7"/>
  <c r="AF279" i="7"/>
  <c r="AE279" i="6"/>
  <c r="AF277" i="6"/>
  <c r="AF278" i="6"/>
  <c r="AE280" i="6"/>
  <c r="AF301" i="10"/>
  <c r="AE303" i="10"/>
  <c r="AE303" i="9"/>
  <c r="AF301" i="9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E266" i="11" s="1"/>
  <c r="AA267" i="11"/>
  <c r="AD266" i="11"/>
  <c r="AB266" i="11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266" i="11" l="1"/>
  <c r="AG287" i="11" s="1"/>
  <c r="AE302" i="10"/>
  <c r="AF300" i="10"/>
  <c r="AF300" i="9"/>
  <c r="AE302" i="9"/>
  <c r="AE283" i="7"/>
  <c r="AF281" i="7"/>
  <c r="AE282" i="7"/>
  <c r="AF280" i="7"/>
  <c r="AF280" i="6"/>
  <c r="AE282" i="6"/>
  <c r="AE281" i="6"/>
  <c r="AF279" i="6"/>
  <c r="AE305" i="10"/>
  <c r="AF303" i="10"/>
  <c r="AE305" i="9"/>
  <c r="AF303" i="9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E267" i="11" s="1"/>
  <c r="AA268" i="11"/>
  <c r="AD267" i="11"/>
  <c r="AB267" i="11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267" i="11" l="1"/>
  <c r="AG288" i="11" s="1"/>
  <c r="AF302" i="10"/>
  <c r="AE304" i="10"/>
  <c r="AE304" i="9"/>
  <c r="AF302" i="9"/>
  <c r="AF282" i="7"/>
  <c r="AE284" i="7"/>
  <c r="AE285" i="7"/>
  <c r="AF283" i="7"/>
  <c r="AF281" i="6"/>
  <c r="AE283" i="6"/>
  <c r="AF282" i="6"/>
  <c r="AE284" i="6"/>
  <c r="AE307" i="10"/>
  <c r="AF305" i="10"/>
  <c r="AF305" i="9"/>
  <c r="AE307" i="9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E268" i="11" s="1"/>
  <c r="AA269" i="11"/>
  <c r="AD268" i="11"/>
  <c r="AB268" i="11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F268" i="11" l="1"/>
  <c r="AG289" i="11" s="1"/>
  <c r="AE306" i="10"/>
  <c r="AF304" i="10"/>
  <c r="AE306" i="9"/>
  <c r="AF304" i="9"/>
  <c r="AF285" i="7"/>
  <c r="AE287" i="7"/>
  <c r="AF284" i="7"/>
  <c r="AE286" i="7"/>
  <c r="AE286" i="6"/>
  <c r="AF284" i="6"/>
  <c r="AF283" i="6"/>
  <c r="AE285" i="6"/>
  <c r="AF307" i="10"/>
  <c r="AE309" i="10"/>
  <c r="AE309" i="9"/>
  <c r="AF307" i="9"/>
  <c r="Z271" i="11"/>
  <c r="U272" i="11"/>
  <c r="X272" i="11" s="1"/>
  <c r="Y272" i="11" s="1"/>
  <c r="R273" i="11"/>
  <c r="L275" i="11" a="1"/>
  <c r="L275" i="11" s="1"/>
  <c r="T274" i="11"/>
  <c r="W355" i="11"/>
  <c r="AC269" i="11"/>
  <c r="AE269" i="11" s="1"/>
  <c r="AA270" i="11"/>
  <c r="V356" i="11"/>
  <c r="H273" i="11"/>
  <c r="S272" i="11"/>
  <c r="AD269" i="11"/>
  <c r="AB269" i="11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F269" i="11" l="1"/>
  <c r="AG290" i="11"/>
  <c r="AE308" i="10"/>
  <c r="AF306" i="10"/>
  <c r="AF306" i="9"/>
  <c r="AE308" i="9"/>
  <c r="AF286" i="7"/>
  <c r="AE288" i="7"/>
  <c r="AF287" i="7"/>
  <c r="AE289" i="7"/>
  <c r="AE287" i="6"/>
  <c r="AF285" i="6"/>
  <c r="AE288" i="6"/>
  <c r="AF286" i="6"/>
  <c r="AF309" i="10"/>
  <c r="AE311" i="10"/>
  <c r="AF309" i="9"/>
  <c r="AE311" i="9"/>
  <c r="Z272" i="11"/>
  <c r="L276" i="11" a="1"/>
  <c r="L276" i="11" s="1"/>
  <c r="T275" i="11"/>
  <c r="V357" i="11"/>
  <c r="H274" i="11"/>
  <c r="S273" i="11"/>
  <c r="AD270" i="11"/>
  <c r="AB270" i="11"/>
  <c r="AC270" i="11"/>
  <c r="AE270" i="11" s="1"/>
  <c r="AA271" i="11"/>
  <c r="W356" i="11"/>
  <c r="U273" i="11"/>
  <c r="X273" i="11" s="1"/>
  <c r="Y273" i="11" s="1"/>
  <c r="R274" i="11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F270" i="11" l="1"/>
  <c r="AG291" i="11"/>
  <c r="AF308" i="10"/>
  <c r="AE310" i="10"/>
  <c r="AF308" i="9"/>
  <c r="AE310" i="9"/>
  <c r="AF289" i="7"/>
  <c r="AE291" i="7"/>
  <c r="AE290" i="7"/>
  <c r="AF288" i="7"/>
  <c r="AE290" i="6"/>
  <c r="AF288" i="6"/>
  <c r="AF287" i="6"/>
  <c r="AE289" i="6"/>
  <c r="AE313" i="10"/>
  <c r="AF311" i="10"/>
  <c r="AE313" i="9"/>
  <c r="AF311" i="9"/>
  <c r="Z273" i="11"/>
  <c r="AD271" i="1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271" i="11" s="1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F271" i="11" l="1"/>
  <c r="AG292" i="11"/>
  <c r="AF310" i="10"/>
  <c r="AE312" i="10"/>
  <c r="AF310" i="9"/>
  <c r="AE312" i="9"/>
  <c r="AF290" i="7"/>
  <c r="AE292" i="7"/>
  <c r="AE293" i="7"/>
  <c r="AF291" i="7"/>
  <c r="AF289" i="6"/>
  <c r="AE291" i="6"/>
  <c r="AF290" i="6"/>
  <c r="AE292" i="6"/>
  <c r="AF313" i="10"/>
  <c r="AE315" i="10"/>
  <c r="AF313" i="9"/>
  <c r="AE315" i="9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A273" i="11"/>
  <c r="AC272" i="11"/>
  <c r="AE272" i="11" s="1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F272" i="11" l="1"/>
  <c r="AG293" i="11"/>
  <c r="AF312" i="10"/>
  <c r="AE314" i="10"/>
  <c r="AF312" i="9"/>
  <c r="AE314" i="9"/>
  <c r="AF293" i="7"/>
  <c r="AE295" i="7"/>
  <c r="AF292" i="7"/>
  <c r="AE294" i="7"/>
  <c r="AE294" i="6"/>
  <c r="AF292" i="6"/>
  <c r="AF291" i="6"/>
  <c r="AE293" i="6"/>
  <c r="AF315" i="10"/>
  <c r="AE317" i="10"/>
  <c r="AE317" i="9"/>
  <c r="AF315" i="9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B273" i="11"/>
  <c r="AC273" i="11"/>
  <c r="AE273" i="11" s="1"/>
  <c r="AA274" i="11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F273" i="11" l="1"/>
  <c r="AG294" i="11"/>
  <c r="AE316" i="10"/>
  <c r="AF314" i="10"/>
  <c r="AF314" i="9"/>
  <c r="AE316" i="9"/>
  <c r="AF294" i="7"/>
  <c r="AE296" i="7"/>
  <c r="AF295" i="7"/>
  <c r="AE297" i="7"/>
  <c r="AF293" i="6"/>
  <c r="AE295" i="6"/>
  <c r="AE296" i="6"/>
  <c r="AF294" i="6"/>
  <c r="AE319" i="10"/>
  <c r="AF317" i="10"/>
  <c r="AF317" i="9"/>
  <c r="AE319" i="9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E274" i="11" s="1"/>
  <c r="AA275" i="11"/>
  <c r="AD274" i="11"/>
  <c r="AB274" i="11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F274" i="11" l="1"/>
  <c r="AG295" i="11" s="1"/>
  <c r="AE318" i="10"/>
  <c r="AF316" i="10"/>
  <c r="AE318" i="9"/>
  <c r="AF316" i="9"/>
  <c r="AE299" i="7"/>
  <c r="AF297" i="7"/>
  <c r="AF296" i="7"/>
  <c r="AE298" i="7"/>
  <c r="AF296" i="6"/>
  <c r="AE298" i="6"/>
  <c r="AE297" i="6"/>
  <c r="AF295" i="6"/>
  <c r="AE321" i="10"/>
  <c r="AF319" i="10"/>
  <c r="AE321" i="9"/>
  <c r="AF319" i="9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E275" i="11" s="1"/>
  <c r="AA276" i="11"/>
  <c r="AD275" i="11"/>
  <c r="AB275" i="11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275" i="11" l="1"/>
  <c r="AG296" i="11" s="1"/>
  <c r="AE320" i="10"/>
  <c r="AF318" i="10"/>
  <c r="AF318" i="9"/>
  <c r="AE320" i="9"/>
  <c r="AF298" i="7"/>
  <c r="AE300" i="7"/>
  <c r="AE301" i="7"/>
  <c r="AF299" i="7"/>
  <c r="AE299" i="6"/>
  <c r="AF297" i="6"/>
  <c r="AF298" i="6"/>
  <c r="AE300" i="6"/>
  <c r="AF321" i="10"/>
  <c r="AE323" i="10"/>
  <c r="AE323" i="9"/>
  <c r="AF321" i="9"/>
  <c r="Z278" i="11"/>
  <c r="V363" i="11"/>
  <c r="H280" i="11"/>
  <c r="S279" i="11"/>
  <c r="W362" i="11"/>
  <c r="U279" i="11"/>
  <c r="X279" i="11" s="1"/>
  <c r="Y279" i="11" s="1"/>
  <c r="R280" i="11"/>
  <c r="AC276" i="11"/>
  <c r="AE276" i="11" s="1"/>
  <c r="AA277" i="11"/>
  <c r="L282" i="11" a="1"/>
  <c r="L282" i="11" s="1"/>
  <c r="T281" i="11"/>
  <c r="AD276" i="11"/>
  <c r="AB276" i="11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F276" i="11" l="1"/>
  <c r="AG297" i="11"/>
  <c r="AE322" i="10"/>
  <c r="AF320" i="10"/>
  <c r="AF320" i="9"/>
  <c r="AE322" i="9"/>
  <c r="AF301" i="7"/>
  <c r="AE303" i="7"/>
  <c r="AE302" i="7"/>
  <c r="AF300" i="7"/>
  <c r="AF300" i="6"/>
  <c r="AE302" i="6"/>
  <c r="AF299" i="6"/>
  <c r="AE301" i="6"/>
  <c r="AE325" i="10"/>
  <c r="AF323" i="10"/>
  <c r="AF323" i="9"/>
  <c r="AE325" i="9"/>
  <c r="Z279" i="11"/>
  <c r="L283" i="11" a="1"/>
  <c r="L283" i="11" s="1"/>
  <c r="T282" i="11"/>
  <c r="AD277" i="11"/>
  <c r="AB277" i="11"/>
  <c r="V364" i="11"/>
  <c r="H281" i="11"/>
  <c r="S280" i="11"/>
  <c r="W363" i="11"/>
  <c r="U280" i="11"/>
  <c r="X280" i="11" s="1"/>
  <c r="Y280" i="11" s="1"/>
  <c r="R281" i="11"/>
  <c r="AC277" i="11"/>
  <c r="AE277" i="11" s="1"/>
  <c r="AA278" i="11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F277" i="11" l="1"/>
  <c r="AG298" i="11" s="1"/>
  <c r="AE324" i="10"/>
  <c r="AF322" i="10"/>
  <c r="AF322" i="9"/>
  <c r="AE324" i="9"/>
  <c r="AF302" i="7"/>
  <c r="AE304" i="7"/>
  <c r="AE305" i="7"/>
  <c r="AF303" i="7"/>
  <c r="AE303" i="6"/>
  <c r="AF301" i="6"/>
  <c r="AF302" i="6"/>
  <c r="AE304" i="6"/>
  <c r="AF325" i="10"/>
  <c r="AE327" i="10"/>
  <c r="AF325" i="9"/>
  <c r="AE327" i="9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B278" i="11"/>
  <c r="AC278" i="11"/>
  <c r="AE278" i="11" s="1"/>
  <c r="AA279" i="11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278" i="11" l="1"/>
  <c r="AG299" i="11"/>
  <c r="AE326" i="10"/>
  <c r="AF324" i="10"/>
  <c r="AF324" i="9"/>
  <c r="AE326" i="9"/>
  <c r="AF305" i="7"/>
  <c r="AE307" i="7"/>
  <c r="AF304" i="7"/>
  <c r="AE306" i="7"/>
  <c r="AF304" i="6"/>
  <c r="AE306" i="6"/>
  <c r="AF303" i="6"/>
  <c r="AE305" i="6"/>
  <c r="AE329" i="10"/>
  <c r="AF327" i="10"/>
  <c r="AE329" i="9"/>
  <c r="AF327" i="9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E279" i="11" s="1"/>
  <c r="AB279" i="11"/>
  <c r="AD279" i="11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279" i="11" l="1"/>
  <c r="AG300" i="11" s="1"/>
  <c r="AF326" i="10"/>
  <c r="AE328" i="10"/>
  <c r="AE328" i="9"/>
  <c r="AF326" i="9"/>
  <c r="AF306" i="7"/>
  <c r="AE308" i="7"/>
  <c r="AF307" i="7"/>
  <c r="AE309" i="7"/>
  <c r="AE307" i="6"/>
  <c r="AF305" i="6"/>
  <c r="AF306" i="6"/>
  <c r="AE308" i="6"/>
  <c r="AE331" i="10"/>
  <c r="AF329" i="10"/>
  <c r="AF329" i="9"/>
  <c r="AE331" i="9"/>
  <c r="Z282" i="11"/>
  <c r="V367" i="11"/>
  <c r="H284" i="11"/>
  <c r="S283" i="11"/>
  <c r="W366" i="11"/>
  <c r="AB280" i="11"/>
  <c r="AD280" i="11"/>
  <c r="T285" i="11"/>
  <c r="L286" i="11" a="1"/>
  <c r="L286" i="11" s="1"/>
  <c r="R284" i="11"/>
  <c r="U283" i="11"/>
  <c r="X283" i="11" s="1"/>
  <c r="Y283" i="11" s="1"/>
  <c r="AA281" i="11"/>
  <c r="AC280" i="11"/>
  <c r="AE280" i="11" s="1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F280" i="11" l="1"/>
  <c r="AG301" i="11" s="1"/>
  <c r="AE330" i="10"/>
  <c r="AF328" i="10"/>
  <c r="AE330" i="9"/>
  <c r="AF328" i="9"/>
  <c r="AE311" i="7"/>
  <c r="AF309" i="7"/>
  <c r="AF308" i="7"/>
  <c r="AE310" i="7"/>
  <c r="AF308" i="6"/>
  <c r="AE310" i="6"/>
  <c r="AE309" i="6"/>
  <c r="AF307" i="6"/>
  <c r="AF331" i="10"/>
  <c r="AE333" i="10"/>
  <c r="AF331" i="9"/>
  <c r="AE333" i="9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B281" i="11"/>
  <c r="AC281" i="11"/>
  <c r="AE281" i="11" s="1"/>
  <c r="AA282" i="11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F281" i="11" l="1"/>
  <c r="AG302" i="11"/>
  <c r="AE332" i="10"/>
  <c r="AF330" i="10"/>
  <c r="AF330" i="9"/>
  <c r="AE332" i="9"/>
  <c r="AF310" i="7"/>
  <c r="AE312" i="7"/>
  <c r="AE313" i="7"/>
  <c r="AF311" i="7"/>
  <c r="AE311" i="6"/>
  <c r="AF309" i="6"/>
  <c r="AE312" i="6"/>
  <c r="AF310" i="6"/>
  <c r="AE335" i="10"/>
  <c r="AF333" i="10"/>
  <c r="AF333" i="9"/>
  <c r="AE335" i="9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B282" i="11"/>
  <c r="AC282" i="11"/>
  <c r="AE282" i="11" s="1"/>
  <c r="AA283" i="11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F282" i="11" l="1"/>
  <c r="AG303" i="11"/>
  <c r="AE334" i="10"/>
  <c r="AF332" i="10"/>
  <c r="AE334" i="9"/>
  <c r="AF332" i="9"/>
  <c r="AF313" i="7"/>
  <c r="AE315" i="7"/>
  <c r="AE314" i="7"/>
  <c r="AF312" i="7"/>
  <c r="AE314" i="6"/>
  <c r="AF312" i="6"/>
  <c r="AF311" i="6"/>
  <c r="AE313" i="6"/>
  <c r="AE337" i="10"/>
  <c r="AF335" i="10"/>
  <c r="AE337" i="9"/>
  <c r="AF335" i="9"/>
  <c r="Z285" i="11"/>
  <c r="W369" i="11"/>
  <c r="U286" i="11"/>
  <c r="X286" i="11" s="1"/>
  <c r="Y286" i="11" s="1"/>
  <c r="R287" i="11"/>
  <c r="L289" i="11" a="1"/>
  <c r="L289" i="11" s="1"/>
  <c r="T288" i="11"/>
  <c r="AC283" i="11"/>
  <c r="AE283" i="11" s="1"/>
  <c r="AA284" i="11"/>
  <c r="V370" i="11"/>
  <c r="H287" i="11"/>
  <c r="S286" i="11"/>
  <c r="AD283" i="11"/>
  <c r="AB283" i="11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F283" i="11" l="1"/>
  <c r="AG304" i="11"/>
  <c r="AF334" i="10"/>
  <c r="AE336" i="10"/>
  <c r="AF334" i="9"/>
  <c r="AE336" i="9"/>
  <c r="AF314" i="7"/>
  <c r="AE316" i="7"/>
  <c r="AE317" i="7"/>
  <c r="AF315" i="7"/>
  <c r="AF313" i="6"/>
  <c r="AE315" i="6"/>
  <c r="AE316" i="6"/>
  <c r="AF314" i="6"/>
  <c r="AF337" i="10"/>
  <c r="AE339" i="10"/>
  <c r="AE339" i="9"/>
  <c r="AF337" i="9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E284" i="11" s="1"/>
  <c r="AA285" i="11"/>
  <c r="AD284" i="11"/>
  <c r="AB284" i="11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F284" i="11" l="1"/>
  <c r="AG305" i="11" s="1"/>
  <c r="AF336" i="10"/>
  <c r="AE338" i="10"/>
  <c r="AF336" i="9"/>
  <c r="AE338" i="9"/>
  <c r="AF317" i="7"/>
  <c r="AE319" i="7"/>
  <c r="AE318" i="7"/>
  <c r="AF316" i="7"/>
  <c r="AF316" i="6"/>
  <c r="AE318" i="6"/>
  <c r="AE317" i="6"/>
  <c r="AF315" i="6"/>
  <c r="AE341" i="10"/>
  <c r="AF339" i="10"/>
  <c r="AF339" i="9"/>
  <c r="AE341" i="9"/>
  <c r="Z287" i="11"/>
  <c r="AD285" i="1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E285" i="11" s="1"/>
  <c r="AA286" i="11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F285" i="11" l="1"/>
  <c r="AG306" i="11" s="1"/>
  <c r="AE340" i="10"/>
  <c r="AF338" i="10"/>
  <c r="AF338" i="9"/>
  <c r="AE340" i="9"/>
  <c r="AF318" i="7"/>
  <c r="AE320" i="7"/>
  <c r="AF319" i="7"/>
  <c r="AE321" i="7"/>
  <c r="AF317" i="6"/>
  <c r="AE319" i="6"/>
  <c r="AF318" i="6"/>
  <c r="AE320" i="6"/>
  <c r="AE343" i="10"/>
  <c r="AF341" i="10"/>
  <c r="AE343" i="9"/>
  <c r="AF341" i="9"/>
  <c r="Z288" i="11"/>
  <c r="L292" i="11" a="1"/>
  <c r="L292" i="11" s="1"/>
  <c r="T291" i="11"/>
  <c r="U289" i="11"/>
  <c r="X289" i="11" s="1"/>
  <c r="Y289" i="11" s="1"/>
  <c r="R290" i="11"/>
  <c r="AD286" i="11"/>
  <c r="AB286" i="11"/>
  <c r="V373" i="11"/>
  <c r="H290" i="11"/>
  <c r="S289" i="11"/>
  <c r="AC286" i="11"/>
  <c r="AE286" i="11" s="1"/>
  <c r="AA287" i="11"/>
  <c r="W372" i="11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286" i="11" l="1"/>
  <c r="AG307" i="11" s="1"/>
  <c r="AE342" i="10"/>
  <c r="AF340" i="10"/>
  <c r="AF340" i="9"/>
  <c r="AE342" i="9"/>
  <c r="AF321" i="7"/>
  <c r="AE323" i="7"/>
  <c r="AF320" i="7"/>
  <c r="AE322" i="7"/>
  <c r="AE322" i="6"/>
  <c r="AF320" i="6"/>
  <c r="AF319" i="6"/>
  <c r="AE321" i="6"/>
  <c r="AF343" i="10"/>
  <c r="AE345" i="10"/>
  <c r="AE345" i="9"/>
  <c r="AF343" i="9"/>
  <c r="Z289" i="11"/>
  <c r="R291" i="11"/>
  <c r="U290" i="11"/>
  <c r="X290" i="11" s="1"/>
  <c r="Y290" i="11" s="1"/>
  <c r="AB287" i="11"/>
  <c r="AD287" i="11"/>
  <c r="W373" i="11"/>
  <c r="T292" i="11"/>
  <c r="L293" i="11" a="1"/>
  <c r="L293" i="11" s="1"/>
  <c r="AA288" i="11"/>
  <c r="AC287" i="11"/>
  <c r="AE287" i="11" s="1"/>
  <c r="V374" i="11"/>
  <c r="H291" i="11"/>
  <c r="S290" i="11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F287" i="11" l="1"/>
  <c r="AG308" i="11" s="1"/>
  <c r="AF342" i="10"/>
  <c r="AE344" i="10"/>
  <c r="AF342" i="9"/>
  <c r="AE344" i="9"/>
  <c r="AE324" i="7"/>
  <c r="AF322" i="7"/>
  <c r="AF323" i="7"/>
  <c r="AE325" i="7"/>
  <c r="AF321" i="6"/>
  <c r="AE323" i="6"/>
  <c r="AE324" i="6"/>
  <c r="AF322" i="6"/>
  <c r="AE347" i="10"/>
  <c r="AF345" i="10"/>
  <c r="AE347" i="9"/>
  <c r="AF345" i="9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AE288" i="11" s="1"/>
  <c r="V375" i="11"/>
  <c r="H292" i="11"/>
  <c r="S291" i="11"/>
  <c r="AB288" i="11"/>
  <c r="AD288" i="11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288" i="11" l="1"/>
  <c r="AG309" i="11"/>
  <c r="AE346" i="10"/>
  <c r="AF344" i="10"/>
  <c r="AE346" i="9"/>
  <c r="AF344" i="9"/>
  <c r="AE327" i="7"/>
  <c r="AF325" i="7"/>
  <c r="AE326" i="7"/>
  <c r="AF324" i="7"/>
  <c r="AF324" i="6"/>
  <c r="AE326" i="6"/>
  <c r="AE325" i="6"/>
  <c r="AF323" i="6"/>
  <c r="AF347" i="10"/>
  <c r="AE349" i="10"/>
  <c r="AE349" i="9"/>
  <c r="AF347" i="9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E289" i="11" s="1"/>
  <c r="AA290" i="11"/>
  <c r="W375" i="11"/>
  <c r="AD289" i="11"/>
  <c r="AB289" i="11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F289" i="11" l="1"/>
  <c r="AG310" i="11"/>
  <c r="AE348" i="10"/>
  <c r="AF346" i="10"/>
  <c r="AF346" i="9"/>
  <c r="AE348" i="9"/>
  <c r="AE328" i="7"/>
  <c r="AF326" i="7"/>
  <c r="AF327" i="7"/>
  <c r="AE329" i="7"/>
  <c r="AE327" i="6"/>
  <c r="AF325" i="6"/>
  <c r="AE328" i="6"/>
  <c r="AF326" i="6"/>
  <c r="AF349" i="10"/>
  <c r="AE351" i="10"/>
  <c r="AF349" i="9"/>
  <c r="AE351" i="9"/>
  <c r="Z292" i="11"/>
  <c r="W376" i="11"/>
  <c r="U293" i="11"/>
  <c r="X293" i="11" s="1"/>
  <c r="Y293" i="11" s="1"/>
  <c r="R294" i="11"/>
  <c r="AD290" i="11"/>
  <c r="AB290" i="11"/>
  <c r="H294" i="11"/>
  <c r="V377" i="11"/>
  <c r="S293" i="11"/>
  <c r="L296" i="11" a="1"/>
  <c r="L296" i="11" s="1"/>
  <c r="T295" i="11"/>
  <c r="AC290" i="11"/>
  <c r="AE290" i="11" s="1"/>
  <c r="AA291" i="11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F290" i="11" l="1"/>
  <c r="AG311" i="11" s="1"/>
  <c r="AE350" i="10"/>
  <c r="AF348" i="10"/>
  <c r="AE350" i="9"/>
  <c r="AF348" i="9"/>
  <c r="AE331" i="7"/>
  <c r="AF329" i="7"/>
  <c r="AF328" i="7"/>
  <c r="AE330" i="7"/>
  <c r="AF328" i="6"/>
  <c r="AE330" i="6"/>
  <c r="AF327" i="6"/>
  <c r="AE329" i="6"/>
  <c r="AE353" i="10"/>
  <c r="AF351" i="10"/>
  <c r="AF351" i="9"/>
  <c r="AE353" i="9"/>
  <c r="Z293" i="11"/>
  <c r="U294" i="11"/>
  <c r="X294" i="11" s="1"/>
  <c r="Y294" i="11" s="1"/>
  <c r="R295" i="11"/>
  <c r="L297" i="11" a="1"/>
  <c r="L297" i="11" s="1"/>
  <c r="T296" i="11"/>
  <c r="W377" i="11"/>
  <c r="AD291" i="11"/>
  <c r="AB291" i="11"/>
  <c r="AC291" i="11"/>
  <c r="AE291" i="11" s="1"/>
  <c r="AA292" i="11"/>
  <c r="V378" i="11"/>
  <c r="H295" i="11"/>
  <c r="S294" i="11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F291" i="11" l="1"/>
  <c r="AG312" i="11" s="1"/>
  <c r="AF350" i="10"/>
  <c r="AE352" i="10"/>
  <c r="AF350" i="9"/>
  <c r="AE352" i="9"/>
  <c r="AE332" i="7"/>
  <c r="AF330" i="7"/>
  <c r="AF331" i="7"/>
  <c r="AE333" i="7"/>
  <c r="AF329" i="6"/>
  <c r="AE331" i="6"/>
  <c r="AF330" i="6"/>
  <c r="AE332" i="6"/>
  <c r="AE355" i="10"/>
  <c r="AF353" i="10"/>
  <c r="AF353" i="9"/>
  <c r="AE355" i="9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E292" i="11" s="1"/>
  <c r="AA293" i="11"/>
  <c r="AD292" i="11"/>
  <c r="AB292" i="11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F292" i="11" l="1"/>
  <c r="AG313" i="11" s="1"/>
  <c r="AF352" i="10"/>
  <c r="AE354" i="10"/>
  <c r="AF352" i="9"/>
  <c r="AE354" i="9"/>
  <c r="AF333" i="7"/>
  <c r="AE335" i="7"/>
  <c r="AF332" i="7"/>
  <c r="AE334" i="7"/>
  <c r="AE334" i="6"/>
  <c r="AF332" i="6"/>
  <c r="AF331" i="6"/>
  <c r="AE333" i="6"/>
  <c r="AE357" i="10"/>
  <c r="AF355" i="10"/>
  <c r="AF355" i="9"/>
  <c r="AE357" i="9"/>
  <c r="Z295" i="11"/>
  <c r="R297" i="11"/>
  <c r="U296" i="11"/>
  <c r="X296" i="11" s="1"/>
  <c r="Y296" i="11" s="1"/>
  <c r="L299" i="11" a="1"/>
  <c r="L299" i="11" s="1"/>
  <c r="T298" i="11"/>
  <c r="AD293" i="11"/>
  <c r="AB293" i="11"/>
  <c r="V380" i="11"/>
  <c r="H297" i="11"/>
  <c r="S296" i="11"/>
  <c r="AA294" i="11"/>
  <c r="AC293" i="11"/>
  <c r="AE293" i="11" s="1"/>
  <c r="W379" i="11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F293" i="11" l="1"/>
  <c r="AG314" i="11" s="1"/>
  <c r="AE356" i="10"/>
  <c r="AF354" i="10"/>
  <c r="AF354" i="9"/>
  <c r="AE356" i="9"/>
  <c r="AF334" i="7"/>
  <c r="AE336" i="7"/>
  <c r="AF335" i="7"/>
  <c r="AE337" i="7"/>
  <c r="AE335" i="6"/>
  <c r="AF333" i="6"/>
  <c r="AE336" i="6"/>
  <c r="AF334" i="6"/>
  <c r="AE359" i="10"/>
  <c r="AF357" i="10"/>
  <c r="AF357" i="9"/>
  <c r="AE359" i="9"/>
  <c r="Z296" i="11"/>
  <c r="AD294" i="1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AE294" i="11" s="1"/>
  <c r="V381" i="11"/>
  <c r="S297" i="11"/>
  <c r="H298" i="11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294" i="11" l="1"/>
  <c r="AG315" i="11" s="1"/>
  <c r="AE358" i="10"/>
  <c r="AF356" i="10"/>
  <c r="AE358" i="9"/>
  <c r="AF356" i="9"/>
  <c r="AE339" i="7"/>
  <c r="AF337" i="7"/>
  <c r="AF336" i="7"/>
  <c r="AE338" i="7"/>
  <c r="AE338" i="6"/>
  <c r="AF336" i="6"/>
  <c r="AF335" i="6"/>
  <c r="AE337" i="6"/>
  <c r="AF359" i="10"/>
  <c r="AE361" i="10"/>
  <c r="AF359" i="9"/>
  <c r="AE361" i="9"/>
  <c r="Z297" i="11"/>
  <c r="V382" i="11"/>
  <c r="S298" i="11"/>
  <c r="H299" i="11"/>
  <c r="T300" i="11"/>
  <c r="L301" i="11" a="1"/>
  <c r="L301" i="11" s="1"/>
  <c r="AD295" i="11"/>
  <c r="AB295" i="11"/>
  <c r="R299" i="11"/>
  <c r="U298" i="11"/>
  <c r="X298" i="11" s="1"/>
  <c r="Y298" i="11" s="1"/>
  <c r="AA296" i="11"/>
  <c r="AC295" i="11"/>
  <c r="AE295" i="11" s="1"/>
  <c r="W381" i="11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F295" i="11" l="1"/>
  <c r="AG316" i="11" s="1"/>
  <c r="AF358" i="10"/>
  <c r="AE360" i="10"/>
  <c r="AE360" i="9"/>
  <c r="AF358" i="9"/>
  <c r="AF338" i="7"/>
  <c r="AE340" i="7"/>
  <c r="AE341" i="7"/>
  <c r="AF339" i="7"/>
  <c r="AF337" i="6"/>
  <c r="AE339" i="6"/>
  <c r="AE340" i="6"/>
  <c r="AF338" i="6"/>
  <c r="AE363" i="10"/>
  <c r="AF361" i="10"/>
  <c r="AF361" i="9"/>
  <c r="AE363" i="9"/>
  <c r="Z298" i="11"/>
  <c r="T301" i="11"/>
  <c r="L302" i="11" a="1"/>
  <c r="L302" i="11" s="1"/>
  <c r="V383" i="11"/>
  <c r="S299" i="11"/>
  <c r="H300" i="11"/>
  <c r="AB296" i="11"/>
  <c r="AD296" i="11"/>
  <c r="R300" i="11"/>
  <c r="U299" i="11"/>
  <c r="X299" i="11" s="1"/>
  <c r="Y299" i="11" s="1"/>
  <c r="W382" i="11"/>
  <c r="AC296" i="11"/>
  <c r="AE296" i="11" s="1"/>
  <c r="AA297" i="11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F296" i="11" l="1"/>
  <c r="AG317" i="11" s="1"/>
  <c r="AE362" i="10"/>
  <c r="AF360" i="10"/>
  <c r="AE362" i="9"/>
  <c r="AF360" i="9"/>
  <c r="AE343" i="7"/>
  <c r="AF341" i="7"/>
  <c r="AF340" i="7"/>
  <c r="AE342" i="7"/>
  <c r="AF340" i="6"/>
  <c r="AE342" i="6"/>
  <c r="AF339" i="6"/>
  <c r="AE341" i="6"/>
  <c r="AF363" i="10"/>
  <c r="AE365" i="10"/>
  <c r="AF363" i="9"/>
  <c r="AE365" i="9"/>
  <c r="Z299" i="11"/>
  <c r="V384" i="11"/>
  <c r="S300" i="11"/>
  <c r="H301" i="11"/>
  <c r="AD297" i="11"/>
  <c r="AB297" i="11"/>
  <c r="W383" i="11"/>
  <c r="T302" i="11"/>
  <c r="L303" i="11" a="1"/>
  <c r="L303" i="11" s="1"/>
  <c r="AC297" i="11"/>
  <c r="AE297" i="11" s="1"/>
  <c r="AA298" i="11"/>
  <c r="U300" i="11"/>
  <c r="X300" i="11" s="1"/>
  <c r="Y300" i="11" s="1"/>
  <c r="R301" i="11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F297" i="11" l="1"/>
  <c r="AG318" i="11" s="1"/>
  <c r="AF362" i="10"/>
  <c r="AE364" i="10"/>
  <c r="AF362" i="9"/>
  <c r="AE364" i="9"/>
  <c r="AF342" i="7"/>
  <c r="AE344" i="7"/>
  <c r="AE345" i="7"/>
  <c r="AF343" i="7"/>
  <c r="AE343" i="6"/>
  <c r="AF341" i="6"/>
  <c r="AF342" i="6"/>
  <c r="AE344" i="6"/>
  <c r="AF365" i="10"/>
  <c r="AE367" i="10"/>
  <c r="AE367" i="9"/>
  <c r="AF365" i="9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E298" i="11" s="1"/>
  <c r="AA299" i="11"/>
  <c r="AD298" i="11"/>
  <c r="AB298" i="11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F298" i="11" l="1"/>
  <c r="AG319" i="11" s="1"/>
  <c r="AF364" i="10"/>
  <c r="AE366" i="10"/>
  <c r="AE366" i="9"/>
  <c r="AF364" i="9"/>
  <c r="AE347" i="7"/>
  <c r="AF345" i="7"/>
  <c r="AF344" i="7"/>
  <c r="AE346" i="7"/>
  <c r="AE346" i="6"/>
  <c r="AF344" i="6"/>
  <c r="AE345" i="6"/>
  <c r="AF343" i="6"/>
  <c r="AF367" i="10"/>
  <c r="AE369" i="10"/>
  <c r="AF367" i="9"/>
  <c r="AE369" i="9"/>
  <c r="Z301" i="11"/>
  <c r="AD299" i="1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E299" i="11" s="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F299" i="11" l="1"/>
  <c r="AG320" i="11"/>
  <c r="AE368" i="10"/>
  <c r="AF366" i="10"/>
  <c r="AF366" i="9"/>
  <c r="AE368" i="9"/>
  <c r="AE348" i="7"/>
  <c r="AF346" i="7"/>
  <c r="AE349" i="7"/>
  <c r="AF347" i="7"/>
  <c r="AE347" i="6"/>
  <c r="AF345" i="6"/>
  <c r="AF346" i="6"/>
  <c r="AE348" i="6"/>
  <c r="AE371" i="10"/>
  <c r="AF369" i="10"/>
  <c r="AF369" i="9"/>
  <c r="AE371" i="9"/>
  <c r="Z302" i="11"/>
  <c r="U303" i="11"/>
  <c r="X303" i="11" s="1"/>
  <c r="Y303" i="11" s="1"/>
  <c r="R304" i="11"/>
  <c r="L306" i="11" a="1"/>
  <c r="L306" i="11" s="1"/>
  <c r="T305" i="11"/>
  <c r="AD300" i="11"/>
  <c r="AB300" i="11"/>
  <c r="H304" i="11"/>
  <c r="S303" i="11"/>
  <c r="AA301" i="11"/>
  <c r="AC300" i="11"/>
  <c r="AE300" i="11" s="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F300" i="11" l="1"/>
  <c r="AG321" i="11" s="1"/>
  <c r="AE370" i="10"/>
  <c r="AF368" i="10"/>
  <c r="AE370" i="9"/>
  <c r="AF368" i="9"/>
  <c r="AE351" i="7"/>
  <c r="AF349" i="7"/>
  <c r="AE350" i="7"/>
  <c r="AF348" i="7"/>
  <c r="AF348" i="6"/>
  <c r="AE350" i="6"/>
  <c r="AE349" i="6"/>
  <c r="AF347" i="6"/>
  <c r="AF371" i="10"/>
  <c r="AE373" i="10"/>
  <c r="AE373" i="9"/>
  <c r="AF371" i="9"/>
  <c r="Z303" i="11"/>
  <c r="L307" i="11" a="1"/>
  <c r="L307" i="11" s="1"/>
  <c r="T306" i="11"/>
  <c r="U304" i="11"/>
  <c r="X304" i="11" s="1"/>
  <c r="Y304" i="11" s="1"/>
  <c r="R305" i="11"/>
  <c r="AC301" i="11"/>
  <c r="AE301" i="11" s="1"/>
  <c r="AA302" i="11"/>
  <c r="AD301" i="1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F301" i="11" l="1"/>
  <c r="AG322" i="11" s="1"/>
  <c r="AE372" i="10"/>
  <c r="AF370" i="10"/>
  <c r="AF370" i="9"/>
  <c r="AE372" i="9"/>
  <c r="AF350" i="7"/>
  <c r="AE352" i="7"/>
  <c r="AF351" i="7"/>
  <c r="AE353" i="7"/>
  <c r="AF349" i="6"/>
  <c r="AE351" i="6"/>
  <c r="AF350" i="6"/>
  <c r="AE352" i="6"/>
  <c r="AF373" i="10"/>
  <c r="AE375" i="10"/>
  <c r="AE375" i="9"/>
  <c r="AF373" i="9"/>
  <c r="Z304" i="11"/>
  <c r="R306" i="11"/>
  <c r="U305" i="11"/>
  <c r="X305" i="11" s="1"/>
  <c r="Y305" i="11" s="1"/>
  <c r="AD302" i="11"/>
  <c r="AB302" i="11"/>
  <c r="L308" i="11" a="1"/>
  <c r="L308" i="11" s="1"/>
  <c r="T307" i="11"/>
  <c r="AA303" i="11"/>
  <c r="AC302" i="11"/>
  <c r="AE302" i="11" s="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F302" i="11" l="1"/>
  <c r="AG323" i="11"/>
  <c r="AF372" i="10"/>
  <c r="AE374" i="10"/>
  <c r="AE374" i="9"/>
  <c r="AF372" i="9"/>
  <c r="AE355" i="7"/>
  <c r="AF353" i="7"/>
  <c r="AF352" i="7"/>
  <c r="AE354" i="7"/>
  <c r="AE354" i="6"/>
  <c r="AF352" i="6"/>
  <c r="AF351" i="6"/>
  <c r="AE353" i="6"/>
  <c r="AE377" i="10"/>
  <c r="AF375" i="10"/>
  <c r="AE377" i="9"/>
  <c r="AF375" i="9"/>
  <c r="Z305" i="11"/>
  <c r="R307" i="11"/>
  <c r="U306" i="11"/>
  <c r="X306" i="11" s="1"/>
  <c r="Y306" i="11" s="1"/>
  <c r="T308" i="11"/>
  <c r="L309" i="11" a="1"/>
  <c r="L309" i="11" s="1"/>
  <c r="AA304" i="11"/>
  <c r="AC303" i="11"/>
  <c r="AE303" i="11" s="1"/>
  <c r="H307" i="11"/>
  <c r="S306" i="11"/>
  <c r="AD303" i="1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F303" i="11" l="1"/>
  <c r="AG324" i="11"/>
  <c r="AF374" i="10"/>
  <c r="AE376" i="10"/>
  <c r="AE376" i="9"/>
  <c r="AF374" i="9"/>
  <c r="AF354" i="7"/>
  <c r="AE356" i="7"/>
  <c r="AF355" i="7"/>
  <c r="AE357" i="7"/>
  <c r="AF353" i="6"/>
  <c r="AE355" i="6"/>
  <c r="AF354" i="6"/>
  <c r="AE356" i="6"/>
  <c r="AF377" i="10"/>
  <c r="AE379" i="10"/>
  <c r="AE379" i="9"/>
  <c r="AF377" i="9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C304" i="11"/>
  <c r="AE304" i="11" s="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F304" i="11" l="1"/>
  <c r="AG325" i="11" s="1"/>
  <c r="AF376" i="10"/>
  <c r="AE378" i="10"/>
  <c r="AF376" i="9"/>
  <c r="AE378" i="9"/>
  <c r="AE359" i="7"/>
  <c r="AF357" i="7"/>
  <c r="AF356" i="7"/>
  <c r="AE358" i="7"/>
  <c r="AE358" i="6"/>
  <c r="AF356" i="6"/>
  <c r="AE357" i="6"/>
  <c r="AF355" i="6"/>
  <c r="AF379" i="10"/>
  <c r="AE381" i="10"/>
  <c r="AF379" i="9"/>
  <c r="AE381" i="9"/>
  <c r="Z307" i="11"/>
  <c r="U308" i="11"/>
  <c r="X308" i="11" s="1"/>
  <c r="Y308" i="11" s="1"/>
  <c r="R309" i="11"/>
  <c r="AD305" i="11"/>
  <c r="AB305" i="11"/>
  <c r="S308" i="11"/>
  <c r="H309" i="11"/>
  <c r="T310" i="11"/>
  <c r="L311" i="11" a="1"/>
  <c r="L311" i="11" s="1"/>
  <c r="AC305" i="11"/>
  <c r="AE305" i="11" s="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F305" i="11" l="1"/>
  <c r="AG326" i="11" s="1"/>
  <c r="AE380" i="10"/>
  <c r="AF378" i="10"/>
  <c r="AF378" i="9"/>
  <c r="AE380" i="9"/>
  <c r="AE360" i="7"/>
  <c r="AF358" i="7"/>
  <c r="AE361" i="7"/>
  <c r="AF359" i="7"/>
  <c r="AF357" i="6"/>
  <c r="AE359" i="6"/>
  <c r="AE360" i="6"/>
  <c r="AF358" i="6"/>
  <c r="AE383" i="10"/>
  <c r="AF381" i="10"/>
  <c r="AF381" i="9"/>
  <c r="AE383" i="9"/>
  <c r="Z308" i="11"/>
  <c r="AD306" i="11"/>
  <c r="AB306" i="11"/>
  <c r="U309" i="11"/>
  <c r="X309" i="11" s="1"/>
  <c r="Y309" i="11" s="1"/>
  <c r="R310" i="11"/>
  <c r="AC306" i="11"/>
  <c r="AE306" i="11" s="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F306" i="11" l="1"/>
  <c r="AG327" i="11"/>
  <c r="AE382" i="10"/>
  <c r="AF380" i="10"/>
  <c r="AE382" i="9"/>
  <c r="AF380" i="9"/>
  <c r="AF361" i="7"/>
  <c r="AE363" i="7"/>
  <c r="AE362" i="7"/>
  <c r="AF360" i="7"/>
  <c r="AF360" i="6"/>
  <c r="AE362" i="6"/>
  <c r="AF359" i="6"/>
  <c r="AE361" i="6"/>
  <c r="AE385" i="10"/>
  <c r="AF385" i="10" s="1"/>
  <c r="AF383" i="10"/>
  <c r="AF383" i="9"/>
  <c r="AE385" i="9"/>
  <c r="AF385" i="9" s="1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E307" i="11" s="1"/>
  <c r="AA308" i="11"/>
  <c r="AD307" i="1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F307" i="11" l="1"/>
  <c r="AG328" i="11" s="1"/>
  <c r="AE384" i="10"/>
  <c r="AF384" i="10" s="1"/>
  <c r="AF382" i="10"/>
  <c r="AF1" i="3" s="1" a="1"/>
  <c r="AF1" i="3" s="1"/>
  <c r="AB1" i="3" a="1"/>
  <c r="AB1" i="3" s="1"/>
  <c r="AE384" i="9"/>
  <c r="AF384" i="9" s="1"/>
  <c r="AF382" i="9"/>
  <c r="AE364" i="7"/>
  <c r="AF362" i="7"/>
  <c r="AE365" i="7"/>
  <c r="AF363" i="7"/>
  <c r="AE363" i="6"/>
  <c r="AF361" i="6"/>
  <c r="AE364" i="6"/>
  <c r="AF362" i="6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E308" i="11" s="1"/>
  <c r="AA309" i="11"/>
  <c r="AD308" i="1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F308" i="11" l="1"/>
  <c r="AG329" i="11" s="1"/>
  <c r="AE367" i="7"/>
  <c r="AF365" i="7"/>
  <c r="AE366" i="7"/>
  <c r="AF364" i="7"/>
  <c r="AE366" i="6"/>
  <c r="AF364" i="6"/>
  <c r="AF363" i="6"/>
  <c r="AE365" i="6"/>
  <c r="Z311" i="11"/>
  <c r="L315" i="11" a="1"/>
  <c r="L315" i="11" s="1"/>
  <c r="T314" i="11"/>
  <c r="AD309" i="11"/>
  <c r="AB309" i="11"/>
  <c r="U312" i="11"/>
  <c r="X312" i="11" s="1"/>
  <c r="Y312" i="11" s="1"/>
  <c r="R313" i="11"/>
  <c r="H313" i="11"/>
  <c r="S312" i="11"/>
  <c r="AC309" i="11"/>
  <c r="AE309" i="11" s="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X1" i="3" s="1" a="1"/>
  <c r="X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H1" i="3" s="1" a="1"/>
  <c r="H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F309" i="11" l="1"/>
  <c r="AG330" i="11" s="1"/>
  <c r="AF366" i="7"/>
  <c r="AE368" i="7"/>
  <c r="AE369" i="7"/>
  <c r="AF367" i="7"/>
  <c r="AF365" i="6"/>
  <c r="AE367" i="6"/>
  <c r="AF366" i="6"/>
  <c r="AE368" i="6"/>
  <c r="Z312" i="11"/>
  <c r="AD310" i="11"/>
  <c r="AB310" i="11"/>
  <c r="L316" i="11" a="1"/>
  <c r="L316" i="11" s="1"/>
  <c r="T315" i="11"/>
  <c r="H314" i="11"/>
  <c r="S313" i="11"/>
  <c r="AA311" i="11"/>
  <c r="AC310" i="11"/>
  <c r="AE310" i="11" s="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F310" i="11" l="1"/>
  <c r="AG331" i="11"/>
  <c r="AE371" i="7"/>
  <c r="AF369" i="7"/>
  <c r="AF368" i="7"/>
  <c r="AE370" i="7"/>
  <c r="AF368" i="6"/>
  <c r="AE370" i="6"/>
  <c r="AF367" i="6"/>
  <c r="AE369" i="6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E311" i="11" s="1"/>
  <c r="AD311" i="1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F311" i="11" l="1"/>
  <c r="AG332" i="11"/>
  <c r="AF370" i="7"/>
  <c r="AE372" i="7"/>
  <c r="AF371" i="7"/>
  <c r="AE373" i="7"/>
  <c r="AE372" i="6"/>
  <c r="AF370" i="6"/>
  <c r="AF369" i="6"/>
  <c r="AE371" i="6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C312" i="11"/>
  <c r="AE312" i="11" s="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AF312" i="11" l="1"/>
  <c r="AG333" i="11"/>
  <c r="AF373" i="7"/>
  <c r="AE375" i="7"/>
  <c r="AF372" i="7"/>
  <c r="AE374" i="7"/>
  <c r="AE373" i="6"/>
  <c r="AF371" i="6"/>
  <c r="AE374" i="6"/>
  <c r="AF372" i="6"/>
  <c r="Z315" i="11"/>
  <c r="AD313" i="11"/>
  <c r="AB313" i="11"/>
  <c r="U316" i="11"/>
  <c r="X316" i="11" s="1"/>
  <c r="Y316" i="11" s="1"/>
  <c r="R317" i="11"/>
  <c r="T318" i="11"/>
  <c r="L319" i="11" a="1"/>
  <c r="L319" i="11" s="1"/>
  <c r="AC313" i="11"/>
  <c r="AE313" i="11" s="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AF313" i="11" l="1"/>
  <c r="AG334" i="11"/>
  <c r="AF374" i="7"/>
  <c r="AE376" i="7"/>
  <c r="AF375" i="7"/>
  <c r="AE377" i="7"/>
  <c r="AF374" i="6"/>
  <c r="AE376" i="6"/>
  <c r="AF373" i="6"/>
  <c r="AE375" i="6"/>
  <c r="Z316" i="11"/>
  <c r="H318" i="11"/>
  <c r="S317" i="11"/>
  <c r="AD314" i="11"/>
  <c r="AB314" i="11"/>
  <c r="L320" i="11" a="1"/>
  <c r="L320" i="11" s="1"/>
  <c r="T319" i="11"/>
  <c r="U317" i="11"/>
  <c r="X317" i="11" s="1"/>
  <c r="Y317" i="11" s="1"/>
  <c r="R318" i="11"/>
  <c r="AC314" i="11"/>
  <c r="AE314" i="11" s="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AF314" i="11" l="1"/>
  <c r="AG335" i="11"/>
  <c r="AE379" i="7"/>
  <c r="AF377" i="7"/>
  <c r="AE378" i="7"/>
  <c r="AF376" i="7"/>
  <c r="AE378" i="6"/>
  <c r="AF376" i="6"/>
  <c r="AF375" i="6"/>
  <c r="AE377" i="6"/>
  <c r="Z317" i="11"/>
  <c r="AD315" i="1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E315" i="11" s="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AF315" i="11" l="1"/>
  <c r="AG336" i="11" s="1"/>
  <c r="AF378" i="7"/>
  <c r="AE380" i="7"/>
  <c r="AE381" i="7"/>
  <c r="AF379" i="7"/>
  <c r="AF377" i="6"/>
  <c r="AE379" i="6"/>
  <c r="AF378" i="6"/>
  <c r="AE380" i="6"/>
  <c r="Z318" i="11"/>
  <c r="AD316" i="11"/>
  <c r="AB316" i="11"/>
  <c r="L322" i="11" a="1"/>
  <c r="L322" i="11" s="1"/>
  <c r="T321" i="11"/>
  <c r="U319" i="11"/>
  <c r="X319" i="11" s="1"/>
  <c r="Y319" i="11" s="1"/>
  <c r="R320" i="11"/>
  <c r="AC316" i="11"/>
  <c r="AE316" i="11" s="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AF316" i="11" l="1"/>
  <c r="AG337" i="11" s="1"/>
  <c r="AF381" i="7"/>
  <c r="AE383" i="7"/>
  <c r="AF380" i="7"/>
  <c r="AE382" i="7"/>
  <c r="AF380" i="6"/>
  <c r="AE382" i="6"/>
  <c r="AF379" i="6"/>
  <c r="AE381" i="6"/>
  <c r="Z319" i="11"/>
  <c r="AD317" i="11"/>
  <c r="AB317" i="11"/>
  <c r="H321" i="11"/>
  <c r="S320" i="11"/>
  <c r="L323" i="11" a="1"/>
  <c r="L323" i="11" s="1"/>
  <c r="T322" i="11"/>
  <c r="AC317" i="11"/>
  <c r="AE317" i="11" s="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AF317" i="11" l="1"/>
  <c r="AG338" i="11" s="1"/>
  <c r="AE384" i="7"/>
  <c r="AF384" i="7" s="1"/>
  <c r="AF382" i="7"/>
  <c r="AF383" i="7"/>
  <c r="AE385" i="7"/>
  <c r="AF385" i="7" s="1"/>
  <c r="T1" i="3" s="1" a="1"/>
  <c r="T1" i="3" s="1"/>
  <c r="AF381" i="6"/>
  <c r="AE383" i="6"/>
  <c r="AE384" i="6"/>
  <c r="AF384" i="6" s="1"/>
  <c r="AF382" i="6"/>
  <c r="Z320" i="11"/>
  <c r="U321" i="11"/>
  <c r="X321" i="11" s="1"/>
  <c r="Y321" i="11" s="1"/>
  <c r="R322" i="11"/>
  <c r="AD318" i="11"/>
  <c r="AB318" i="11"/>
  <c r="AA319" i="11"/>
  <c r="AC318" i="11"/>
  <c r="AE318" i="11" s="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AF318" i="11" l="1"/>
  <c r="AG339" i="11" s="1"/>
  <c r="AF383" i="6"/>
  <c r="AE385" i="6"/>
  <c r="AF385" i="6" s="1"/>
  <c r="P1" i="3" s="1" a="1"/>
  <c r="P1" i="3" s="1"/>
  <c r="Z321" i="11"/>
  <c r="R323" i="11"/>
  <c r="U322" i="11"/>
  <c r="X322" i="11" s="1"/>
  <c r="Y322" i="11" s="1"/>
  <c r="T324" i="11"/>
  <c r="L325" i="11" a="1"/>
  <c r="L325" i="11" s="1"/>
  <c r="AA320" i="11"/>
  <c r="AC319" i="11"/>
  <c r="AE319" i="11" s="1"/>
  <c r="H323" i="11"/>
  <c r="S322" i="11"/>
  <c r="AD319" i="1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AF319" i="11" l="1"/>
  <c r="AG340" i="11" s="1"/>
  <c r="Z322" i="11"/>
  <c r="S323" i="11"/>
  <c r="H324" i="11"/>
  <c r="R324" i="11"/>
  <c r="U323" i="11"/>
  <c r="X323" i="11" s="1"/>
  <c r="Y323" i="11" s="1"/>
  <c r="AB320" i="11"/>
  <c r="AD320" i="11"/>
  <c r="AC320" i="11"/>
  <c r="AE320" i="11" s="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AF320" i="11" l="1"/>
  <c r="AG341" i="11"/>
  <c r="Z323" i="11"/>
  <c r="S324" i="11"/>
  <c r="H325" i="11"/>
  <c r="T326" i="11"/>
  <c r="L327" i="11" a="1"/>
  <c r="L327" i="11" s="1"/>
  <c r="AD321" i="11"/>
  <c r="AB321" i="11"/>
  <c r="U324" i="11"/>
  <c r="X324" i="11" s="1"/>
  <c r="Y324" i="11" s="1"/>
  <c r="R325" i="11"/>
  <c r="AC321" i="11"/>
  <c r="AE321" i="11" s="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AF321" i="11" l="1"/>
  <c r="AG342" i="11"/>
  <c r="Z324" i="11"/>
  <c r="AD322" i="11"/>
  <c r="AB322" i="11"/>
  <c r="U325" i="11"/>
  <c r="X325" i="11" s="1"/>
  <c r="Y325" i="11" s="1"/>
  <c r="R326" i="11"/>
  <c r="H326" i="11"/>
  <c r="S325" i="11"/>
  <c r="AC322" i="11"/>
  <c r="AE322" i="11" s="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AF322" i="11" l="1"/>
  <c r="AG343" i="11"/>
  <c r="Z325" i="11"/>
  <c r="L329" i="11" a="1"/>
  <c r="L329" i="11" s="1"/>
  <c r="T328" i="11"/>
  <c r="AD323" i="11"/>
  <c r="AB323" i="11"/>
  <c r="H327" i="11"/>
  <c r="S326" i="11"/>
  <c r="AC323" i="11"/>
  <c r="AE323" i="11" s="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AF323" i="11" l="1"/>
  <c r="AG344" i="11"/>
  <c r="Z326" i="11"/>
  <c r="L330" i="11" a="1"/>
  <c r="L330" i="11" s="1"/>
  <c r="T329" i="11"/>
  <c r="AD324" i="11"/>
  <c r="AB324" i="11"/>
  <c r="AC324" i="11"/>
  <c r="AE324" i="11" s="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AF324" i="11" l="1"/>
  <c r="AG345" i="11"/>
  <c r="Z327" i="11"/>
  <c r="U328" i="11"/>
  <c r="X328" i="11" s="1"/>
  <c r="Y328" i="11" s="1"/>
  <c r="R329" i="11"/>
  <c r="AD325" i="11"/>
  <c r="AB325" i="11"/>
  <c r="L331" i="11" a="1"/>
  <c r="L331" i="11" s="1"/>
  <c r="T330" i="11"/>
  <c r="H329" i="11"/>
  <c r="S328" i="11"/>
  <c r="AC325" i="11"/>
  <c r="AE325" i="11" s="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AF325" i="11" l="1"/>
  <c r="AG346" i="11"/>
  <c r="Z328" i="11"/>
  <c r="AD326" i="11"/>
  <c r="AB326" i="11"/>
  <c r="H330" i="11"/>
  <c r="S329" i="11"/>
  <c r="U329" i="11"/>
  <c r="X329" i="11" s="1"/>
  <c r="Y329" i="11" s="1"/>
  <c r="R330" i="11"/>
  <c r="AA327" i="11"/>
  <c r="AC326" i="11"/>
  <c r="AE326" i="11" s="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AF326" i="11" l="1"/>
  <c r="AG347" i="11"/>
  <c r="Z329" i="11"/>
  <c r="T332" i="11"/>
  <c r="L333" i="11" a="1"/>
  <c r="L333" i="11" s="1"/>
  <c r="AD327" i="11"/>
  <c r="AB327" i="11"/>
  <c r="H331" i="11"/>
  <c r="S330" i="11"/>
  <c r="AA328" i="11"/>
  <c r="AC327" i="11"/>
  <c r="AE327" i="11" s="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AF327" i="11" l="1"/>
  <c r="AG348" i="11"/>
  <c r="Z330" i="11"/>
  <c r="L334" i="11" a="1"/>
  <c r="L334" i="11" s="1"/>
  <c r="T333" i="11"/>
  <c r="R332" i="11"/>
  <c r="U331" i="11"/>
  <c r="X331" i="11" s="1"/>
  <c r="Y331" i="11" s="1"/>
  <c r="AB328" i="11"/>
  <c r="AD328" i="11"/>
  <c r="S331" i="11"/>
  <c r="H332" i="11"/>
  <c r="AC328" i="11"/>
  <c r="AE328" i="11" s="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AF328" i="11" l="1"/>
  <c r="AG349" i="11"/>
  <c r="Z331" i="11"/>
  <c r="L335" i="11" a="1"/>
  <c r="L335" i="11" s="1"/>
  <c r="T334" i="11"/>
  <c r="AD329" i="11"/>
  <c r="AB329" i="11"/>
  <c r="AC329" i="11"/>
  <c r="AE329" i="11" s="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AF329" i="11" l="1"/>
  <c r="AG350" i="11"/>
  <c r="Z332" i="11"/>
  <c r="U333" i="11"/>
  <c r="X333" i="11" s="1"/>
  <c r="Y333" i="11" s="1"/>
  <c r="R334" i="11"/>
  <c r="H334" i="11"/>
  <c r="S333" i="11"/>
  <c r="L336" i="11" a="1"/>
  <c r="L336" i="11" s="1"/>
  <c r="T335" i="11"/>
  <c r="AC330" i="11"/>
  <c r="AE330" i="11" s="1"/>
  <c r="AA331" i="11"/>
  <c r="AD330" i="1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AF330" i="11" l="1"/>
  <c r="AG351" i="11" s="1"/>
  <c r="Z333" i="11"/>
  <c r="H335" i="11"/>
  <c r="S334" i="11"/>
  <c r="AD331" i="11"/>
  <c r="AB331" i="11"/>
  <c r="U334" i="11"/>
  <c r="X334" i="11" s="1"/>
  <c r="Y334" i="11" s="1"/>
  <c r="R335" i="11"/>
  <c r="L337" i="11" a="1"/>
  <c r="L337" i="11" s="1"/>
  <c r="T336" i="11"/>
  <c r="AC331" i="11"/>
  <c r="AE331" i="11" s="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AF331" i="11" l="1"/>
  <c r="AG352" i="11"/>
  <c r="Z334" i="11"/>
  <c r="AD332" i="1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E332" i="11" s="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AF332" i="11" l="1"/>
  <c r="AG353" i="11"/>
  <c r="Z335" i="11"/>
  <c r="AD333" i="11"/>
  <c r="AB333" i="11"/>
  <c r="L339" i="11" a="1"/>
  <c r="L339" i="11" s="1"/>
  <c r="T338" i="11"/>
  <c r="AA334" i="11"/>
  <c r="AC333" i="11"/>
  <c r="AE333" i="11" s="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AF333" i="11" l="1"/>
  <c r="AG354" i="11"/>
  <c r="Z336" i="11"/>
  <c r="H338" i="11"/>
  <c r="S337" i="11"/>
  <c r="T339" i="11"/>
  <c r="L340" i="11" a="1"/>
  <c r="L340" i="11" s="1"/>
  <c r="AC334" i="11"/>
  <c r="AE334" i="11" s="1"/>
  <c r="AA335" i="11"/>
  <c r="U337" i="11"/>
  <c r="X337" i="11" s="1"/>
  <c r="Y337" i="11" s="1"/>
  <c r="R338" i="11"/>
  <c r="AD334" i="1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AF334" i="11" l="1"/>
  <c r="AG355" i="11" s="1"/>
  <c r="Z337" i="11"/>
  <c r="T340" i="11"/>
  <c r="L341" i="11" a="1"/>
  <c r="L341" i="11" s="1"/>
  <c r="H339" i="11"/>
  <c r="S338" i="11"/>
  <c r="R339" i="11"/>
  <c r="U338" i="11"/>
  <c r="X338" i="11" s="1"/>
  <c r="Y338" i="11" s="1"/>
  <c r="AD335" i="11"/>
  <c r="AB335" i="11"/>
  <c r="AA336" i="11"/>
  <c r="AC335" i="11"/>
  <c r="AE335" i="11" s="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AF335" i="11" l="1"/>
  <c r="AG356" i="11"/>
  <c r="Z338" i="11"/>
  <c r="T341" i="11"/>
  <c r="L342" i="11" a="1"/>
  <c r="L342" i="11" s="1"/>
  <c r="AB336" i="11"/>
  <c r="AD336" i="11"/>
  <c r="H340" i="11"/>
  <c r="S339" i="11"/>
  <c r="R340" i="11"/>
  <c r="U339" i="11"/>
  <c r="X339" i="11" s="1"/>
  <c r="Y339" i="11" s="1"/>
  <c r="AA337" i="11"/>
  <c r="AC336" i="11"/>
  <c r="AE336" i="11" s="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AF336" i="11" l="1"/>
  <c r="AG357" i="11"/>
  <c r="Z339" i="11"/>
  <c r="AD337" i="1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E337" i="11" s="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AF337" i="11" l="1"/>
  <c r="AG358" i="11"/>
  <c r="Z340" i="11"/>
  <c r="L344" i="11" a="1"/>
  <c r="L344" i="11" s="1"/>
  <c r="T343" i="11"/>
  <c r="AC338" i="11"/>
  <c r="AE338" i="11" s="1"/>
  <c r="AA339" i="11"/>
  <c r="AD338" i="1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AF338" i="11" l="1"/>
  <c r="AG359" i="11" s="1"/>
  <c r="Z341" i="11"/>
  <c r="U342" i="11"/>
  <c r="X342" i="11" s="1"/>
  <c r="Y342" i="11" s="1"/>
  <c r="R343" i="11"/>
  <c r="L345" i="11" a="1"/>
  <c r="L345" i="11" s="1"/>
  <c r="T344" i="11"/>
  <c r="AA340" i="11"/>
  <c r="AC339" i="11"/>
  <c r="AE339" i="11" s="1"/>
  <c r="H343" i="11"/>
  <c r="S342" i="11"/>
  <c r="AD339" i="1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AF339" i="11" l="1"/>
  <c r="AG360" i="11" s="1"/>
  <c r="Z342" i="11"/>
  <c r="H344" i="11"/>
  <c r="S343" i="11"/>
  <c r="R344" i="11"/>
  <c r="U343" i="11"/>
  <c r="X343" i="11" s="1"/>
  <c r="Y343" i="11" s="1"/>
  <c r="L346" i="11" a="1"/>
  <c r="L346" i="11" s="1"/>
  <c r="T345" i="11"/>
  <c r="AC340" i="11"/>
  <c r="AE340" i="11" s="1"/>
  <c r="AA341" i="11"/>
  <c r="AD340" i="1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AF340" i="11" l="1"/>
  <c r="AG361" i="11" s="1"/>
  <c r="Z343" i="11"/>
  <c r="AD341" i="1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AE341" i="11" s="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AF341" i="11" l="1"/>
  <c r="AG362" i="11"/>
  <c r="Z344" i="11"/>
  <c r="AD342" i="11"/>
  <c r="AB342" i="11"/>
  <c r="H346" i="11"/>
  <c r="S345" i="11"/>
  <c r="T347" i="11"/>
  <c r="L348" i="11" a="1"/>
  <c r="L348" i="11" s="1"/>
  <c r="AA343" i="11"/>
  <c r="AC342" i="11"/>
  <c r="AE342" i="11" s="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AF342" i="11" l="1"/>
  <c r="AG363" i="11"/>
  <c r="Z345" i="11"/>
  <c r="R347" i="11"/>
  <c r="U346" i="11"/>
  <c r="X346" i="11" s="1"/>
  <c r="Y346" i="11" s="1"/>
  <c r="H347" i="11"/>
  <c r="S346" i="11"/>
  <c r="AD343" i="11"/>
  <c r="AB343" i="11"/>
  <c r="AA344" i="11"/>
  <c r="AC343" i="11"/>
  <c r="AE343" i="11" s="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AF343" i="11" l="1"/>
  <c r="AG364" i="11"/>
  <c r="Z346" i="11"/>
  <c r="AB344" i="11"/>
  <c r="AD344" i="11"/>
  <c r="T349" i="11"/>
  <c r="L350" i="11" a="1"/>
  <c r="L350" i="11" s="1"/>
  <c r="S347" i="11"/>
  <c r="H348" i="11"/>
  <c r="R348" i="11"/>
  <c r="U347" i="11"/>
  <c r="X347" i="11" s="1"/>
  <c r="Y347" i="11" s="1"/>
  <c r="AC344" i="11"/>
  <c r="AE344" i="11" s="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AF344" i="11" l="1"/>
  <c r="AG365" i="11"/>
  <c r="Z347" i="11"/>
  <c r="L351" i="11" a="1"/>
  <c r="L351" i="11" s="1"/>
  <c r="T350" i="11"/>
  <c r="AD345" i="11"/>
  <c r="AB345" i="11"/>
  <c r="S348" i="11"/>
  <c r="H349" i="11"/>
  <c r="U348" i="11"/>
  <c r="X348" i="11" s="1"/>
  <c r="Y348" i="11" s="1"/>
  <c r="R349" i="11"/>
  <c r="AC345" i="11"/>
  <c r="AE345" i="11" s="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AF345" i="11" l="1"/>
  <c r="AG366" i="11"/>
  <c r="Z348" i="11"/>
  <c r="H350" i="11"/>
  <c r="S349" i="11"/>
  <c r="AD346" i="11"/>
  <c r="AB346" i="11"/>
  <c r="U349" i="11"/>
  <c r="X349" i="11" s="1"/>
  <c r="Y349" i="11" s="1"/>
  <c r="R350" i="11"/>
  <c r="L352" i="11" a="1"/>
  <c r="L352" i="11" s="1"/>
  <c r="T351" i="11"/>
  <c r="AC346" i="11"/>
  <c r="AE346" i="11" s="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AF346" i="11" l="1"/>
  <c r="AG367" i="11"/>
  <c r="Z349" i="11"/>
  <c r="L353" i="11" a="1"/>
  <c r="L353" i="11" s="1"/>
  <c r="T352" i="11"/>
  <c r="H351" i="11"/>
  <c r="S350" i="11"/>
  <c r="AA348" i="11"/>
  <c r="AC347" i="11"/>
  <c r="AE347" i="11" s="1"/>
  <c r="AD347" i="1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AF347" i="11" l="1"/>
  <c r="AG368" i="11"/>
  <c r="Z350" i="11"/>
  <c r="U351" i="11"/>
  <c r="X351" i="11" s="1"/>
  <c r="Y351" i="11" s="1"/>
  <c r="R352" i="11"/>
  <c r="H352" i="11"/>
  <c r="S351" i="11"/>
  <c r="L354" i="11" a="1"/>
  <c r="L354" i="11" s="1"/>
  <c r="T353" i="11"/>
  <c r="AC348" i="11"/>
  <c r="AE348" i="11" s="1"/>
  <c r="AA349" i="11"/>
  <c r="AD348" i="1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AF348" i="11" l="1"/>
  <c r="AG369" i="11" s="1"/>
  <c r="Z351" i="11"/>
  <c r="AD349" i="1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E349" i="11" s="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AF349" i="11" l="1"/>
  <c r="AG370" i="11"/>
  <c r="Z352" i="11"/>
  <c r="H354" i="11"/>
  <c r="S353" i="11"/>
  <c r="AD350" i="11"/>
  <c r="AB350" i="11"/>
  <c r="R354" i="11"/>
  <c r="U353" i="11"/>
  <c r="X353" i="11" s="1"/>
  <c r="Y353" i="11" s="1"/>
  <c r="AA351" i="11"/>
  <c r="AC350" i="11"/>
  <c r="AE350" i="11" s="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AF350" i="11" l="1"/>
  <c r="AG371" i="11"/>
  <c r="Z353" i="11"/>
  <c r="AB351" i="11"/>
  <c r="AD351" i="11"/>
  <c r="H355" i="11"/>
  <c r="S354" i="11"/>
  <c r="R355" i="11"/>
  <c r="U354" i="11"/>
  <c r="X354" i="11" s="1"/>
  <c r="Y354" i="11" s="1"/>
  <c r="AA352" i="11"/>
  <c r="AC351" i="11"/>
  <c r="AE351" i="11" s="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AF351" i="11" l="1"/>
  <c r="AG372" i="11"/>
  <c r="Z354" i="11"/>
  <c r="T357" i="11"/>
  <c r="L358" i="11" a="1"/>
  <c r="L358" i="11" s="1"/>
  <c r="S355" i="11"/>
  <c r="H356" i="11"/>
  <c r="R356" i="11"/>
  <c r="U355" i="11"/>
  <c r="X355" i="11" s="1"/>
  <c r="Y355" i="11" s="1"/>
  <c r="AC352" i="11"/>
  <c r="AE352" i="11" s="1"/>
  <c r="AA353" i="11"/>
  <c r="AD352" i="1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AF352" i="11" l="1"/>
  <c r="AG373" i="11" s="1"/>
  <c r="Z355" i="11"/>
  <c r="L359" i="11" a="1"/>
  <c r="L359" i="11" s="1"/>
  <c r="T358" i="11"/>
  <c r="U356" i="11"/>
  <c r="X356" i="11" s="1"/>
  <c r="Y356" i="11" s="1"/>
  <c r="R357" i="11"/>
  <c r="AC353" i="11"/>
  <c r="AE353" i="11" s="1"/>
  <c r="AA354" i="11"/>
  <c r="AD353" i="1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AF353" i="11" l="1"/>
  <c r="AG374" i="11" s="1"/>
  <c r="Z356" i="11"/>
  <c r="U357" i="11"/>
  <c r="X357" i="11" s="1"/>
  <c r="Y357" i="11" s="1"/>
  <c r="R358" i="11"/>
  <c r="L360" i="11" a="1"/>
  <c r="L360" i="11" s="1"/>
  <c r="T359" i="11"/>
  <c r="AC354" i="11"/>
  <c r="AE354" i="11" s="1"/>
  <c r="AA355" i="11"/>
  <c r="H358" i="11"/>
  <c r="S357" i="11"/>
  <c r="AD354" i="1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AF354" i="11" l="1"/>
  <c r="AG375" i="11" s="1"/>
  <c r="Z357" i="11"/>
  <c r="H359" i="11"/>
  <c r="S358" i="11"/>
  <c r="AD355" i="11"/>
  <c r="AB355" i="11"/>
  <c r="L361" i="11" a="1"/>
  <c r="L361" i="11" s="1"/>
  <c r="T360" i="11"/>
  <c r="U358" i="11"/>
  <c r="X358" i="11" s="1"/>
  <c r="Y358" i="11" s="1"/>
  <c r="R359" i="11"/>
  <c r="AC355" i="11"/>
  <c r="AE355" i="11" s="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AF355" i="11" l="1"/>
  <c r="AG376" i="11"/>
  <c r="Z358" i="11"/>
  <c r="L362" i="11" a="1"/>
  <c r="L362" i="11" s="1"/>
  <c r="T361" i="11"/>
  <c r="U359" i="11"/>
  <c r="X359" i="11" s="1"/>
  <c r="Y359" i="11" s="1"/>
  <c r="R360" i="11"/>
  <c r="H360" i="11"/>
  <c r="S359" i="11"/>
  <c r="AD356" i="11"/>
  <c r="AB356" i="11"/>
  <c r="AC356" i="11"/>
  <c r="AE356" i="11" s="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AF356" i="11" l="1"/>
  <c r="AG377" i="11"/>
  <c r="Z359" i="11"/>
  <c r="AB357" i="11"/>
  <c r="AD357" i="11"/>
  <c r="T362" i="11"/>
  <c r="L363" i="11" a="1"/>
  <c r="L363" i="11" s="1"/>
  <c r="R361" i="11"/>
  <c r="U360" i="11"/>
  <c r="X360" i="11" s="1"/>
  <c r="Y360" i="11" s="1"/>
  <c r="AC357" i="11"/>
  <c r="AE357" i="11" s="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AF357" i="11" l="1"/>
  <c r="AG378" i="11"/>
  <c r="Z360" i="11"/>
  <c r="AD358" i="1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AE358" i="11" s="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AF358" i="11" l="1"/>
  <c r="AG379" i="11"/>
  <c r="Z361" i="11"/>
  <c r="T364" i="11"/>
  <c r="L365" i="11" a="1"/>
  <c r="L365" i="11" s="1"/>
  <c r="AA360" i="11"/>
  <c r="AC359" i="11"/>
  <c r="AE359" i="11" s="1"/>
  <c r="AD359" i="1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AF359" i="11" l="1"/>
  <c r="AG380" i="11" s="1"/>
  <c r="Z362" i="11"/>
  <c r="U363" i="11"/>
  <c r="X363" i="11" s="1"/>
  <c r="Y363" i="11" s="1"/>
  <c r="R364" i="11"/>
  <c r="AD360" i="11"/>
  <c r="AB360" i="11"/>
  <c r="L366" i="11" a="1"/>
  <c r="L366" i="11" s="1"/>
  <c r="T365" i="11"/>
  <c r="S363" i="11"/>
  <c r="H364" i="11"/>
  <c r="AC360" i="11"/>
  <c r="AE360" i="11" s="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AF360" i="11" l="1"/>
  <c r="AG381" i="11"/>
  <c r="Z363" i="11"/>
  <c r="AD361" i="11"/>
  <c r="AB361" i="11"/>
  <c r="U364" i="11"/>
  <c r="X364" i="11" s="1"/>
  <c r="Y364" i="11" s="1"/>
  <c r="R365" i="11"/>
  <c r="L367" i="11" a="1"/>
  <c r="L367" i="11" s="1"/>
  <c r="T366" i="11"/>
  <c r="AC361" i="11"/>
  <c r="AE361" i="11" s="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AF361" i="11" l="1"/>
  <c r="AG382" i="11"/>
  <c r="L368" i="11" a="1"/>
  <c r="L368" i="11" s="1"/>
  <c r="T367" i="11"/>
  <c r="U365" i="11"/>
  <c r="X365" i="11" s="1"/>
  <c r="R366" i="11"/>
  <c r="AD362" i="11"/>
  <c r="AB362" i="11"/>
  <c r="H366" i="11"/>
  <c r="S365" i="11"/>
  <c r="AC362" i="11"/>
  <c r="AE362" i="11" s="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AF362" i="11" l="1"/>
  <c r="AG383" i="11"/>
  <c r="H367" i="11"/>
  <c r="S366" i="11"/>
  <c r="AD363" i="11"/>
  <c r="AB363" i="11"/>
  <c r="Z365" i="11"/>
  <c r="AC363" i="11"/>
  <c r="AE363" i="11" s="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AF363" i="11" l="1"/>
  <c r="AG384" i="11"/>
  <c r="Z366" i="11"/>
  <c r="L370" i="11" a="1"/>
  <c r="L370" i="11" s="1"/>
  <c r="T369" i="11"/>
  <c r="U367" i="11"/>
  <c r="X367" i="11" s="1"/>
  <c r="Y367" i="11" s="1"/>
  <c r="R368" i="11"/>
  <c r="AD364" i="11"/>
  <c r="AB364" i="11"/>
  <c r="AC364" i="11"/>
  <c r="AE364" i="11" s="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AF364" i="11" l="1"/>
  <c r="AG385" i="11"/>
  <c r="AK1" i="3" s="1" a="1"/>
  <c r="AK1" i="3" s="1"/>
  <c r="Z367" i="1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AE365" i="11" s="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AF365" i="11" l="1"/>
  <c r="Z368" i="1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AE366" i="11" s="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AF366" i="11" l="1"/>
  <c r="Z369" i="1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E367" i="11" s="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AF367" i="11" l="1"/>
  <c r="Z370" i="11"/>
  <c r="U371" i="11"/>
  <c r="X371" i="11" s="1"/>
  <c r="Y371" i="11" s="1"/>
  <c r="R372" i="11"/>
  <c r="L374" i="11" a="1"/>
  <c r="L374" i="11" s="1"/>
  <c r="T373" i="11"/>
  <c r="S371" i="11"/>
  <c r="H372" i="11"/>
  <c r="AC368" i="11"/>
  <c r="AE368" i="11" s="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AF368" i="11" l="1"/>
  <c r="Z371" i="1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E369" i="11" s="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AF369" i="11" l="1"/>
  <c r="Z372" i="1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E370" i="11" s="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AF370" i="11" l="1"/>
  <c r="Z373" i="1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E371" i="11" s="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AF371" i="11" l="1"/>
  <c r="Z374" i="11"/>
  <c r="L378" i="11" a="1"/>
  <c r="L378" i="11" s="1"/>
  <c r="T377" i="11"/>
  <c r="U375" i="11"/>
  <c r="X375" i="11" s="1"/>
  <c r="Y375" i="11" s="1"/>
  <c r="R376" i="11"/>
  <c r="AC372" i="11"/>
  <c r="AE372" i="11" s="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AF372" i="11" l="1"/>
  <c r="Z375" i="1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E373" i="11" s="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AF373" i="11" l="1"/>
  <c r="Z376" i="1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AE374" i="11" s="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AF374" i="11" l="1"/>
  <c r="Z377" i="11"/>
  <c r="AD375" i="11"/>
  <c r="AB375" i="11"/>
  <c r="R379" i="11"/>
  <c r="U378" i="11"/>
  <c r="X378" i="11" s="1"/>
  <c r="Y378" i="11" s="1"/>
  <c r="S378" i="11"/>
  <c r="H379" i="11"/>
  <c r="AC375" i="11"/>
  <c r="AE375" i="11" s="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AF375" i="11" l="1"/>
  <c r="Z378" i="11"/>
  <c r="U379" i="11"/>
  <c r="X379" i="11" s="1"/>
  <c r="Y379" i="11" s="1"/>
  <c r="R380" i="11"/>
  <c r="L382" i="11" a="1"/>
  <c r="L382" i="11" s="1"/>
  <c r="T381" i="11"/>
  <c r="AD376" i="11"/>
  <c r="AB376" i="11"/>
  <c r="AC376" i="11"/>
  <c r="AE376" i="11" s="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AF376" i="11" l="1"/>
  <c r="Z379" i="1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E377" i="11" s="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AF377" i="11" l="1"/>
  <c r="Z380" i="11"/>
  <c r="AD378" i="11"/>
  <c r="AB378" i="11"/>
  <c r="U381" i="11"/>
  <c r="X381" i="11" s="1"/>
  <c r="Y381" i="11" s="1"/>
  <c r="R382" i="11"/>
  <c r="L384" i="11" a="1"/>
  <c r="L384" i="11" s="1"/>
  <c r="T383" i="11"/>
  <c r="AC378" i="11"/>
  <c r="AE378" i="11" s="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AF378" i="11" l="1"/>
  <c r="Z381" i="11"/>
  <c r="L385" i="11" a="1"/>
  <c r="L385" i="11" s="1"/>
  <c r="T385" i="11" s="1"/>
  <c r="T384" i="11"/>
  <c r="AD379" i="11"/>
  <c r="AB379" i="11"/>
  <c r="AC379" i="11"/>
  <c r="AE379" i="11" s="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AF379" i="11" l="1"/>
  <c r="Z382" i="11"/>
  <c r="U383" i="11"/>
  <c r="X383" i="11" s="1"/>
  <c r="Y383" i="11" s="1"/>
  <c r="R384" i="11"/>
  <c r="AD380" i="11"/>
  <c r="AB380" i="11"/>
  <c r="AC380" i="11"/>
  <c r="AE380" i="11" s="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AF380" i="11" l="1"/>
  <c r="Z383" i="1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AE381" i="11" s="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AF381" i="11" l="1"/>
  <c r="Y385" i="11"/>
  <c r="Z385" i="11" s="1"/>
  <c r="Z384" i="11"/>
  <c r="AB382" i="11"/>
  <c r="AD382" i="11"/>
  <c r="AA383" i="11"/>
  <c r="AC382" i="11"/>
  <c r="AE382" i="11" s="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F382" i="11" l="1"/>
  <c r="AC383" i="11"/>
  <c r="AE383" i="11" s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F383" i="11" l="1"/>
  <c r="AJ1" i="3" s="1" a="1"/>
  <c r="AJ1" i="3" s="1"/>
  <c r="AE385" i="11"/>
  <c r="AF385" i="11" s="1"/>
  <c r="AE384" i="11"/>
  <c r="AF384" i="11" s="1"/>
  <c r="AD385" i="1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<sst xmlns="http://schemas.openxmlformats.org/spreadsheetml/2006/main" count="321" uniqueCount="85">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</sst>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229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19177555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736037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19177555</c:v>
                </c:pt>
                <c:pt idx="75">
                  <c:v>19586434.458333332</c:v>
                </c:pt>
                <c:pt idx="76">
                  <c:v>19995313.916666664</c:v>
                </c:pt>
                <c:pt idx="77">
                  <c:v>20404193.374999996</c:v>
                </c:pt>
                <c:pt idx="78">
                  <c:v>20813072.833333328</c:v>
                </c:pt>
                <c:pt idx="79">
                  <c:v>21221952.29166666</c:v>
                </c:pt>
                <c:pt idx="80">
                  <c:v>21630831.749999993</c:v>
                </c:pt>
                <c:pt idx="81">
                  <c:v>22039711.208333325</c:v>
                </c:pt>
                <c:pt idx="82">
                  <c:v>22448590.666666657</c:v>
                </c:pt>
                <c:pt idx="83">
                  <c:v>22857470.124999989</c:v>
                </c:pt>
                <c:pt idx="84">
                  <c:v>23266349.583333321</c:v>
                </c:pt>
                <c:pt idx="85">
                  <c:v>23675229.041666653</c:v>
                </c:pt>
                <c:pt idx="86">
                  <c:v>24084108.499999985</c:v>
                </c:pt>
                <c:pt idx="87">
                  <c:v>24492987.958333317</c:v>
                </c:pt>
                <c:pt idx="88">
                  <c:v>24901867.416666649</c:v>
                </c:pt>
                <c:pt idx="89">
                  <c:v>25310746.874999981</c:v>
                </c:pt>
                <c:pt idx="90">
                  <c:v>25719626.333333313</c:v>
                </c:pt>
                <c:pt idx="91">
                  <c:v>26128505.791666646</c:v>
                </c:pt>
                <c:pt idx="92">
                  <c:v>26537385.249999978</c:v>
                </c:pt>
                <c:pt idx="93">
                  <c:v>26946264.70833331</c:v>
                </c:pt>
                <c:pt idx="94">
                  <c:v>27355144.166666642</c:v>
                </c:pt>
                <c:pt idx="95">
                  <c:v>27764023.624999974</c:v>
                </c:pt>
                <c:pt idx="96">
                  <c:v>28172903.083333306</c:v>
                </c:pt>
                <c:pt idx="97">
                  <c:v>28581782.541666638</c:v>
                </c:pt>
                <c:pt idx="98">
                  <c:v>28990661.99999997</c:v>
                </c:pt>
                <c:pt idx="99">
                  <c:v>29357224.285714258</c:v>
                </c:pt>
                <c:pt idx="100">
                  <c:v>29723786.571428545</c:v>
                </c:pt>
                <c:pt idx="101">
                  <c:v>30090348.857142832</c:v>
                </c:pt>
                <c:pt idx="102">
                  <c:v>30456911.142857119</c:v>
                </c:pt>
                <c:pt idx="103">
                  <c:v>30823473.428571407</c:v>
                </c:pt>
                <c:pt idx="104">
                  <c:v>31190035.714285694</c:v>
                </c:pt>
                <c:pt idx="105">
                  <c:v>31556597.999999981</c:v>
                </c:pt>
                <c:pt idx="106">
                  <c:v>31844766.249999981</c:v>
                </c:pt>
                <c:pt idx="107">
                  <c:v>32132934.499999981</c:v>
                </c:pt>
                <c:pt idx="108">
                  <c:v>32421102.749999981</c:v>
                </c:pt>
                <c:pt idx="109">
                  <c:v>32709270.999999981</c:v>
                </c:pt>
                <c:pt idx="110">
                  <c:v>32997439.249999981</c:v>
                </c:pt>
                <c:pt idx="111">
                  <c:v>33285607.499999981</c:v>
                </c:pt>
                <c:pt idx="112">
                  <c:v>33573775.749999985</c:v>
                </c:pt>
                <c:pt idx="113">
                  <c:v>33861943.999999985</c:v>
                </c:pt>
                <c:pt idx="114">
                  <c:v>34074282.999999985</c:v>
                </c:pt>
                <c:pt idx="115">
                  <c:v>34215339.999999985</c:v>
                </c:pt>
                <c:pt idx="116">
                  <c:v>34318645.999999985</c:v>
                </c:pt>
                <c:pt idx="117">
                  <c:v>34414412.999999985</c:v>
                </c:pt>
                <c:pt idx="118">
                  <c:v>34556497.999999985</c:v>
                </c:pt>
                <c:pt idx="119">
                  <c:v>34751090.999999985</c:v>
                </c:pt>
                <c:pt idx="120">
                  <c:v>34967014.999999985</c:v>
                </c:pt>
                <c:pt idx="121">
                  <c:v>35043851.999999985</c:v>
                </c:pt>
                <c:pt idx="122">
                  <c:v>35100343.999999985</c:v>
                </c:pt>
                <c:pt idx="123">
                  <c:v>35110488.999999985</c:v>
                </c:pt>
                <c:pt idx="124">
                  <c:v>35052240.999999985</c:v>
                </c:pt>
                <c:pt idx="125">
                  <c:v>34980270.999999985</c:v>
                </c:pt>
                <c:pt idx="126">
                  <c:v>35180021.999999985</c:v>
                </c:pt>
                <c:pt idx="127">
                  <c:v>35320219.999999985</c:v>
                </c:pt>
                <c:pt idx="128">
                  <c:v>35429204.999999985</c:v>
                </c:pt>
                <c:pt idx="129">
                  <c:v>35566392.999999985</c:v>
                </c:pt>
                <c:pt idx="130">
                  <c:v>35542407.999999985</c:v>
                </c:pt>
                <c:pt idx="131">
                  <c:v>35474651.999999985</c:v>
                </c:pt>
                <c:pt idx="132">
                  <c:v>35296262.999999985</c:v>
                </c:pt>
                <c:pt idx="133">
                  <c:v>35397224.999999985</c:v>
                </c:pt>
                <c:pt idx="134">
                  <c:v>35466876.999999985</c:v>
                </c:pt>
                <c:pt idx="135">
                  <c:v>35512120.999999985</c:v>
                </c:pt>
                <c:pt idx="136">
                  <c:v>35463104.999999985</c:v>
                </c:pt>
                <c:pt idx="137">
                  <c:v>35402544.999999985</c:v>
                </c:pt>
                <c:pt idx="138">
                  <c:v>35328381.999999985</c:v>
                </c:pt>
                <c:pt idx="139">
                  <c:v>35199303.999999985</c:v>
                </c:pt>
                <c:pt idx="140">
                  <c:v>35339585.999999985</c:v>
                </c:pt>
                <c:pt idx="141">
                  <c:v>35407105.999999985</c:v>
                </c:pt>
                <c:pt idx="142">
                  <c:v>35415293.999999985</c:v>
                </c:pt>
                <c:pt idx="143">
                  <c:v>35384483.999999985</c:v>
                </c:pt>
                <c:pt idx="144">
                  <c:v>35301367.999999985</c:v>
                </c:pt>
                <c:pt idx="145">
                  <c:v>35176764.999999985</c:v>
                </c:pt>
                <c:pt idx="146">
                  <c:v>35091402.999999985</c:v>
                </c:pt>
                <c:pt idx="147">
                  <c:v>35273440.999999985</c:v>
                </c:pt>
                <c:pt idx="148">
                  <c:v>35417484.999999985</c:v>
                </c:pt>
                <c:pt idx="149">
                  <c:v>35472619.999999985</c:v>
                </c:pt>
                <c:pt idx="150">
                  <c:v>35410509.999999985</c:v>
                </c:pt>
                <c:pt idx="151">
                  <c:v>35378055.999999985</c:v>
                </c:pt>
                <c:pt idx="152">
                  <c:v>35426149.999999985</c:v>
                </c:pt>
                <c:pt idx="153">
                  <c:v>35511470.999999985</c:v>
                </c:pt>
                <c:pt idx="154">
                  <c:v>35789751.999999985</c:v>
                </c:pt>
                <c:pt idx="155">
                  <c:v>36017410.999999985</c:v>
                </c:pt>
                <c:pt idx="156">
                  <c:v>36110718.999999985</c:v>
                </c:pt>
                <c:pt idx="157">
                  <c:v>36081756.999999985</c:v>
                </c:pt>
                <c:pt idx="158">
                  <c:v>36016036.999999985</c:v>
                </c:pt>
                <c:pt idx="159">
                  <c:v>36036957.857142843</c:v>
                </c:pt>
                <c:pt idx="160">
                  <c:v>36057878.714285702</c:v>
                </c:pt>
                <c:pt idx="161">
                  <c:v>36078799.57142856</c:v>
                </c:pt>
                <c:pt idx="162">
                  <c:v>36099720.428571418</c:v>
                </c:pt>
                <c:pt idx="163">
                  <c:v>36120641.285714276</c:v>
                </c:pt>
                <c:pt idx="164">
                  <c:v>36141562.142857134</c:v>
                </c:pt>
                <c:pt idx="165">
                  <c:v>36162482.999999993</c:v>
                </c:pt>
                <c:pt idx="166">
                  <c:v>36183403.857142851</c:v>
                </c:pt>
                <c:pt idx="167">
                  <c:v>36204324.714285709</c:v>
                </c:pt>
                <c:pt idx="168">
                  <c:v>36225245.571428567</c:v>
                </c:pt>
                <c:pt idx="169">
                  <c:v>36246166.428571425</c:v>
                </c:pt>
                <c:pt idx="170">
                  <c:v>36267087.285714284</c:v>
                </c:pt>
                <c:pt idx="171">
                  <c:v>36288008.142857142</c:v>
                </c:pt>
                <c:pt idx="172">
                  <c:v>36308929</c:v>
                </c:pt>
                <c:pt idx="173">
                  <c:v>36329849.857142858</c:v>
                </c:pt>
                <c:pt idx="174">
                  <c:v>36350770.714285716</c:v>
                </c:pt>
                <c:pt idx="175">
                  <c:v>36371691.571428575</c:v>
                </c:pt>
                <c:pt idx="176">
                  <c:v>36392612.428571433</c:v>
                </c:pt>
                <c:pt idx="177">
                  <c:v>36413533.285714291</c:v>
                </c:pt>
                <c:pt idx="178">
                  <c:v>36434454.142857149</c:v>
                </c:pt>
                <c:pt idx="179">
                  <c:v>36455375.000000007</c:v>
                </c:pt>
                <c:pt idx="180">
                  <c:v>36476295.857142866</c:v>
                </c:pt>
                <c:pt idx="181">
                  <c:v>36497216.714285724</c:v>
                </c:pt>
                <c:pt idx="182">
                  <c:v>36518137.571428582</c:v>
                </c:pt>
                <c:pt idx="183">
                  <c:v>36539058.42857144</c:v>
                </c:pt>
                <c:pt idx="184">
                  <c:v>36559979.285714298</c:v>
                </c:pt>
                <c:pt idx="185">
                  <c:v>36580900.142857157</c:v>
                </c:pt>
                <c:pt idx="186">
                  <c:v>36601821.000000015</c:v>
                </c:pt>
                <c:pt idx="187">
                  <c:v>36622741.857142873</c:v>
                </c:pt>
                <c:pt idx="188">
                  <c:v>36643662.714285731</c:v>
                </c:pt>
                <c:pt idx="189">
                  <c:v>36664583.57142859</c:v>
                </c:pt>
                <c:pt idx="190">
                  <c:v>36685504.428571448</c:v>
                </c:pt>
                <c:pt idx="191">
                  <c:v>36706425.285714306</c:v>
                </c:pt>
                <c:pt idx="192">
                  <c:v>36727346.142857164</c:v>
                </c:pt>
                <c:pt idx="193">
                  <c:v>36748267.000000022</c:v>
                </c:pt>
                <c:pt idx="194">
                  <c:v>36769187.857142881</c:v>
                </c:pt>
                <c:pt idx="195">
                  <c:v>36790108.714285739</c:v>
                </c:pt>
                <c:pt idx="196">
                  <c:v>36811029.571428597</c:v>
                </c:pt>
                <c:pt idx="197">
                  <c:v>36831950.428571455</c:v>
                </c:pt>
                <c:pt idx="198">
                  <c:v>36852871.285714313</c:v>
                </c:pt>
                <c:pt idx="199">
                  <c:v>36873792.142857172</c:v>
                </c:pt>
                <c:pt idx="200">
                  <c:v>36894713.00000003</c:v>
                </c:pt>
                <c:pt idx="201">
                  <c:v>36915633.857142888</c:v>
                </c:pt>
                <c:pt idx="202">
                  <c:v>36936554.714285746</c:v>
                </c:pt>
                <c:pt idx="203">
                  <c:v>37356554.714285746</c:v>
                </c:pt>
                <c:pt idx="204">
                  <c:v>37776554.714285746</c:v>
                </c:pt>
                <c:pt idx="205">
                  <c:v>38196554.714285746</c:v>
                </c:pt>
                <c:pt idx="206">
                  <c:v>38616554.714285746</c:v>
                </c:pt>
                <c:pt idx="207">
                  <c:v>39036554.714285746</c:v>
                </c:pt>
                <c:pt idx="208">
                  <c:v>39456554.714285746</c:v>
                </c:pt>
                <c:pt idx="209">
                  <c:v>39876554.714285746</c:v>
                </c:pt>
                <c:pt idx="210">
                  <c:v>40296554.714285746</c:v>
                </c:pt>
                <c:pt idx="211">
                  <c:v>40716554.714285746</c:v>
                </c:pt>
                <c:pt idx="212">
                  <c:v>41136554.714285746</c:v>
                </c:pt>
                <c:pt idx="213">
                  <c:v>41556554.714285746</c:v>
                </c:pt>
                <c:pt idx="214">
                  <c:v>41976554.714285746</c:v>
                </c:pt>
                <c:pt idx="215">
                  <c:v>42396554.714285746</c:v>
                </c:pt>
                <c:pt idx="216">
                  <c:v>42816554.714285746</c:v>
                </c:pt>
                <c:pt idx="217">
                  <c:v>43236554.714285746</c:v>
                </c:pt>
                <c:pt idx="218">
                  <c:v>43656554.714285746</c:v>
                </c:pt>
                <c:pt idx="219">
                  <c:v>44076554.714285746</c:v>
                </c:pt>
                <c:pt idx="220">
                  <c:v>44496554.714285746</c:v>
                </c:pt>
                <c:pt idx="221">
                  <c:v>44916554.714285746</c:v>
                </c:pt>
                <c:pt idx="222">
                  <c:v>45336554.714285746</c:v>
                </c:pt>
                <c:pt idx="223">
                  <c:v>45756554.714285746</c:v>
                </c:pt>
                <c:pt idx="224">
                  <c:v>46176554.714285746</c:v>
                </c:pt>
                <c:pt idx="225">
                  <c:v>46596554.714285746</c:v>
                </c:pt>
                <c:pt idx="226">
                  <c:v>47016554.714285746</c:v>
                </c:pt>
                <c:pt idx="227">
                  <c:v>47436554.714285746</c:v>
                </c:pt>
                <c:pt idx="228">
                  <c:v>47856554.714285746</c:v>
                </c:pt>
                <c:pt idx="229">
                  <c:v>48276554.714285746</c:v>
                </c:pt>
                <c:pt idx="230">
                  <c:v>48696554.714285746</c:v>
                </c:pt>
                <c:pt idx="231">
                  <c:v>49116554.714285746</c:v>
                </c:pt>
                <c:pt idx="232">
                  <c:v>49536554.714285746</c:v>
                </c:pt>
                <c:pt idx="233">
                  <c:v>49956554.714285746</c:v>
                </c:pt>
                <c:pt idx="234">
                  <c:v>50376554.714285746</c:v>
                </c:pt>
                <c:pt idx="235">
                  <c:v>50796554.714285746</c:v>
                </c:pt>
                <c:pt idx="236">
                  <c:v>51216554.714285746</c:v>
                </c:pt>
                <c:pt idx="237">
                  <c:v>51636554.714285746</c:v>
                </c:pt>
                <c:pt idx="238">
                  <c:v>52056554.714285746</c:v>
                </c:pt>
                <c:pt idx="239">
                  <c:v>52476554.714285746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736037</c:v>
                </c:pt>
                <c:pt idx="75">
                  <c:v>747157.54166666663</c:v>
                </c:pt>
                <c:pt idx="76">
                  <c:v>758278.08333333337</c:v>
                </c:pt>
                <c:pt idx="77">
                  <c:v>769398.625</c:v>
                </c:pt>
                <c:pt idx="78">
                  <c:v>780519.16666666663</c:v>
                </c:pt>
                <c:pt idx="79">
                  <c:v>791639.70833333337</c:v>
                </c:pt>
                <c:pt idx="80">
                  <c:v>802760.25</c:v>
                </c:pt>
                <c:pt idx="81">
                  <c:v>813880.79166666663</c:v>
                </c:pt>
                <c:pt idx="82">
                  <c:v>825001.33333333337</c:v>
                </c:pt>
                <c:pt idx="83">
                  <c:v>836121.875</c:v>
                </c:pt>
                <c:pt idx="84">
                  <c:v>847242.41666666663</c:v>
                </c:pt>
                <c:pt idx="85">
                  <c:v>858362.95833333337</c:v>
                </c:pt>
                <c:pt idx="86">
                  <c:v>869483.5</c:v>
                </c:pt>
                <c:pt idx="87">
                  <c:v>880604.04166666663</c:v>
                </c:pt>
                <c:pt idx="88">
                  <c:v>891724.58333333326</c:v>
                </c:pt>
                <c:pt idx="89">
                  <c:v>902845.125</c:v>
                </c:pt>
                <c:pt idx="90">
                  <c:v>913965.66666666663</c:v>
                </c:pt>
                <c:pt idx="91">
                  <c:v>925086.20833333326</c:v>
                </c:pt>
                <c:pt idx="92">
                  <c:v>936206.75</c:v>
                </c:pt>
                <c:pt idx="93">
                  <c:v>947327.29166666663</c:v>
                </c:pt>
                <c:pt idx="94">
                  <c:v>958447.83333333326</c:v>
                </c:pt>
                <c:pt idx="95">
                  <c:v>969568.375</c:v>
                </c:pt>
                <c:pt idx="96">
                  <c:v>980688.91666666663</c:v>
                </c:pt>
                <c:pt idx="97">
                  <c:v>991809.45833333326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17582121</c:v>
                </c:pt>
                <c:pt idx="154">
                  <c:v>17723840</c:v>
                </c:pt>
                <c:pt idx="155">
                  <c:v>17916181</c:v>
                </c:pt>
                <c:pt idx="156">
                  <c:v>18242873</c:v>
                </c:pt>
                <c:pt idx="157">
                  <c:v>18691835</c:v>
                </c:pt>
                <c:pt idx="158">
                  <c:v>19177555</c:v>
                </c:pt>
                <c:pt idx="159">
                  <c:v>19576634.142857142</c:v>
                </c:pt>
                <c:pt idx="160">
                  <c:v>19975713.285714284</c:v>
                </c:pt>
                <c:pt idx="161">
                  <c:v>20374792.428571425</c:v>
                </c:pt>
                <c:pt idx="162">
                  <c:v>20773871.571428567</c:v>
                </c:pt>
                <c:pt idx="163">
                  <c:v>21172950.714285709</c:v>
                </c:pt>
                <c:pt idx="164">
                  <c:v>21572029.857142851</c:v>
                </c:pt>
                <c:pt idx="165">
                  <c:v>21971108.999999993</c:v>
                </c:pt>
                <c:pt idx="166">
                  <c:v>22370188.142857134</c:v>
                </c:pt>
                <c:pt idx="167">
                  <c:v>22769267.285714276</c:v>
                </c:pt>
                <c:pt idx="168">
                  <c:v>23168346.428571418</c:v>
                </c:pt>
                <c:pt idx="169">
                  <c:v>23567425.57142856</c:v>
                </c:pt>
                <c:pt idx="170">
                  <c:v>23966504.714285702</c:v>
                </c:pt>
                <c:pt idx="171">
                  <c:v>24365583.857142843</c:v>
                </c:pt>
                <c:pt idx="172">
                  <c:v>24764662.999999985</c:v>
                </c:pt>
                <c:pt idx="173">
                  <c:v>25163742.142857127</c:v>
                </c:pt>
                <c:pt idx="174">
                  <c:v>25562821.285714269</c:v>
                </c:pt>
                <c:pt idx="175">
                  <c:v>25961900.42857141</c:v>
                </c:pt>
                <c:pt idx="176">
                  <c:v>26360979.571428552</c:v>
                </c:pt>
                <c:pt idx="177">
                  <c:v>26760058.714285694</c:v>
                </c:pt>
                <c:pt idx="178">
                  <c:v>27159137.857142836</c:v>
                </c:pt>
                <c:pt idx="179">
                  <c:v>27558216.999999978</c:v>
                </c:pt>
                <c:pt idx="180">
                  <c:v>27957296.142857119</c:v>
                </c:pt>
                <c:pt idx="181">
                  <c:v>28356375.285714261</c:v>
                </c:pt>
                <c:pt idx="182">
                  <c:v>28755454.428571403</c:v>
                </c:pt>
                <c:pt idx="183">
                  <c:v>29154533.571428545</c:v>
                </c:pt>
                <c:pt idx="184">
                  <c:v>29553612.714285687</c:v>
                </c:pt>
                <c:pt idx="185">
                  <c:v>29952691.857142828</c:v>
                </c:pt>
                <c:pt idx="186">
                  <c:v>30351770.99999997</c:v>
                </c:pt>
                <c:pt idx="187">
                  <c:v>30750850.142857112</c:v>
                </c:pt>
                <c:pt idx="188">
                  <c:v>31149929.285714254</c:v>
                </c:pt>
                <c:pt idx="189">
                  <c:v>31549008.428571396</c:v>
                </c:pt>
                <c:pt idx="190">
                  <c:v>31948087.571428537</c:v>
                </c:pt>
                <c:pt idx="191">
                  <c:v>32347166.714285679</c:v>
                </c:pt>
                <c:pt idx="192">
                  <c:v>32746245.857142821</c:v>
                </c:pt>
                <c:pt idx="193">
                  <c:v>33145324.999999963</c:v>
                </c:pt>
                <c:pt idx="194">
                  <c:v>33544404.142857105</c:v>
                </c:pt>
                <c:pt idx="195">
                  <c:v>33943483.285714246</c:v>
                </c:pt>
                <c:pt idx="196">
                  <c:v>34342562.428571388</c:v>
                </c:pt>
                <c:pt idx="197">
                  <c:v>34741641.57142853</c:v>
                </c:pt>
                <c:pt idx="198">
                  <c:v>35140720.714285672</c:v>
                </c:pt>
                <c:pt idx="199">
                  <c:v>35539799.857142814</c:v>
                </c:pt>
                <c:pt idx="200">
                  <c:v>35938878.999999955</c:v>
                </c:pt>
                <c:pt idx="201">
                  <c:v>36337958.142857097</c:v>
                </c:pt>
                <c:pt idx="202">
                  <c:v>36337958.142857097</c:v>
                </c:pt>
                <c:pt idx="203">
                  <c:v>36337958.142857097</c:v>
                </c:pt>
                <c:pt idx="204">
                  <c:v>36337958.142857097</c:v>
                </c:pt>
                <c:pt idx="205">
                  <c:v>36337958.142857097</c:v>
                </c:pt>
                <c:pt idx="206">
                  <c:v>36337958.142857097</c:v>
                </c:pt>
                <c:pt idx="207">
                  <c:v>36337958.142857097</c:v>
                </c:pt>
                <c:pt idx="208">
                  <c:v>36337958.142857097</c:v>
                </c:pt>
                <c:pt idx="209">
                  <c:v>36337958.142857097</c:v>
                </c:pt>
                <c:pt idx="210">
                  <c:v>36337958.142857097</c:v>
                </c:pt>
                <c:pt idx="211">
                  <c:v>36337958.142857097</c:v>
                </c:pt>
                <c:pt idx="212">
                  <c:v>36337958.142857097</c:v>
                </c:pt>
                <c:pt idx="213">
                  <c:v>36337958.142857097</c:v>
                </c:pt>
                <c:pt idx="214">
                  <c:v>36337958.142857097</c:v>
                </c:pt>
                <c:pt idx="215">
                  <c:v>36337958.142857097</c:v>
                </c:pt>
                <c:pt idx="216">
                  <c:v>36337958.142857097</c:v>
                </c:pt>
                <c:pt idx="217">
                  <c:v>36337958.142857097</c:v>
                </c:pt>
                <c:pt idx="218">
                  <c:v>36337958.142857097</c:v>
                </c:pt>
                <c:pt idx="219">
                  <c:v>36337958.142857097</c:v>
                </c:pt>
                <c:pt idx="220">
                  <c:v>36337958.142857097</c:v>
                </c:pt>
                <c:pt idx="221">
                  <c:v>36337958.142857097</c:v>
                </c:pt>
                <c:pt idx="222">
                  <c:v>36337958.142857097</c:v>
                </c:pt>
                <c:pt idx="223">
                  <c:v>36337958.142857097</c:v>
                </c:pt>
                <c:pt idx="224">
                  <c:v>36757958.142857097</c:v>
                </c:pt>
                <c:pt idx="225">
                  <c:v>37177958.142857097</c:v>
                </c:pt>
                <c:pt idx="226">
                  <c:v>37597958.142857097</c:v>
                </c:pt>
                <c:pt idx="227">
                  <c:v>38017958.142857097</c:v>
                </c:pt>
                <c:pt idx="228">
                  <c:v>38437958.142857097</c:v>
                </c:pt>
                <c:pt idx="229">
                  <c:v>38857958.142857097</c:v>
                </c:pt>
                <c:pt idx="230">
                  <c:v>39277958.142857097</c:v>
                </c:pt>
                <c:pt idx="231">
                  <c:v>39697958.142857097</c:v>
                </c:pt>
                <c:pt idx="232">
                  <c:v>40117958.142857097</c:v>
                </c:pt>
                <c:pt idx="233">
                  <c:v>40537958.142857097</c:v>
                </c:pt>
                <c:pt idx="234">
                  <c:v>40957958.142857097</c:v>
                </c:pt>
                <c:pt idx="235">
                  <c:v>41377958.142857097</c:v>
                </c:pt>
                <c:pt idx="236">
                  <c:v>41797958.142857097</c:v>
                </c:pt>
                <c:pt idx="237">
                  <c:v>42217958.142857097</c:v>
                </c:pt>
                <c:pt idx="238">
                  <c:v>42637958.142857097</c:v>
                </c:pt>
                <c:pt idx="239">
                  <c:v>43057958.142857097</c:v>
                </c:pt>
                <c:pt idx="240">
                  <c:v>43477958.142857097</c:v>
                </c:pt>
                <c:pt idx="241">
                  <c:v>43897958.142857097</c:v>
                </c:pt>
                <c:pt idx="242">
                  <c:v>44317958.142857097</c:v>
                </c:pt>
                <c:pt idx="243">
                  <c:v>44737958.142857097</c:v>
                </c:pt>
                <c:pt idx="244">
                  <c:v>45157958.142857097</c:v>
                </c:pt>
                <c:pt idx="245">
                  <c:v>45577958.142857097</c:v>
                </c:pt>
                <c:pt idx="246">
                  <c:v>45997958.142857097</c:v>
                </c:pt>
                <c:pt idx="247">
                  <c:v>46417958.142857097</c:v>
                </c:pt>
                <c:pt idx="248">
                  <c:v>46837958.142857097</c:v>
                </c:pt>
                <c:pt idx="249">
                  <c:v>47257958.142857097</c:v>
                </c:pt>
                <c:pt idx="250">
                  <c:v>47677958.142857097</c:v>
                </c:pt>
                <c:pt idx="251">
                  <c:v>48097958.142857097</c:v>
                </c:pt>
                <c:pt idx="252">
                  <c:v>48517958.142857097</c:v>
                </c:pt>
                <c:pt idx="253">
                  <c:v>48937958.142857097</c:v>
                </c:pt>
                <c:pt idx="254">
                  <c:v>49357958.142857097</c:v>
                </c:pt>
                <c:pt idx="255">
                  <c:v>49777958.142857097</c:v>
                </c:pt>
                <c:pt idx="256">
                  <c:v>50197958.142857097</c:v>
                </c:pt>
                <c:pt idx="257">
                  <c:v>50617958.142857097</c:v>
                </c:pt>
                <c:pt idx="258">
                  <c:v>51037958.142857097</c:v>
                </c:pt>
                <c:pt idx="259">
                  <c:v>51457958.142857097</c:v>
                </c:pt>
                <c:pt idx="260">
                  <c:v>51877958.142857097</c:v>
                </c:pt>
                <c:pt idx="261">
                  <c:v>52297958.142857097</c:v>
                </c:pt>
                <c:pt idx="262">
                  <c:v>52717958.142857097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15854666.300000001</c:v>
                </c:pt>
                <c:pt idx="91">
                  <c:v>15982672.25</c:v>
                </c:pt>
                <c:pt idx="92">
                  <c:v>16156702.300000001</c:v>
                </c:pt>
                <c:pt idx="93">
                  <c:v>16452040.950000001</c:v>
                </c:pt>
                <c:pt idx="94">
                  <c:v>16857687.399999999</c:v>
                </c:pt>
                <c:pt idx="95">
                  <c:v>17296601.350000001</c:v>
                </c:pt>
                <c:pt idx="96">
                  <c:v>17665148.889583334</c:v>
                </c:pt>
                <c:pt idx="97">
                  <c:v>18033696.429166663</c:v>
                </c:pt>
                <c:pt idx="98">
                  <c:v>18402243.968749996</c:v>
                </c:pt>
                <c:pt idx="99">
                  <c:v>18770791.508333329</c:v>
                </c:pt>
                <c:pt idx="100">
                  <c:v>19139339.047916662</c:v>
                </c:pt>
                <c:pt idx="101">
                  <c:v>19507886.587499995</c:v>
                </c:pt>
                <c:pt idx="102">
                  <c:v>19876434.127083324</c:v>
                </c:pt>
                <c:pt idx="103">
                  <c:v>20244981.666666657</c:v>
                </c:pt>
                <c:pt idx="104">
                  <c:v>20613529.20624999</c:v>
                </c:pt>
                <c:pt idx="105">
                  <c:v>20982076.745833322</c:v>
                </c:pt>
                <c:pt idx="106">
                  <c:v>21350624.285416655</c:v>
                </c:pt>
                <c:pt idx="107">
                  <c:v>21719171.824999988</c:v>
                </c:pt>
                <c:pt idx="108">
                  <c:v>22087719.364583321</c:v>
                </c:pt>
                <c:pt idx="109">
                  <c:v>22456266.904166654</c:v>
                </c:pt>
                <c:pt idx="110">
                  <c:v>22824814.443749987</c:v>
                </c:pt>
                <c:pt idx="111">
                  <c:v>23193361.983333319</c:v>
                </c:pt>
                <c:pt idx="112">
                  <c:v>23561909.522916645</c:v>
                </c:pt>
                <c:pt idx="113">
                  <c:v>23930457.062499978</c:v>
                </c:pt>
                <c:pt idx="114">
                  <c:v>24299004.60208331</c:v>
                </c:pt>
                <c:pt idx="115">
                  <c:v>24667552.141666643</c:v>
                </c:pt>
                <c:pt idx="116">
                  <c:v>25036099.681249976</c:v>
                </c:pt>
                <c:pt idx="117">
                  <c:v>25404647.220833309</c:v>
                </c:pt>
                <c:pt idx="118">
                  <c:v>25773194.760416642</c:v>
                </c:pt>
                <c:pt idx="119">
                  <c:v>26141742.299999975</c:v>
                </c:pt>
                <c:pt idx="120">
                  <c:v>26474320.242857117</c:v>
                </c:pt>
                <c:pt idx="121">
                  <c:v>26806898.18571426</c:v>
                </c:pt>
                <c:pt idx="122">
                  <c:v>27139476.12857141</c:v>
                </c:pt>
                <c:pt idx="123">
                  <c:v>27472054.071428552</c:v>
                </c:pt>
                <c:pt idx="124">
                  <c:v>27804632.014285695</c:v>
                </c:pt>
                <c:pt idx="125">
                  <c:v>28137209.957142841</c:v>
                </c:pt>
                <c:pt idx="126">
                  <c:v>28469787.899999984</c:v>
                </c:pt>
                <c:pt idx="127">
                  <c:v>28735730.912499987</c:v>
                </c:pt>
                <c:pt idx="128">
                  <c:v>29001673.924999982</c:v>
                </c:pt>
                <c:pt idx="129">
                  <c:v>29267616.937499981</c:v>
                </c:pt>
                <c:pt idx="130">
                  <c:v>29533559.949999984</c:v>
                </c:pt>
                <c:pt idx="131">
                  <c:v>29799502.962499984</c:v>
                </c:pt>
                <c:pt idx="132">
                  <c:v>30065445.974999987</c:v>
                </c:pt>
                <c:pt idx="133">
                  <c:v>30331388.987499986</c:v>
                </c:pt>
                <c:pt idx="134">
                  <c:v>30597331.999999985</c:v>
                </c:pt>
                <c:pt idx="135">
                  <c:v>30798820.149999987</c:v>
                </c:pt>
                <c:pt idx="136">
                  <c:v>30939718.59999999</c:v>
                </c:pt>
                <c:pt idx="137">
                  <c:v>31048528.699999988</c:v>
                </c:pt>
                <c:pt idx="138">
                  <c:v>31150930.649999987</c:v>
                </c:pt>
                <c:pt idx="139">
                  <c:v>31292702.899999987</c:v>
                </c:pt>
                <c:pt idx="140">
                  <c:v>31479106.949999988</c:v>
                </c:pt>
                <c:pt idx="141">
                  <c:v>31683642.34999999</c:v>
                </c:pt>
                <c:pt idx="142">
                  <c:v>31769953.799999986</c:v>
                </c:pt>
                <c:pt idx="143">
                  <c:v>31838971.999999985</c:v>
                </c:pt>
                <c:pt idx="144">
                  <c:v>31868595.249999985</c:v>
                </c:pt>
                <c:pt idx="145">
                  <c:v>31840084.449999988</c:v>
                </c:pt>
                <c:pt idx="146">
                  <c:v>31799909.949999988</c:v>
                </c:pt>
                <c:pt idx="147">
                  <c:v>31990698.299999986</c:v>
                </c:pt>
                <c:pt idx="148">
                  <c:v>32130866.59999999</c:v>
                </c:pt>
                <c:pt idx="149">
                  <c:v>32244503.84999999</c:v>
                </c:pt>
                <c:pt idx="150">
                  <c:v>32382113.649999987</c:v>
                </c:pt>
                <c:pt idx="151">
                  <c:v>32382726.399999987</c:v>
                </c:pt>
                <c:pt idx="152">
                  <c:v>32346133.799999986</c:v>
                </c:pt>
                <c:pt idx="153">
                  <c:v>32215503.149999987</c:v>
                </c:pt>
                <c:pt idx="154">
                  <c:v>32322320.84999999</c:v>
                </c:pt>
                <c:pt idx="155">
                  <c:v>32402525.049999986</c:v>
                </c:pt>
                <c:pt idx="156">
                  <c:v>32461982.449999988</c:v>
                </c:pt>
                <c:pt idx="157">
                  <c:v>32441318.84999999</c:v>
                </c:pt>
                <c:pt idx="158">
                  <c:v>32410842.84999999</c:v>
                </c:pt>
                <c:pt idx="159">
                  <c:v>32368804.299999986</c:v>
                </c:pt>
                <c:pt idx="160">
                  <c:v>32280087.999999985</c:v>
                </c:pt>
                <c:pt idx="161">
                  <c:v>32420327.699999988</c:v>
                </c:pt>
                <c:pt idx="162">
                  <c:v>32498719.699999988</c:v>
                </c:pt>
                <c:pt idx="163">
                  <c:v>32526679.499999985</c:v>
                </c:pt>
                <c:pt idx="164">
                  <c:v>32521490.999999985</c:v>
                </c:pt>
                <c:pt idx="165">
                  <c:v>32471842.399999987</c:v>
                </c:pt>
                <c:pt idx="166">
                  <c:v>32386929.84999999</c:v>
                </c:pt>
                <c:pt idx="167">
                  <c:v>32335372.149999987</c:v>
                </c:pt>
                <c:pt idx="168">
                  <c:v>32511104.449999988</c:v>
                </c:pt>
                <c:pt idx="169">
                  <c:v>32654541.84999999</c:v>
                </c:pt>
                <c:pt idx="170">
                  <c:v>32722406.59999999</c:v>
                </c:pt>
                <c:pt idx="171">
                  <c:v>32690613.09999999</c:v>
                </c:pt>
                <c:pt idx="172">
                  <c:v>32684027.199999988</c:v>
                </c:pt>
                <c:pt idx="173">
                  <c:v>32745907.09999999</c:v>
                </c:pt>
                <c:pt idx="174">
                  <c:v>32839429.949999988</c:v>
                </c:pt>
                <c:pt idx="175">
                  <c:v>33096968.799999986</c:v>
                </c:pt>
                <c:pt idx="176">
                  <c:v>33311478.949999988</c:v>
                </c:pt>
                <c:pt idx="177">
                  <c:v>33411790.749999985</c:v>
                </c:pt>
                <c:pt idx="178">
                  <c:v>33408173.049999986</c:v>
                </c:pt>
                <c:pt idx="179">
                  <c:v>33373311.049999986</c:v>
                </c:pt>
                <c:pt idx="180">
                  <c:v>33412093.778571416</c:v>
                </c:pt>
                <c:pt idx="181">
                  <c:v>33450876.507142849</c:v>
                </c:pt>
                <c:pt idx="182">
                  <c:v>33489659.235714275</c:v>
                </c:pt>
                <c:pt idx="183">
                  <c:v>33528441.964285705</c:v>
                </c:pt>
                <c:pt idx="184">
                  <c:v>33567224.692857131</c:v>
                </c:pt>
                <c:pt idx="185">
                  <c:v>33606007.421428561</c:v>
                </c:pt>
                <c:pt idx="186">
                  <c:v>33644790.149999999</c:v>
                </c:pt>
                <c:pt idx="187">
                  <c:v>33683572.878571421</c:v>
                </c:pt>
                <c:pt idx="188">
                  <c:v>33722355.607142851</c:v>
                </c:pt>
                <c:pt idx="189">
                  <c:v>33761138.335714281</c:v>
                </c:pt>
                <c:pt idx="190">
                  <c:v>33799921.06428571</c:v>
                </c:pt>
                <c:pt idx="191">
                  <c:v>33838703.79285714</c:v>
                </c:pt>
                <c:pt idx="192">
                  <c:v>33877486.52142857</c:v>
                </c:pt>
                <c:pt idx="193">
                  <c:v>33916269.25</c:v>
                </c:pt>
                <c:pt idx="194">
                  <c:v>33955051.97857143</c:v>
                </c:pt>
                <c:pt idx="195">
                  <c:v>33993834.70714286</c:v>
                </c:pt>
                <c:pt idx="196">
                  <c:v>34032617.43571429</c:v>
                </c:pt>
                <c:pt idx="197">
                  <c:v>34071400.164285719</c:v>
                </c:pt>
                <c:pt idx="198">
                  <c:v>34110182.892857149</c:v>
                </c:pt>
                <c:pt idx="199">
                  <c:v>34148965.621428579</c:v>
                </c:pt>
                <c:pt idx="200">
                  <c:v>34187748.350000009</c:v>
                </c:pt>
                <c:pt idx="201">
                  <c:v>34226531.078571439</c:v>
                </c:pt>
                <c:pt idx="202">
                  <c:v>34265313.807142861</c:v>
                </c:pt>
                <c:pt idx="203">
                  <c:v>34304096.535714298</c:v>
                </c:pt>
                <c:pt idx="204">
                  <c:v>34342879.264285721</c:v>
                </c:pt>
                <c:pt idx="205">
                  <c:v>34381661.992857151</c:v>
                </c:pt>
                <c:pt idx="206">
                  <c:v>34420444.721428588</c:v>
                </c:pt>
                <c:pt idx="207">
                  <c:v>34459227.45000001</c:v>
                </c:pt>
                <c:pt idx="208">
                  <c:v>34498010.17857144</c:v>
                </c:pt>
                <c:pt idx="209">
                  <c:v>34536792.90714287</c:v>
                </c:pt>
                <c:pt idx="210">
                  <c:v>34575575.6357143</c:v>
                </c:pt>
                <c:pt idx="211">
                  <c:v>34614358.36428573</c:v>
                </c:pt>
                <c:pt idx="212">
                  <c:v>34653141.09285716</c:v>
                </c:pt>
                <c:pt idx="213">
                  <c:v>34691923.82142859</c:v>
                </c:pt>
                <c:pt idx="214">
                  <c:v>34730706.550000019</c:v>
                </c:pt>
                <c:pt idx="215">
                  <c:v>34769489.278571449</c:v>
                </c:pt>
                <c:pt idx="216">
                  <c:v>34808272.007142879</c:v>
                </c:pt>
                <c:pt idx="217">
                  <c:v>34847054.735714309</c:v>
                </c:pt>
                <c:pt idx="218">
                  <c:v>34885837.464285739</c:v>
                </c:pt>
                <c:pt idx="219">
                  <c:v>34924620.192857161</c:v>
                </c:pt>
                <c:pt idx="220">
                  <c:v>34963402.921428598</c:v>
                </c:pt>
                <c:pt idx="221">
                  <c:v>35002185.650000028</c:v>
                </c:pt>
                <c:pt idx="222">
                  <c:v>35040968.378571451</c:v>
                </c:pt>
                <c:pt idx="223">
                  <c:v>35059797.150000028</c:v>
                </c:pt>
                <c:pt idx="224">
                  <c:v>35437797.150000028</c:v>
                </c:pt>
                <c:pt idx="225">
                  <c:v>35815797.150000028</c:v>
                </c:pt>
                <c:pt idx="226">
                  <c:v>36193797.150000028</c:v>
                </c:pt>
                <c:pt idx="227">
                  <c:v>36571797.150000028</c:v>
                </c:pt>
                <c:pt idx="228">
                  <c:v>36949797.150000028</c:v>
                </c:pt>
                <c:pt idx="229">
                  <c:v>37327797.150000028</c:v>
                </c:pt>
                <c:pt idx="230">
                  <c:v>37705797.150000028</c:v>
                </c:pt>
                <c:pt idx="231">
                  <c:v>38083797.150000028</c:v>
                </c:pt>
                <c:pt idx="232">
                  <c:v>38461797.150000028</c:v>
                </c:pt>
                <c:pt idx="233">
                  <c:v>38839797.150000028</c:v>
                </c:pt>
                <c:pt idx="234">
                  <c:v>39217797.150000028</c:v>
                </c:pt>
                <c:pt idx="235">
                  <c:v>39595797.150000028</c:v>
                </c:pt>
                <c:pt idx="236">
                  <c:v>39973797.150000028</c:v>
                </c:pt>
                <c:pt idx="237">
                  <c:v>40351797.150000028</c:v>
                </c:pt>
                <c:pt idx="238">
                  <c:v>40729797.150000028</c:v>
                </c:pt>
                <c:pt idx="239">
                  <c:v>41107797.150000028</c:v>
                </c:pt>
                <c:pt idx="240">
                  <c:v>41485797.150000028</c:v>
                </c:pt>
                <c:pt idx="241">
                  <c:v>41863797.150000028</c:v>
                </c:pt>
                <c:pt idx="242">
                  <c:v>42241797.150000028</c:v>
                </c:pt>
                <c:pt idx="243">
                  <c:v>42619797.150000028</c:v>
                </c:pt>
                <c:pt idx="244">
                  <c:v>42997797.150000028</c:v>
                </c:pt>
                <c:pt idx="245">
                  <c:v>43396797.150000028</c:v>
                </c:pt>
                <c:pt idx="246">
                  <c:v>43795797.150000028</c:v>
                </c:pt>
                <c:pt idx="247">
                  <c:v>44194797.150000028</c:v>
                </c:pt>
                <c:pt idx="248">
                  <c:v>44593797.150000028</c:v>
                </c:pt>
                <c:pt idx="249">
                  <c:v>44992797.150000028</c:v>
                </c:pt>
                <c:pt idx="250">
                  <c:v>45391797.150000028</c:v>
                </c:pt>
                <c:pt idx="251">
                  <c:v>45790797.150000028</c:v>
                </c:pt>
                <c:pt idx="252">
                  <c:v>46189797.150000028</c:v>
                </c:pt>
                <c:pt idx="253">
                  <c:v>46588797.150000028</c:v>
                </c:pt>
                <c:pt idx="254">
                  <c:v>46987797.150000028</c:v>
                </c:pt>
                <c:pt idx="255">
                  <c:v>47386797.150000028</c:v>
                </c:pt>
                <c:pt idx="256">
                  <c:v>47785797.150000028</c:v>
                </c:pt>
                <c:pt idx="257">
                  <c:v>48184797.150000028</c:v>
                </c:pt>
                <c:pt idx="258">
                  <c:v>48583797.150000028</c:v>
                </c:pt>
                <c:pt idx="259">
                  <c:v>48982797.150000028</c:v>
                </c:pt>
                <c:pt idx="260">
                  <c:v>49381797.150000028</c:v>
                </c:pt>
                <c:pt idx="261">
                  <c:v>49693897.907142855</c:v>
                </c:pt>
                <c:pt idx="262">
                  <c:v>49714897.907142855</c:v>
                </c:pt>
                <c:pt idx="263">
                  <c:v>49735897.907142855</c:v>
                </c:pt>
                <c:pt idx="264">
                  <c:v>49756897.907142855</c:v>
                </c:pt>
                <c:pt idx="265">
                  <c:v>49777897.907142855</c:v>
                </c:pt>
                <c:pt idx="266">
                  <c:v>49798897.907142855</c:v>
                </c:pt>
                <c:pt idx="267">
                  <c:v>49819897.907142855</c:v>
                </c:pt>
                <c:pt idx="268">
                  <c:v>49840897.907142855</c:v>
                </c:pt>
                <c:pt idx="269">
                  <c:v>49861897.907142855</c:v>
                </c:pt>
                <c:pt idx="270">
                  <c:v>49882897.907142855</c:v>
                </c:pt>
                <c:pt idx="271">
                  <c:v>49903897.907142855</c:v>
                </c:pt>
                <c:pt idx="272">
                  <c:v>49924897.907142855</c:v>
                </c:pt>
                <c:pt idx="273">
                  <c:v>49945897.907142855</c:v>
                </c:pt>
                <c:pt idx="274">
                  <c:v>49966897.907142855</c:v>
                </c:pt>
                <c:pt idx="275">
                  <c:v>49987897.907142855</c:v>
                </c:pt>
                <c:pt idx="276">
                  <c:v>50008897.907142855</c:v>
                </c:pt>
                <c:pt idx="277">
                  <c:v>50029897.907142855</c:v>
                </c:pt>
                <c:pt idx="278">
                  <c:v>50050897.907142855</c:v>
                </c:pt>
                <c:pt idx="279">
                  <c:v>50071897.907142855</c:v>
                </c:pt>
                <c:pt idx="280">
                  <c:v>50092897.907142855</c:v>
                </c:pt>
                <c:pt idx="281">
                  <c:v>50113897.907142855</c:v>
                </c:pt>
                <c:pt idx="282">
                  <c:v>50134897.907142855</c:v>
                </c:pt>
                <c:pt idx="283">
                  <c:v>50155897.907142855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8104148.7500000009</c:v>
                </c:pt>
                <c:pt idx="69">
                  <c:v>8391440.75</c:v>
                </c:pt>
                <c:pt idx="70">
                  <c:v>8706883.3000000007</c:v>
                </c:pt>
                <c:pt idx="71">
                  <c:v>9044272</c:v>
                </c:pt>
                <c:pt idx="72">
                  <c:v>9466536.1500000004</c:v>
                </c:pt>
                <c:pt idx="73">
                  <c:v>9899241.9500000011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344942</c:v>
                </c:pt>
                <c:pt idx="40">
                  <c:v>150896</c:v>
                </c:pt>
                <c:pt idx="41">
                  <c:v>210804</c:v>
                </c:pt>
                <c:pt idx="42">
                  <c:v>353009</c:v>
                </c:pt>
                <c:pt idx="43">
                  <c:v>480575</c:v>
                </c:pt>
                <c:pt idx="44">
                  <c:v>521039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341984.26132403314</c:v>
                </c:pt>
                <c:pt idx="6">
                  <c:v>344090.90121950209</c:v>
                </c:pt>
                <c:pt idx="7">
                  <c:v>346197.54111497104</c:v>
                </c:pt>
                <c:pt idx="8">
                  <c:v>348304.18101043999</c:v>
                </c:pt>
                <c:pt idx="9">
                  <c:v>350410.82090590894</c:v>
                </c:pt>
                <c:pt idx="10">
                  <c:v>352517.46080137789</c:v>
                </c:pt>
                <c:pt idx="11">
                  <c:v>354624.10069684684</c:v>
                </c:pt>
                <c:pt idx="12">
                  <c:v>356730.74059233069</c:v>
                </c:pt>
                <c:pt idx="13">
                  <c:v>358837.38048779964</c:v>
                </c:pt>
                <c:pt idx="14">
                  <c:v>360944.02038326859</c:v>
                </c:pt>
                <c:pt idx="15">
                  <c:v>363050.66027873755</c:v>
                </c:pt>
                <c:pt idx="16">
                  <c:v>365157.3001742065</c:v>
                </c:pt>
                <c:pt idx="17">
                  <c:v>367263.94006967545</c:v>
                </c:pt>
                <c:pt idx="18">
                  <c:v>369370.5799651444</c:v>
                </c:pt>
                <c:pt idx="19">
                  <c:v>371477.21986061335</c:v>
                </c:pt>
                <c:pt idx="20">
                  <c:v>373583.8597560823</c:v>
                </c:pt>
                <c:pt idx="21">
                  <c:v>375690.49965155125</c:v>
                </c:pt>
                <c:pt idx="22">
                  <c:v>377797.1395470202</c:v>
                </c:pt>
                <c:pt idx="23">
                  <c:v>379903.77944250405</c:v>
                </c:pt>
                <c:pt idx="24">
                  <c:v>382010.419337973</c:v>
                </c:pt>
                <c:pt idx="25">
                  <c:v>384117.05923344195</c:v>
                </c:pt>
                <c:pt idx="26">
                  <c:v>386223.6991289109</c:v>
                </c:pt>
                <c:pt idx="27">
                  <c:v>388330.33902437985</c:v>
                </c:pt>
                <c:pt idx="28">
                  <c:v>390436.9789198488</c:v>
                </c:pt>
                <c:pt idx="29">
                  <c:v>392543.61881531775</c:v>
                </c:pt>
                <c:pt idx="30">
                  <c:v>394650.2587107867</c:v>
                </c:pt>
                <c:pt idx="31">
                  <c:v>396756.89860625565</c:v>
                </c:pt>
                <c:pt idx="32">
                  <c:v>398863.5385017246</c:v>
                </c:pt>
                <c:pt idx="33">
                  <c:v>400970.17839720845</c:v>
                </c:pt>
                <c:pt idx="34">
                  <c:v>403076.8182926774</c:v>
                </c:pt>
                <c:pt idx="35">
                  <c:v>405183.45818814635</c:v>
                </c:pt>
                <c:pt idx="36">
                  <c:v>407290.0980836153</c:v>
                </c:pt>
                <c:pt idx="37">
                  <c:v>409396.73797908425</c:v>
                </c:pt>
                <c:pt idx="38">
                  <c:v>411503.3778745532</c:v>
                </c:pt>
                <c:pt idx="39">
                  <c:v>413610.01777002215</c:v>
                </c:pt>
                <c:pt idx="40">
                  <c:v>415716.6576654911</c:v>
                </c:pt>
                <c:pt idx="41">
                  <c:v>417823.29756096005</c:v>
                </c:pt>
                <c:pt idx="42">
                  <c:v>419929.937456429</c:v>
                </c:pt>
                <c:pt idx="43">
                  <c:v>420000</c:v>
                </c:pt>
                <c:pt idx="44">
                  <c:v>420000</c:v>
                </c:pt>
                <c:pt idx="45">
                  <c:v>420000</c:v>
                </c:pt>
                <c:pt idx="46">
                  <c:v>420000</c:v>
                </c:pt>
                <c:pt idx="47">
                  <c:v>420000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348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31" activePane="bottomLeft" state="frozen"/>
      <selection pane="bottomLeft" activeCell="C76" sqref="C76:I76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-74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-73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-72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-71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-70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-66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-65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-64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-63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-62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-61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-60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-56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-55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-54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-53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-52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-51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-50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-46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-45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399.07914285714281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-44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-43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-42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349780.71428571426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-41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-40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-39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341686.71724739671</v>
      </c>
      <c r="G37" s="2">
        <f t="shared" ref="G37:G385" si="23">IF(F37&gt;$AK$31*1000,$AK$31*1000,F37)</f>
        <v>341686.71724739671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341984.26132403314</v>
      </c>
      <c r="Q37" s="2">
        <f>IF(P37&gt;Graph!$G$1*1000,Graph!$G$1*1000,P37)</f>
        <v>341984.26132403314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343522.49273654819</v>
      </c>
      <c r="G38" s="2">
        <f t="shared" si="23"/>
        <v>343522.49273654819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344090.90121950209</v>
      </c>
      <c r="Q38" s="2">
        <f>IF(P38&gt;Graph!$G$1*1000,Graph!$G$1*1000,P38)</f>
        <v>344090.90121950209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345358.26822568476</v>
      </c>
      <c r="G39" s="2">
        <f t="shared" si="23"/>
        <v>345358.26822568476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346197.54111497104</v>
      </c>
      <c r="Q39" s="2">
        <f>IF(P39&gt;Graph!$G$1*1000,Graph!$G$1*1000,P39)</f>
        <v>346197.54111497104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-36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347194.04371483624</v>
      </c>
      <c r="G40" s="2">
        <f t="shared" si="23"/>
        <v>347194.04371483624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348304.18101043999</v>
      </c>
      <c r="Q40" s="2">
        <f>IF(P40&gt;Graph!$G$1*1000,Graph!$G$1*1000,P40)</f>
        <v>348304.18101043999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-35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349029.81920397282</v>
      </c>
      <c r="G41" s="2">
        <f t="shared" si="23"/>
        <v>349029.81920397282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350410.82090590894</v>
      </c>
      <c r="Q41" s="2">
        <f>IF(P41&gt;Graph!$G$1*1000,Graph!$G$1*1000,P41)</f>
        <v>350410.82090590894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-34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350865.59469312429</v>
      </c>
      <c r="G42" s="2">
        <f t="shared" si="23"/>
        <v>350865.59469312429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352517.46080137789</v>
      </c>
      <c r="Q42" s="2">
        <f>IF(P42&gt;Graph!$G$1*1000,Graph!$G$1*1000,P42)</f>
        <v>352517.46080137789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-33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352701.37018226087</v>
      </c>
      <c r="G43" s="2">
        <f t="shared" si="23"/>
        <v>352701.37018226087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354624.10069684684</v>
      </c>
      <c r="Q43" s="2">
        <f>IF(P43&gt;Graph!$G$1*1000,Graph!$G$1*1000,P43)</f>
        <v>354624.10069684684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-32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354537.14567141235</v>
      </c>
      <c r="G44" s="2">
        <f t="shared" si="23"/>
        <v>354537.14567141235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356730.74059233069</v>
      </c>
      <c r="Q44" s="2">
        <f>IF(P44&gt;Graph!$G$1*1000,Graph!$G$1*1000,P44)</f>
        <v>356730.74059233069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-31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356372.92116054893</v>
      </c>
      <c r="G45" s="2">
        <f t="shared" si="23"/>
        <v>356372.92116054893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358837.38048779964</v>
      </c>
      <c r="Q45" s="2">
        <f>IF(P45&gt;Graph!$G$1*1000,Graph!$G$1*1000,P45)</f>
        <v>358837.38048779964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-30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358208.6966497004</v>
      </c>
      <c r="G46" s="2">
        <f t="shared" si="23"/>
        <v>358208.6966497004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360944.02038326859</v>
      </c>
      <c r="Q46" s="2">
        <f>IF(P46&gt;Graph!$G$1*1000,Graph!$G$1*1000,P46)</f>
        <v>360944.02038326859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360044.47213885188</v>
      </c>
      <c r="G47" s="2">
        <f t="shared" si="23"/>
        <v>360044.47213885188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363050.66027873755</v>
      </c>
      <c r="Q47" s="2">
        <f>IF(P47&gt;Graph!$G$1*1000,Graph!$G$1*1000,P47)</f>
        <v>363050.66027873755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361880.24762798846</v>
      </c>
      <c r="G48" s="2">
        <f t="shared" si="23"/>
        <v>361880.24762798846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365157.3001742065</v>
      </c>
      <c r="Q48" s="2">
        <f>IF(P48&gt;Graph!$G$1*1000,Graph!$G$1*1000,P48)</f>
        <v>365157.3001742065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363716.02311713994</v>
      </c>
      <c r="G49" s="2">
        <f t="shared" si="23"/>
        <v>363716.02311713994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367263.94006967545</v>
      </c>
      <c r="Q49" s="2">
        <f>IF(P49&gt;Graph!$G$1*1000,Graph!$G$1*1000,P49)</f>
        <v>367263.94006967545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-26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365551.79860627651</v>
      </c>
      <c r="G50" s="2">
        <f t="shared" si="23"/>
        <v>365551.79860627651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369370.5799651444</v>
      </c>
      <c r="Q50" s="2">
        <f>IF(P50&gt;Graph!$G$1*1000,Graph!$G$1*1000,P50)</f>
        <v>369370.5799651444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-25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367387.57409542799</v>
      </c>
      <c r="G51" s="2">
        <f t="shared" si="23"/>
        <v>367387.57409542799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371477.21986061335</v>
      </c>
      <c r="Q51" s="2">
        <f>IF(P51&gt;Graph!$G$1*1000,Graph!$G$1*1000,P51)</f>
        <v>371477.21986061335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-24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369223.34958456457</v>
      </c>
      <c r="G52" s="2">
        <f t="shared" si="23"/>
        <v>369223.34958456457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373583.8597560823</v>
      </c>
      <c r="Q52" s="2">
        <f>IF(P52&gt;Graph!$G$1*1000,Graph!$G$1*1000,P52)</f>
        <v>373583.8597560823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-23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371059.12507371604</v>
      </c>
      <c r="G53" s="2">
        <f t="shared" si="23"/>
        <v>371059.12507371604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375690.49965155125</v>
      </c>
      <c r="Q53" s="2">
        <f>IF(P53&gt;Graph!$G$1*1000,Graph!$G$1*1000,P53)</f>
        <v>375690.49965155125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-22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372894.90056286752</v>
      </c>
      <c r="G54" s="2">
        <f t="shared" si="23"/>
        <v>372894.90056286752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377797.1395470202</v>
      </c>
      <c r="Q54" s="2">
        <f>IF(P54&gt;Graph!$G$1*1000,Graph!$G$1*1000,P54)</f>
        <v>377797.1395470202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-21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374730.6760520041</v>
      </c>
      <c r="G55" s="2">
        <f t="shared" si="23"/>
        <v>374730.6760520041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379903.77944250405</v>
      </c>
      <c r="Q55" s="2">
        <f>IF(P55&gt;Graph!$G$1*1000,Graph!$G$1*1000,P55)</f>
        <v>379903.77944250405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-20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376566.45154115558</v>
      </c>
      <c r="G56" s="2">
        <f t="shared" si="23"/>
        <v>376566.45154115558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382010.419337973</v>
      </c>
      <c r="Q56" s="2">
        <f>IF(P56&gt;Graph!$G$1*1000,Graph!$G$1*1000,P56)</f>
        <v>382010.419337973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378402.22703029215</v>
      </c>
      <c r="G57" s="2">
        <f t="shared" si="23"/>
        <v>378402.22703029215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384117.05923344195</v>
      </c>
      <c r="Q57" s="2">
        <f>IF(P57&gt;Graph!$G$1*1000,Graph!$G$1*1000,P57)</f>
        <v>384117.05923344195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380238.00251944363</v>
      </c>
      <c r="G58" s="2">
        <f t="shared" si="23"/>
        <v>380238.00251944363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386223.6991289109</v>
      </c>
      <c r="Q58" s="2">
        <f>IF(P58&gt;Graph!$G$1*1000,Graph!$G$1*1000,P58)</f>
        <v>386223.6991289109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382073.77800858021</v>
      </c>
      <c r="G59" s="2">
        <f t="shared" si="23"/>
        <v>382073.77800858021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388330.33902437985</v>
      </c>
      <c r="Q59" s="2">
        <f>IF(P59&gt;Graph!$G$1*1000,Graph!$G$1*1000,P59)</f>
        <v>388330.33902437985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-16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383909.55349773169</v>
      </c>
      <c r="G60" s="2">
        <f t="shared" si="23"/>
        <v>383909.55349773169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390436.9789198488</v>
      </c>
      <c r="Q60" s="2">
        <f>IF(P60&gt;Graph!$G$1*1000,Graph!$G$1*1000,P60)</f>
        <v>390436.9789198488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-15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385745.32898688316</v>
      </c>
      <c r="G61" s="2">
        <f t="shared" si="23"/>
        <v>385745.32898688316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392543.61881531775</v>
      </c>
      <c r="Q61" s="2">
        <f>IF(P61&gt;Graph!$G$1*1000,Graph!$G$1*1000,P61)</f>
        <v>392543.61881531775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-14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387581.10447601974</v>
      </c>
      <c r="G62" s="2">
        <f t="shared" si="23"/>
        <v>387581.10447601974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394650.2587107867</v>
      </c>
      <c r="Q62" s="2">
        <f>IF(P62&gt;Graph!$G$1*1000,Graph!$G$1*1000,P62)</f>
        <v>394650.2587107867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-13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389416.87996517122</v>
      </c>
      <c r="G63" s="2">
        <f t="shared" si="23"/>
        <v>389416.87996517122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396756.89860625565</v>
      </c>
      <c r="Q63" s="2">
        <f>IF(P63&gt;Graph!$G$1*1000,Graph!$G$1*1000,P63)</f>
        <v>396756.89860625565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-12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391252.65545430779</v>
      </c>
      <c r="G64" s="2">
        <f t="shared" si="23"/>
        <v>391252.65545430779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398863.5385017246</v>
      </c>
      <c r="Q64" s="2">
        <f>IF(P64&gt;Graph!$G$1*1000,Graph!$G$1*1000,P64)</f>
        <v>398863.5385017246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-11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393088.43094345927</v>
      </c>
      <c r="G65" s="2">
        <f t="shared" si="23"/>
        <v>393088.43094345927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400970.17839720845</v>
      </c>
      <c r="Q65" s="2">
        <f>IF(P65&gt;Graph!$G$1*1000,Graph!$G$1*1000,P65)</f>
        <v>400970.17839720845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-10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394924.20643259585</v>
      </c>
      <c r="G66" s="2">
        <f t="shared" si="23"/>
        <v>394924.20643259585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403076.8182926774</v>
      </c>
      <c r="Q66" s="2">
        <f>IF(P66&gt;Graph!$G$1*1000,Graph!$G$1*1000,P66)</f>
        <v>403076.8182926774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-9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396759.98192174733</v>
      </c>
      <c r="G67" s="2">
        <f t="shared" si="23"/>
        <v>396759.98192174733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405183.45818814635</v>
      </c>
      <c r="Q67" s="2">
        <f>IF(P67&gt;Graph!$G$1*1000,Graph!$G$1*1000,P67)</f>
        <v>405183.45818814635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-8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398595.7574108839</v>
      </c>
      <c r="G68" s="2">
        <f t="shared" si="23"/>
        <v>398595.7574108839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407290.0980836153</v>
      </c>
      <c r="Q68" s="2">
        <f>IF(P68&gt;Graph!$G$1*1000,Graph!$G$1*1000,P68)</f>
        <v>407290.0980836153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-7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400431.53290003538</v>
      </c>
      <c r="G69" s="2">
        <f t="shared" si="23"/>
        <v>399079.14285714284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409396.73797908425</v>
      </c>
      <c r="Q69" s="2">
        <f>IF(P69&gt;Graph!$G$1*1000,Graph!$G$1*1000,P69)</f>
        <v>409396.73797908425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-6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402267.30838918686</v>
      </c>
      <c r="G70" s="2">
        <f t="shared" si="23"/>
        <v>399079.14285714284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411503.3778745532</v>
      </c>
      <c r="Q70" s="2">
        <f>IF(P70&gt;Graph!$G$1*1000,Graph!$G$1*1000,P70)</f>
        <v>411503.3778745532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-5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404103.08387832344</v>
      </c>
      <c r="G71" s="2">
        <f t="shared" si="23"/>
        <v>399079.14285714284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4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7"/>
        <v>18197269</v>
      </c>
      <c r="N71" s="2">
        <f t="shared" si="15"/>
        <v>344942</v>
      </c>
      <c r="O71" s="2">
        <f t="shared" si="25"/>
        <v>371052.14285714284</v>
      </c>
      <c r="P71" s="2">
        <v>413610.01777002215</v>
      </c>
      <c r="Q71" s="2">
        <f>IF(P71&gt;Graph!$G$1*1000,Graph!$G$1*1000,P71)</f>
        <v>413610.01777002215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6"/>
        <v>8104148.7500000009</v>
      </c>
      <c r="AH71" s="3">
        <f t="shared" si="3"/>
        <v>8104148.7500000009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-4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405938.85936747491</v>
      </c>
      <c r="G72" s="2">
        <f t="shared" si="23"/>
        <v>399079.14285714284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4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7"/>
        <v>18348165</v>
      </c>
      <c r="N72" s="2">
        <f t="shared" si="15"/>
        <v>150896</v>
      </c>
      <c r="O72" s="2">
        <f t="shared" si="25"/>
        <v>358340.57142857142</v>
      </c>
      <c r="P72" s="2">
        <v>415716.6576654911</v>
      </c>
      <c r="Q72" s="2">
        <f>IF(P72&gt;Graph!$G$1*1000,Graph!$G$1*1000,P72)</f>
        <v>415716.6576654911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6"/>
        <v>8391440.75</v>
      </c>
      <c r="AH72" s="3">
        <f t="shared" si="3"/>
        <v>8391440.75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-3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407774.63485661149</v>
      </c>
      <c r="G73" s="2">
        <f t="shared" si="23"/>
        <v>399079.14285714284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4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7"/>
        <v>18558969</v>
      </c>
      <c r="N73" s="2">
        <f t="shared" si="15"/>
        <v>210804</v>
      </c>
      <c r="O73" s="2">
        <f t="shared" si="25"/>
        <v>348035.28571428574</v>
      </c>
      <c r="P73" s="2">
        <v>417823.29756096005</v>
      </c>
      <c r="Q73" s="2">
        <f>IF(P73&gt;Graph!$G$1*1000,Graph!$G$1*1000,P73)</f>
        <v>417823.29756096005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6"/>
        <v>8706883.3000000007</v>
      </c>
      <c r="AH73" s="3">
        <f t="shared" si="3"/>
        <v>8706883.3000000007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-2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409610.41034576297</v>
      </c>
      <c r="G74" s="2">
        <f t="shared" si="23"/>
        <v>399079.14285714284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4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7"/>
        <v>18911978</v>
      </c>
      <c r="N74" s="2">
        <f t="shared" si="15"/>
        <v>353009</v>
      </c>
      <c r="O74" s="2">
        <f t="shared" si="25"/>
        <v>344632.71428571426</v>
      </c>
      <c r="P74" s="2">
        <v>419929.937456429</v>
      </c>
      <c r="Q74" s="2">
        <f>IF(P74&gt;Graph!$G$1*1000,Graph!$G$1*1000,P74)</f>
        <v>419929.937456429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6"/>
        <v>9044272</v>
      </c>
      <c r="AH74" s="3">
        <f t="shared" si="3"/>
        <v>9044272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-1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411446.18583489954</v>
      </c>
      <c r="G75" s="2">
        <f t="shared" si="23"/>
        <v>399079.14285714284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4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7"/>
        <v>19392553</v>
      </c>
      <c r="N75" s="2">
        <f t="shared" si="15"/>
        <v>480575</v>
      </c>
      <c r="O75" s="2">
        <f t="shared" si="25"/>
        <v>342249.57142857142</v>
      </c>
      <c r="P75" s="2">
        <v>422036.57735191286</v>
      </c>
      <c r="Q75" s="2">
        <f>IF(P75&gt;Graph!$G$1*1000,Graph!$G$1*1000,P75)</f>
        <v>420000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6"/>
        <v>9466536.1500000004</v>
      </c>
      <c r="AH75" s="3">
        <f t="shared" si="3"/>
        <v>9466536.1500000004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0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413281.96132405102</v>
      </c>
      <c r="G76" s="2">
        <f t="shared" si="23"/>
        <v>399079.14285714284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4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7"/>
        <v>19913592</v>
      </c>
      <c r="N76" s="2">
        <f t="shared" si="15"/>
        <v>521039</v>
      </c>
      <c r="O76" s="2">
        <f t="shared" si="25"/>
        <v>349780.71428571426</v>
      </c>
      <c r="P76" s="2">
        <v>424143.21724738181</v>
      </c>
      <c r="Q76" s="2">
        <f>IF(P76&gt;Graph!$G$1*1000,Graph!$G$1*1000,P76)</f>
        <v>420000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6"/>
        <v>9899241.9500000011</v>
      </c>
      <c r="AH76" s="3">
        <f t="shared" si="3"/>
        <v>9899241.9500000011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1</v>
      </c>
      <c r="C77" s="7"/>
      <c r="D77" s="2" t="e">
        <f t="shared" si="12"/>
        <v>#N/A</v>
      </c>
      <c r="E77" s="2" t="e">
        <f t="shared" si="22"/>
        <v>#N/A</v>
      </c>
      <c r="F77" s="2">
        <v>415117.7368132025</v>
      </c>
      <c r="G77" s="2">
        <f t="shared" si="23"/>
        <v>399079.14285714284</v>
      </c>
      <c r="H77" s="2">
        <f t="shared" si="13"/>
        <v>19576634.142857142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756957.85714285716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426249.85714285076</v>
      </c>
      <c r="Q77" s="2">
        <f>IF(P77&gt;Graph!$G$1*1000,Graph!$G$1*1000,P77)</f>
        <v>420000</v>
      </c>
      <c r="R77" s="2">
        <f t="shared" si="16"/>
        <v>20333592</v>
      </c>
      <c r="S77" s="2">
        <f t="shared" si="17"/>
        <v>399079.14285714179</v>
      </c>
      <c r="T77" s="2">
        <f t="shared" si="18"/>
        <v>20920.857142857159</v>
      </c>
      <c r="U77" s="2">
        <f t="shared" si="19"/>
        <v>420000</v>
      </c>
      <c r="V77" s="2">
        <f t="shared" si="5"/>
        <v>747157.54166666663</v>
      </c>
      <c r="W77" s="2">
        <f t="shared" si="20"/>
        <v>11120.541666666628</v>
      </c>
      <c r="X77" s="2">
        <f t="shared" si="6"/>
        <v>408879.45833333337</v>
      </c>
      <c r="Y77" s="2">
        <f t="shared" si="7"/>
        <v>19586434.458333332</v>
      </c>
      <c r="Z77" s="2" t="str">
        <f t="shared" si="8"/>
        <v>HERE</v>
      </c>
      <c r="AA77" s="2">
        <f>IF(Z77="HERE",Y77,AA76+Graph!$G$1*1000)</f>
        <v>19586434.458333332</v>
      </c>
      <c r="AB77" s="2">
        <f t="shared" si="21"/>
        <v>408879.45833333209</v>
      </c>
      <c r="AC77" s="2">
        <f t="shared" si="9"/>
        <v>747157.54166666663</v>
      </c>
      <c r="AD77" s="3">
        <f t="shared" si="10"/>
        <v>19586434.458333332</v>
      </c>
      <c r="AE77" s="2">
        <f>IF(AE75&gt;=52800000,52800000,IF(AB56=Graph!G$1*1000,AE76+Graph!G$1*1000,AC77))</f>
        <v>747157.54166666663</v>
      </c>
      <c r="AF77" s="3">
        <f t="shared" si="11"/>
        <v>747157.54166666663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2</v>
      </c>
      <c r="C78" s="7"/>
      <c r="D78" s="2" t="e">
        <f t="shared" si="12"/>
        <v>#N/A</v>
      </c>
      <c r="E78" s="2" t="e">
        <f t="shared" si="22"/>
        <v>#N/A</v>
      </c>
      <c r="F78" s="2">
        <v>416953.51230233908</v>
      </c>
      <c r="G78" s="2">
        <f t="shared" si="23"/>
        <v>399079.14285714284</v>
      </c>
      <c r="H78" s="2">
        <f t="shared" si="13"/>
        <v>19975713.285714284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777878.71428571432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428356.49703831971</v>
      </c>
      <c r="Q78" s="2">
        <f>IF(P78&gt;Graph!$G$1*1000,Graph!$G$1*1000,P78)</f>
        <v>420000</v>
      </c>
      <c r="R78" s="2">
        <f t="shared" si="16"/>
        <v>20753592</v>
      </c>
      <c r="S78" s="2">
        <f t="shared" si="17"/>
        <v>399079.14285714179</v>
      </c>
      <c r="T78" s="2">
        <f t="shared" si="18"/>
        <v>20920.857142857159</v>
      </c>
      <c r="U78" s="2">
        <f t="shared" si="19"/>
        <v>420000</v>
      </c>
      <c r="V78" s="2">
        <f t="shared" si="5"/>
        <v>758278.08333333337</v>
      </c>
      <c r="W78" s="2">
        <f t="shared" si="20"/>
        <v>11120.541666666744</v>
      </c>
      <c r="X78" s="2">
        <f t="shared" si="6"/>
        <v>408879.45833333326</v>
      </c>
      <c r="Y78" s="2">
        <f t="shared" si="7"/>
        <v>19995313.916666664</v>
      </c>
      <c r="Z78" s="2" t="str">
        <f t="shared" si="8"/>
        <v>HERE</v>
      </c>
      <c r="AA78" s="2">
        <f>IF(Z78="HERE",Y78,AA77+Graph!$G$1*1000)</f>
        <v>19995313.916666664</v>
      </c>
      <c r="AB78" s="2">
        <f t="shared" si="21"/>
        <v>408879.45833333209</v>
      </c>
      <c r="AC78" s="2">
        <f t="shared" si="9"/>
        <v>758278.08333333337</v>
      </c>
      <c r="AD78" s="3">
        <f t="shared" si="10"/>
        <v>19995313.916666664</v>
      </c>
      <c r="AE78" s="2">
        <f>IF(AE76&gt;=52800000,52800000,IF(AB57=Graph!G$1*1000,AE77+Graph!G$1*1000,AC78))</f>
        <v>758278.08333333337</v>
      </c>
      <c r="AF78" s="3">
        <f t="shared" si="11"/>
        <v>758278.08333333337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3</v>
      </c>
      <c r="C79" s="7"/>
      <c r="D79" s="2" t="e">
        <f t="shared" si="12"/>
        <v>#N/A</v>
      </c>
      <c r="E79" s="2" t="e">
        <f t="shared" si="22"/>
        <v>#N/A</v>
      </c>
      <c r="F79" s="2">
        <v>418789.28779149055</v>
      </c>
      <c r="G79" s="2">
        <f t="shared" si="23"/>
        <v>399079.14285714284</v>
      </c>
      <c r="H79" s="2">
        <f t="shared" si="13"/>
        <v>20374792.428571425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798799.57142857148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430463.13693378866</v>
      </c>
      <c r="Q79" s="2">
        <f>IF(P79&gt;Graph!$G$1*1000,Graph!$G$1*1000,P79)</f>
        <v>420000</v>
      </c>
      <c r="R79" s="2">
        <f t="shared" si="16"/>
        <v>21173592</v>
      </c>
      <c r="S79" s="2">
        <f t="shared" si="17"/>
        <v>399079.14285714179</v>
      </c>
      <c r="T79" s="2">
        <f t="shared" si="18"/>
        <v>20920.857142857159</v>
      </c>
      <c r="U79" s="2">
        <f t="shared" si="19"/>
        <v>420000</v>
      </c>
      <c r="V79" s="2">
        <f t="shared" si="5"/>
        <v>769398.625</v>
      </c>
      <c r="W79" s="2">
        <f t="shared" si="20"/>
        <v>11120.541666666628</v>
      </c>
      <c r="X79" s="2">
        <f t="shared" si="6"/>
        <v>408879.45833333337</v>
      </c>
      <c r="Y79" s="2">
        <f t="shared" si="7"/>
        <v>20404193.374999996</v>
      </c>
      <c r="Z79" s="2" t="str">
        <f t="shared" si="8"/>
        <v>HERE</v>
      </c>
      <c r="AA79" s="2">
        <f>IF(Z79="HERE",Y79,AA78+Graph!$G$1*1000)</f>
        <v>20404193.374999996</v>
      </c>
      <c r="AB79" s="2">
        <f t="shared" si="21"/>
        <v>408879.45833333209</v>
      </c>
      <c r="AC79" s="2">
        <f t="shared" si="9"/>
        <v>769398.625</v>
      </c>
      <c r="AD79" s="3">
        <f t="shared" si="10"/>
        <v>20404193.374999996</v>
      </c>
      <c r="AE79" s="2">
        <f>IF(AE77&gt;=52800000,52800000,IF(AB58=Graph!G$1*1000,AE78+Graph!G$1*1000,AC79))</f>
        <v>769398.625</v>
      </c>
      <c r="AF79" s="3">
        <f t="shared" si="11"/>
        <v>769398.625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4</v>
      </c>
      <c r="C80" s="7"/>
      <c r="D80" s="2" t="e">
        <f t="shared" si="12"/>
        <v>#N/A</v>
      </c>
      <c r="E80" s="2" t="e">
        <f t="shared" si="22"/>
        <v>#N/A</v>
      </c>
      <c r="F80" s="2">
        <v>420625.06328062713</v>
      </c>
      <c r="G80" s="2">
        <f t="shared" si="23"/>
        <v>399079.14285714284</v>
      </c>
      <c r="H80" s="2">
        <f t="shared" si="13"/>
        <v>20773871.571428567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819720.42857142864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432569.77682925761</v>
      </c>
      <c r="Q80" s="2">
        <f>IF(P80&gt;Graph!$G$1*1000,Graph!$G$1*1000,P80)</f>
        <v>420000</v>
      </c>
      <c r="R80" s="2">
        <f t="shared" si="16"/>
        <v>21593592</v>
      </c>
      <c r="S80" s="2">
        <f t="shared" si="17"/>
        <v>399079.14285714179</v>
      </c>
      <c r="T80" s="2">
        <f t="shared" si="18"/>
        <v>20920.857142857159</v>
      </c>
      <c r="U80" s="2">
        <f t="shared" si="19"/>
        <v>420000</v>
      </c>
      <c r="V80" s="2">
        <f t="shared" si="5"/>
        <v>780519.16666666663</v>
      </c>
      <c r="W80" s="2">
        <f t="shared" si="20"/>
        <v>11120.541666666628</v>
      </c>
      <c r="X80" s="2">
        <f t="shared" si="6"/>
        <v>408879.45833333337</v>
      </c>
      <c r="Y80" s="2">
        <f t="shared" si="7"/>
        <v>20813072.833333328</v>
      </c>
      <c r="Z80" s="2" t="str">
        <f t="shared" si="8"/>
        <v>HERE</v>
      </c>
      <c r="AA80" s="2">
        <f>IF(Z80="HERE",Y80,AA79+Graph!$G$1*1000)</f>
        <v>20813072.833333328</v>
      </c>
      <c r="AB80" s="2">
        <f t="shared" si="21"/>
        <v>408879.45833333209</v>
      </c>
      <c r="AC80" s="2">
        <f t="shared" si="9"/>
        <v>780519.16666666663</v>
      </c>
      <c r="AD80" s="3">
        <f t="shared" si="10"/>
        <v>20813072.833333328</v>
      </c>
      <c r="AE80" s="2">
        <f>IF(AE78&gt;=52800000,52800000,IF(AB59=Graph!G$1*1000,AE79+Graph!G$1*1000,AC80))</f>
        <v>780519.16666666663</v>
      </c>
      <c r="AF80" s="3">
        <f t="shared" si="11"/>
        <v>780519.16666666663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5</v>
      </c>
      <c r="C81" s="7"/>
      <c r="D81" s="2" t="e">
        <f t="shared" si="12"/>
        <v>#N/A</v>
      </c>
      <c r="E81" s="2" t="e">
        <f t="shared" si="22"/>
        <v>#N/A</v>
      </c>
      <c r="F81" s="2">
        <v>422460.83876977861</v>
      </c>
      <c r="G81" s="2">
        <f t="shared" si="23"/>
        <v>399079.14285714284</v>
      </c>
      <c r="H81" s="2">
        <f t="shared" si="13"/>
        <v>21172950.714285709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840641.2857142858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434676.41672472656</v>
      </c>
      <c r="Q81" s="2">
        <f>IF(P81&gt;Graph!$G$1*1000,Graph!$G$1*1000,P81)</f>
        <v>420000</v>
      </c>
      <c r="R81" s="2">
        <f t="shared" si="16"/>
        <v>22013592</v>
      </c>
      <c r="S81" s="2">
        <f t="shared" si="17"/>
        <v>399079.14285714179</v>
      </c>
      <c r="T81" s="2">
        <f t="shared" si="18"/>
        <v>20920.857142857159</v>
      </c>
      <c r="U81" s="2">
        <f t="shared" si="19"/>
        <v>420000</v>
      </c>
      <c r="V81" s="2">
        <f t="shared" si="5"/>
        <v>791639.70833333337</v>
      </c>
      <c r="W81" s="2">
        <f t="shared" si="20"/>
        <v>11120.541666666744</v>
      </c>
      <c r="X81" s="2">
        <f t="shared" si="6"/>
        <v>408879.45833333326</v>
      </c>
      <c r="Y81" s="2">
        <f t="shared" si="7"/>
        <v>21221952.29166666</v>
      </c>
      <c r="Z81" s="2" t="str">
        <f t="shared" si="8"/>
        <v>HERE</v>
      </c>
      <c r="AA81" s="2">
        <f>IF(Z81="HERE",Y81,AA80+Graph!$G$1*1000)</f>
        <v>21221952.29166666</v>
      </c>
      <c r="AB81" s="2">
        <f t="shared" si="21"/>
        <v>408879.45833333209</v>
      </c>
      <c r="AC81" s="2">
        <f t="shared" si="9"/>
        <v>791639.70833333337</v>
      </c>
      <c r="AD81" s="3">
        <f t="shared" si="10"/>
        <v>21221952.29166666</v>
      </c>
      <c r="AE81" s="2">
        <f>IF(AE79&gt;=52800000,52800000,IF(AB60=Graph!G$1*1000,AE80+Graph!G$1*1000,AC81))</f>
        <v>791639.70833333337</v>
      </c>
      <c r="AF81" s="3">
        <f t="shared" si="11"/>
        <v>791639.70833333337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6</v>
      </c>
      <c r="C82" s="7"/>
      <c r="D82" s="2" t="e">
        <f t="shared" si="12"/>
        <v>#N/A</v>
      </c>
      <c r="E82" s="2" t="e">
        <f t="shared" si="22"/>
        <v>#N/A</v>
      </c>
      <c r="F82" s="2">
        <v>424296.61425891519</v>
      </c>
      <c r="G82" s="2">
        <f t="shared" si="23"/>
        <v>399079.14285714284</v>
      </c>
      <c r="H82" s="2">
        <f t="shared" si="13"/>
        <v>21572029.857142851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861562.14285714296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436783.05662019551</v>
      </c>
      <c r="Q82" s="2">
        <f>IF(P82&gt;Graph!$G$1*1000,Graph!$G$1*1000,P82)</f>
        <v>420000</v>
      </c>
      <c r="R82" s="2">
        <f t="shared" si="16"/>
        <v>22433592</v>
      </c>
      <c r="S82" s="2">
        <f t="shared" si="17"/>
        <v>399079.14285714179</v>
      </c>
      <c r="T82" s="2">
        <f t="shared" si="18"/>
        <v>20920.857142857159</v>
      </c>
      <c r="U82" s="2">
        <f t="shared" si="19"/>
        <v>420000</v>
      </c>
      <c r="V82" s="2">
        <f t="shared" si="5"/>
        <v>802760.25</v>
      </c>
      <c r="W82" s="2">
        <f t="shared" si="20"/>
        <v>11120.541666666628</v>
      </c>
      <c r="X82" s="2">
        <f t="shared" si="6"/>
        <v>408879.45833333337</v>
      </c>
      <c r="Y82" s="2">
        <f t="shared" si="7"/>
        <v>21630831.749999993</v>
      </c>
      <c r="Z82" s="2" t="str">
        <f t="shared" si="8"/>
        <v>HERE</v>
      </c>
      <c r="AA82" s="2">
        <f>IF(Z82="HERE",Y82,AA81+Graph!$G$1*1000)</f>
        <v>21630831.749999993</v>
      </c>
      <c r="AB82" s="2">
        <f t="shared" si="21"/>
        <v>408879.45833333209</v>
      </c>
      <c r="AC82" s="2">
        <f t="shared" si="9"/>
        <v>802760.25</v>
      </c>
      <c r="AD82" s="3">
        <f t="shared" si="10"/>
        <v>21630831.749999993</v>
      </c>
      <c r="AE82" s="2">
        <f>IF(AE80&gt;=52800000,52800000,IF(AB61=Graph!G$1*1000,AE81+Graph!G$1*1000,AC82))</f>
        <v>802760.25</v>
      </c>
      <c r="AF82" s="3">
        <f t="shared" si="11"/>
        <v>802760.25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7</v>
      </c>
      <c r="C83" s="7"/>
      <c r="D83" s="2" t="e">
        <f t="shared" si="12"/>
        <v>#N/A</v>
      </c>
      <c r="E83" s="2" t="e">
        <f t="shared" si="22"/>
        <v>#N/A</v>
      </c>
      <c r="F83" s="2">
        <v>426132.38974806666</v>
      </c>
      <c r="G83" s="2">
        <f t="shared" si="23"/>
        <v>399079.14285714284</v>
      </c>
      <c r="H83" s="2">
        <f t="shared" si="13"/>
        <v>21971108.999999993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882483.00000000012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438889.69651566446</v>
      </c>
      <c r="Q83" s="2">
        <f>IF(P83&gt;Graph!$G$1*1000,Graph!$G$1*1000,P83)</f>
        <v>420000</v>
      </c>
      <c r="R83" s="2">
        <f t="shared" si="16"/>
        <v>22853592</v>
      </c>
      <c r="S83" s="2">
        <f t="shared" si="17"/>
        <v>399079.14285714179</v>
      </c>
      <c r="T83" s="2">
        <f t="shared" si="18"/>
        <v>20920.857142857159</v>
      </c>
      <c r="U83" s="2">
        <f t="shared" si="19"/>
        <v>420000</v>
      </c>
      <c r="V83" s="2">
        <f t="shared" si="5"/>
        <v>813880.79166666663</v>
      </c>
      <c r="W83" s="2">
        <f t="shared" si="20"/>
        <v>11120.541666666628</v>
      </c>
      <c r="X83" s="2">
        <f t="shared" si="6"/>
        <v>408879.45833333337</v>
      </c>
      <c r="Y83" s="2">
        <f t="shared" si="7"/>
        <v>22039711.208333325</v>
      </c>
      <c r="Z83" s="2" t="str">
        <f t="shared" si="8"/>
        <v>HERE</v>
      </c>
      <c r="AA83" s="2">
        <f>IF(Z83="HERE",Y83,AA82+Graph!$G$1*1000)</f>
        <v>22039711.208333325</v>
      </c>
      <c r="AB83" s="2">
        <f t="shared" si="21"/>
        <v>408879.45833333209</v>
      </c>
      <c r="AC83" s="2">
        <f t="shared" si="9"/>
        <v>813880.79166666663</v>
      </c>
      <c r="AD83" s="3">
        <f t="shared" si="10"/>
        <v>22039711.208333325</v>
      </c>
      <c r="AE83" s="2">
        <f>IF(AE81&gt;=52800000,52800000,IF(AB62=Graph!G$1*1000,AE82+Graph!G$1*1000,AC83))</f>
        <v>813880.79166666663</v>
      </c>
      <c r="AF83" s="3">
        <f t="shared" si="11"/>
        <v>813880.79166666663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8</v>
      </c>
      <c r="C84" s="7"/>
      <c r="D84" s="2" t="e">
        <f t="shared" si="12"/>
        <v>#N/A</v>
      </c>
      <c r="E84" s="2" t="e">
        <f t="shared" si="22"/>
        <v>#N/A</v>
      </c>
      <c r="F84" s="2">
        <v>427968.16523721814</v>
      </c>
      <c r="G84" s="2">
        <f t="shared" si="23"/>
        <v>399079.14285714284</v>
      </c>
      <c r="H84" s="2">
        <f t="shared" si="13"/>
        <v>22370188.142857134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903403.85714285728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440996.33641113341</v>
      </c>
      <c r="Q84" s="2">
        <f>IF(P84&gt;Graph!$G$1*1000,Graph!$G$1*1000,P84)</f>
        <v>420000</v>
      </c>
      <c r="R84" s="2">
        <f t="shared" si="16"/>
        <v>23273592</v>
      </c>
      <c r="S84" s="2">
        <f t="shared" si="17"/>
        <v>399079.14285714179</v>
      </c>
      <c r="T84" s="2">
        <f t="shared" si="18"/>
        <v>20920.857142857159</v>
      </c>
      <c r="U84" s="2">
        <f t="shared" si="19"/>
        <v>420000</v>
      </c>
      <c r="V84" s="2">
        <f t="shared" si="5"/>
        <v>825001.33333333337</v>
      </c>
      <c r="W84" s="2">
        <f t="shared" si="20"/>
        <v>11120.541666666744</v>
      </c>
      <c r="X84" s="2">
        <f t="shared" si="6"/>
        <v>408879.45833333326</v>
      </c>
      <c r="Y84" s="2">
        <f t="shared" si="7"/>
        <v>22448590.666666657</v>
      </c>
      <c r="Z84" s="2" t="str">
        <f t="shared" si="8"/>
        <v>HERE</v>
      </c>
      <c r="AA84" s="2">
        <f>IF(Z84="HERE",Y84,AA83+Graph!$G$1*1000)</f>
        <v>22448590.666666657</v>
      </c>
      <c r="AB84" s="2">
        <f t="shared" si="21"/>
        <v>408879.45833333209</v>
      </c>
      <c r="AC84" s="2">
        <f t="shared" si="9"/>
        <v>825001.33333333337</v>
      </c>
      <c r="AD84" s="3">
        <f t="shared" si="10"/>
        <v>22448590.666666657</v>
      </c>
      <c r="AE84" s="2">
        <f>IF(AE82&gt;=52800000,52800000,IF(AB63=Graph!G$1*1000,AE83+Graph!G$1*1000,AC84))</f>
        <v>825001.33333333337</v>
      </c>
      <c r="AF84" s="3">
        <f t="shared" si="11"/>
        <v>825001.33333333337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9</v>
      </c>
      <c r="C85" s="7"/>
      <c r="D85" s="2" t="e">
        <f t="shared" si="12"/>
        <v>#N/A</v>
      </c>
      <c r="E85" s="2" t="e">
        <f t="shared" si="22"/>
        <v>#N/A</v>
      </c>
      <c r="F85" s="2">
        <v>429803.94072635472</v>
      </c>
      <c r="G85" s="2">
        <f t="shared" si="23"/>
        <v>399079.14285714284</v>
      </c>
      <c r="H85" s="2">
        <f t="shared" si="13"/>
        <v>22769267.285714276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924324.71428571444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443102.97630660236</v>
      </c>
      <c r="Q85" s="2">
        <f>IF(P85&gt;Graph!$G$1*1000,Graph!$G$1*1000,P85)</f>
        <v>420000</v>
      </c>
      <c r="R85" s="2">
        <f t="shared" si="16"/>
        <v>23693592</v>
      </c>
      <c r="S85" s="2">
        <f t="shared" si="17"/>
        <v>399079.14285714179</v>
      </c>
      <c r="T85" s="2">
        <f t="shared" si="18"/>
        <v>20920.857142857159</v>
      </c>
      <c r="U85" s="2">
        <f t="shared" si="19"/>
        <v>420000</v>
      </c>
      <c r="V85" s="2">
        <f t="shared" si="5"/>
        <v>836121.875</v>
      </c>
      <c r="W85" s="2">
        <f t="shared" si="20"/>
        <v>11120.541666666628</v>
      </c>
      <c r="X85" s="2">
        <f t="shared" si="6"/>
        <v>408879.45833333337</v>
      </c>
      <c r="Y85" s="2">
        <f t="shared" si="7"/>
        <v>22857470.124999989</v>
      </c>
      <c r="Z85" s="2" t="str">
        <f t="shared" si="8"/>
        <v>HERE</v>
      </c>
      <c r="AA85" s="2">
        <f>IF(Z85="HERE",Y85,AA84+Graph!$G$1*1000)</f>
        <v>22857470.124999989</v>
      </c>
      <c r="AB85" s="2">
        <f t="shared" si="21"/>
        <v>408879.45833333209</v>
      </c>
      <c r="AC85" s="2">
        <f t="shared" si="9"/>
        <v>836121.875</v>
      </c>
      <c r="AD85" s="3">
        <f t="shared" si="10"/>
        <v>22857470.124999989</v>
      </c>
      <c r="AE85" s="2">
        <f>IF(AE83&gt;=52800000,52800000,IF(AB64=Graph!G$1*1000,AE84+Graph!G$1*1000,AC85))</f>
        <v>836121.875</v>
      </c>
      <c r="AF85" s="3">
        <f t="shared" si="11"/>
        <v>836121.875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10</v>
      </c>
      <c r="C86" s="7"/>
      <c r="D86" s="2" t="e">
        <f t="shared" si="12"/>
        <v>#N/A</v>
      </c>
      <c r="E86" s="2" t="e">
        <f t="shared" si="22"/>
        <v>#N/A</v>
      </c>
      <c r="F86" s="2">
        <v>431639.7162155062</v>
      </c>
      <c r="G86" s="2">
        <f t="shared" si="23"/>
        <v>399079.14285714284</v>
      </c>
      <c r="H86" s="2">
        <f t="shared" si="13"/>
        <v>23168346.428571418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945245.57142857159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445209.61620208621</v>
      </c>
      <c r="Q86" s="2">
        <f>IF(P86&gt;Graph!$G$1*1000,Graph!$G$1*1000,P86)</f>
        <v>420000</v>
      </c>
      <c r="R86" s="2">
        <f t="shared" si="16"/>
        <v>24113592</v>
      </c>
      <c r="S86" s="2">
        <f t="shared" si="17"/>
        <v>399079.14285714179</v>
      </c>
      <c r="T86" s="2">
        <f t="shared" si="18"/>
        <v>20920.857142857159</v>
      </c>
      <c r="U86" s="2">
        <f t="shared" si="19"/>
        <v>420000</v>
      </c>
      <c r="V86" s="2">
        <f t="shared" si="5"/>
        <v>847242.41666666663</v>
      </c>
      <c r="W86" s="2">
        <f t="shared" si="20"/>
        <v>11120.541666666628</v>
      </c>
      <c r="X86" s="2">
        <f t="shared" si="6"/>
        <v>408879.45833333337</v>
      </c>
      <c r="Y86" s="2">
        <f t="shared" si="7"/>
        <v>23266349.583333321</v>
      </c>
      <c r="Z86" s="2" t="str">
        <f t="shared" si="8"/>
        <v>HERE</v>
      </c>
      <c r="AA86" s="2">
        <f>IF(Z86="HERE",Y86,AA85+Graph!$G$1*1000)</f>
        <v>23266349.583333321</v>
      </c>
      <c r="AB86" s="2">
        <f t="shared" si="21"/>
        <v>408879.45833333209</v>
      </c>
      <c r="AC86" s="2">
        <f t="shared" si="9"/>
        <v>847242.41666666663</v>
      </c>
      <c r="AD86" s="3">
        <f t="shared" si="10"/>
        <v>23266349.583333321</v>
      </c>
      <c r="AE86" s="2">
        <f>IF(AE84&gt;=52800000,52800000,IF(AB65=Graph!G$1*1000,AE85+Graph!G$1*1000,AC86))</f>
        <v>847242.41666666663</v>
      </c>
      <c r="AF86" s="3">
        <f t="shared" si="11"/>
        <v>847242.41666666663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11</v>
      </c>
      <c r="C87" s="7"/>
      <c r="D87" s="2" t="e">
        <f t="shared" si="12"/>
        <v>#N/A</v>
      </c>
      <c r="E87" s="2" t="e">
        <f t="shared" si="22"/>
        <v>#N/A</v>
      </c>
      <c r="F87" s="2">
        <v>433475.49170464277</v>
      </c>
      <c r="G87" s="2">
        <f t="shared" si="23"/>
        <v>399079.14285714284</v>
      </c>
      <c r="H87" s="2">
        <f t="shared" si="13"/>
        <v>23567425.57142856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966166.42857142875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447316.25609755516</v>
      </c>
      <c r="Q87" s="2">
        <f>IF(P87&gt;Graph!$G$1*1000,Graph!$G$1*1000,P87)</f>
        <v>420000</v>
      </c>
      <c r="R87" s="2">
        <f t="shared" si="16"/>
        <v>24533592</v>
      </c>
      <c r="S87" s="2">
        <f t="shared" si="17"/>
        <v>399079.14285714179</v>
      </c>
      <c r="T87" s="2">
        <f t="shared" si="18"/>
        <v>20920.857142857159</v>
      </c>
      <c r="U87" s="2">
        <f t="shared" si="19"/>
        <v>420000</v>
      </c>
      <c r="V87" s="2">
        <f t="shared" si="5"/>
        <v>858362.95833333337</v>
      </c>
      <c r="W87" s="2">
        <f t="shared" si="20"/>
        <v>11120.541666666744</v>
      </c>
      <c r="X87" s="2">
        <f t="shared" si="6"/>
        <v>408879.45833333326</v>
      </c>
      <c r="Y87" s="2">
        <f t="shared" si="7"/>
        <v>23675229.041666653</v>
      </c>
      <c r="Z87" s="2" t="str">
        <f t="shared" si="8"/>
        <v>HERE</v>
      </c>
      <c r="AA87" s="2">
        <f>IF(Z87="HERE",Y87,AA86+Graph!$G$1*1000)</f>
        <v>23675229.041666653</v>
      </c>
      <c r="AB87" s="2">
        <f t="shared" si="21"/>
        <v>408879.45833333209</v>
      </c>
      <c r="AC87" s="2">
        <f t="shared" si="9"/>
        <v>858362.95833333337</v>
      </c>
      <c r="AD87" s="3">
        <f t="shared" si="10"/>
        <v>23675229.041666653</v>
      </c>
      <c r="AE87" s="2">
        <f>IF(AE85&gt;=52800000,52800000,IF(AB66=Graph!G$1*1000,AE86+Graph!G$1*1000,AC87))</f>
        <v>858362.95833333337</v>
      </c>
      <c r="AF87" s="3">
        <f t="shared" si="11"/>
        <v>858362.95833333337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12</v>
      </c>
      <c r="C88" s="7"/>
      <c r="D88" s="2" t="e">
        <f t="shared" si="12"/>
        <v>#N/A</v>
      </c>
      <c r="E88" s="2" t="e">
        <f t="shared" si="22"/>
        <v>#N/A</v>
      </c>
      <c r="F88" s="2">
        <v>435311.26719379425</v>
      </c>
      <c r="G88" s="2">
        <f t="shared" si="23"/>
        <v>399079.14285714284</v>
      </c>
      <c r="H88" s="2">
        <f t="shared" si="13"/>
        <v>23966504.714285702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987087.28571428591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449422.89599302411</v>
      </c>
      <c r="Q88" s="2">
        <f>IF(P88&gt;Graph!$G$1*1000,Graph!$G$1*1000,P88)</f>
        <v>420000</v>
      </c>
      <c r="R88" s="2">
        <f t="shared" si="16"/>
        <v>24953592</v>
      </c>
      <c r="S88" s="2">
        <f t="shared" si="17"/>
        <v>399079.14285714179</v>
      </c>
      <c r="T88" s="2">
        <f t="shared" si="18"/>
        <v>20920.857142857159</v>
      </c>
      <c r="U88" s="2">
        <f t="shared" si="19"/>
        <v>420000</v>
      </c>
      <c r="V88" s="2">
        <f t="shared" si="5"/>
        <v>869483.5</v>
      </c>
      <c r="W88" s="2">
        <f t="shared" si="20"/>
        <v>11120.541666666628</v>
      </c>
      <c r="X88" s="2">
        <f t="shared" si="6"/>
        <v>408879.45833333337</v>
      </c>
      <c r="Y88" s="2">
        <f t="shared" si="7"/>
        <v>24084108.499999985</v>
      </c>
      <c r="Z88" s="2" t="str">
        <f t="shared" si="8"/>
        <v>HERE</v>
      </c>
      <c r="AA88" s="2">
        <f>IF(Z88="HERE",Y88,AA87+Graph!$G$1*1000)</f>
        <v>24084108.499999985</v>
      </c>
      <c r="AB88" s="2">
        <f t="shared" si="21"/>
        <v>408879.45833333209</v>
      </c>
      <c r="AC88" s="2">
        <f t="shared" si="9"/>
        <v>869483.5</v>
      </c>
      <c r="AD88" s="3">
        <f t="shared" si="10"/>
        <v>24084108.499999985</v>
      </c>
      <c r="AE88" s="2">
        <f>IF(AE86&gt;=52800000,52800000,IF(AB67=Graph!G$1*1000,AE87+Graph!G$1*1000,AC88))</f>
        <v>869483.5</v>
      </c>
      <c r="AF88" s="3">
        <f t="shared" si="11"/>
        <v>869483.5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13</v>
      </c>
      <c r="C89" s="7"/>
      <c r="D89" s="2" t="e">
        <f t="shared" si="12"/>
        <v>#N/A</v>
      </c>
      <c r="E89" s="2" t="e">
        <f t="shared" si="22"/>
        <v>#N/A</v>
      </c>
      <c r="F89" s="2">
        <v>437147.04268293083</v>
      </c>
      <c r="G89" s="2">
        <f t="shared" si="23"/>
        <v>399079.14285714284</v>
      </c>
      <c r="H89" s="2">
        <f t="shared" si="13"/>
        <v>24365583.857142843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1008008.1428571431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451529.53588849306</v>
      </c>
      <c r="Q89" s="2">
        <f>IF(P89&gt;Graph!$G$1*1000,Graph!$G$1*1000,P89)</f>
        <v>420000</v>
      </c>
      <c r="R89" s="2">
        <f t="shared" si="16"/>
        <v>25373592</v>
      </c>
      <c r="S89" s="2">
        <f t="shared" si="17"/>
        <v>399079.14285714179</v>
      </c>
      <c r="T89" s="2">
        <f t="shared" si="18"/>
        <v>20920.857142857159</v>
      </c>
      <c r="U89" s="2">
        <f t="shared" si="19"/>
        <v>420000</v>
      </c>
      <c r="V89" s="2">
        <f t="shared" si="5"/>
        <v>880604.04166666663</v>
      </c>
      <c r="W89" s="2">
        <f t="shared" si="20"/>
        <v>11120.541666666628</v>
      </c>
      <c r="X89" s="2">
        <f t="shared" si="6"/>
        <v>408879.45833333337</v>
      </c>
      <c r="Y89" s="2">
        <f t="shared" si="7"/>
        <v>24492987.958333317</v>
      </c>
      <c r="Z89" s="2" t="str">
        <f t="shared" si="8"/>
        <v>HERE</v>
      </c>
      <c r="AA89" s="2">
        <f>IF(Z89="HERE",Y89,AA88+Graph!$G$1*1000)</f>
        <v>24492987.958333317</v>
      </c>
      <c r="AB89" s="2">
        <f t="shared" si="21"/>
        <v>408879.45833333209</v>
      </c>
      <c r="AC89" s="2">
        <f t="shared" si="9"/>
        <v>880604.04166666663</v>
      </c>
      <c r="AD89" s="3">
        <f t="shared" si="10"/>
        <v>24492987.958333317</v>
      </c>
      <c r="AE89" s="2">
        <f>IF(AE87&gt;=52800000,52800000,IF(AB68=Graph!G$1*1000,AE88+Graph!G$1*1000,AC89))</f>
        <v>880604.04166666663</v>
      </c>
      <c r="AF89" s="3">
        <f t="shared" si="11"/>
        <v>880604.04166666663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14</v>
      </c>
      <c r="C90" s="7"/>
      <c r="D90" s="2" t="e">
        <f t="shared" si="12"/>
        <v>#N/A</v>
      </c>
      <c r="E90" s="2" t="e">
        <f t="shared" si="22"/>
        <v>#N/A</v>
      </c>
      <c r="F90" s="2">
        <v>438982.8181720823</v>
      </c>
      <c r="G90" s="2">
        <f t="shared" si="23"/>
        <v>399079.14285714284</v>
      </c>
      <c r="H90" s="2">
        <f t="shared" si="13"/>
        <v>24764662.999999985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1028929.0000000002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453636.17578396201</v>
      </c>
      <c r="Q90" s="2">
        <f>IF(P90&gt;Graph!$G$1*1000,Graph!$G$1*1000,P90)</f>
        <v>420000</v>
      </c>
      <c r="R90" s="2">
        <f t="shared" si="16"/>
        <v>25793592</v>
      </c>
      <c r="S90" s="2">
        <f t="shared" si="17"/>
        <v>399079.14285714179</v>
      </c>
      <c r="T90" s="2">
        <f t="shared" si="18"/>
        <v>20920.857142857159</v>
      </c>
      <c r="U90" s="2">
        <f t="shared" si="19"/>
        <v>420000</v>
      </c>
      <c r="V90" s="2">
        <f t="shared" si="5"/>
        <v>891724.58333333326</v>
      </c>
      <c r="W90" s="2">
        <f t="shared" si="20"/>
        <v>11120.541666666628</v>
      </c>
      <c r="X90" s="2">
        <f t="shared" si="6"/>
        <v>408879.45833333337</v>
      </c>
      <c r="Y90" s="2">
        <f t="shared" si="7"/>
        <v>24901867.416666649</v>
      </c>
      <c r="Z90" s="2" t="str">
        <f t="shared" si="8"/>
        <v>HERE</v>
      </c>
      <c r="AA90" s="2">
        <f>IF(Z90="HERE",Y90,AA89+Graph!$G$1*1000)</f>
        <v>24901867.416666649</v>
      </c>
      <c r="AB90" s="2">
        <f t="shared" si="21"/>
        <v>408879.45833333209</v>
      </c>
      <c r="AC90" s="2">
        <f t="shared" si="9"/>
        <v>891724.58333333326</v>
      </c>
      <c r="AD90" s="3">
        <f t="shared" si="10"/>
        <v>24901867.416666649</v>
      </c>
      <c r="AE90" s="2">
        <f>IF(AE88&gt;=52800000,52800000,IF(AB69=Graph!G$1*1000,AE89+Graph!G$1*1000,AC90))</f>
        <v>891724.58333333326</v>
      </c>
      <c r="AF90" s="3">
        <f t="shared" si="11"/>
        <v>891724.58333333326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15</v>
      </c>
      <c r="C91" s="7"/>
      <c r="D91" s="2" t="e">
        <f t="shared" si="12"/>
        <v>#N/A</v>
      </c>
      <c r="E91" s="2" t="e">
        <f t="shared" si="22"/>
        <v>#N/A</v>
      </c>
      <c r="F91" s="2">
        <v>440818.59366121888</v>
      </c>
      <c r="G91" s="2">
        <f t="shared" si="23"/>
        <v>399079.14285714284</v>
      </c>
      <c r="H91" s="2">
        <f t="shared" si="13"/>
        <v>25163742.142857127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1049849.8571428573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455742.81567943096</v>
      </c>
      <c r="Q91" s="2">
        <f>IF(P91&gt;Graph!$G$1*1000,Graph!$G$1*1000,P91)</f>
        <v>420000</v>
      </c>
      <c r="R91" s="2">
        <f t="shared" si="16"/>
        <v>26213592</v>
      </c>
      <c r="S91" s="2">
        <f t="shared" si="17"/>
        <v>399079.14285714179</v>
      </c>
      <c r="T91" s="2">
        <f t="shared" si="18"/>
        <v>20920.857142857043</v>
      </c>
      <c r="U91" s="2">
        <f t="shared" si="19"/>
        <v>420000</v>
      </c>
      <c r="V91" s="2">
        <f t="shared" si="5"/>
        <v>902845.125</v>
      </c>
      <c r="W91" s="2">
        <f t="shared" si="20"/>
        <v>11120.541666666744</v>
      </c>
      <c r="X91" s="2">
        <f t="shared" si="6"/>
        <v>408879.45833333326</v>
      </c>
      <c r="Y91" s="2">
        <f t="shared" si="7"/>
        <v>25310746.874999981</v>
      </c>
      <c r="Z91" s="2" t="str">
        <f t="shared" si="8"/>
        <v>HERE</v>
      </c>
      <c r="AA91" s="2">
        <f>IF(Z91="HERE",Y91,AA90+Graph!$G$1*1000)</f>
        <v>25310746.874999981</v>
      </c>
      <c r="AB91" s="2">
        <f t="shared" si="21"/>
        <v>408879.45833333209</v>
      </c>
      <c r="AC91" s="2">
        <f t="shared" si="9"/>
        <v>902845.125</v>
      </c>
      <c r="AD91" s="3">
        <f t="shared" si="10"/>
        <v>25310746.874999981</v>
      </c>
      <c r="AE91" s="2">
        <f>IF(AE89&gt;=52800000,52800000,IF(AB70=Graph!G$1*1000,AE90+Graph!G$1*1000,AC91))</f>
        <v>902845.125</v>
      </c>
      <c r="AF91" s="3">
        <f t="shared" si="11"/>
        <v>902845.125</v>
      </c>
      <c r="AG91" s="3">
        <f t="shared" si="26"/>
        <v>15552942.050000001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16</v>
      </c>
      <c r="C92" s="7"/>
      <c r="D92" s="2" t="e">
        <f t="shared" si="12"/>
        <v>#N/A</v>
      </c>
      <c r="E92" s="2" t="e">
        <f t="shared" si="22"/>
        <v>#N/A</v>
      </c>
      <c r="F92" s="2">
        <v>442654.36915037036</v>
      </c>
      <c r="G92" s="2">
        <f t="shared" si="23"/>
        <v>399079.14285714284</v>
      </c>
      <c r="H92" s="2">
        <f t="shared" si="13"/>
        <v>25562821.285714269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1070770.7142857143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457849.45557489991</v>
      </c>
      <c r="Q92" s="2">
        <f>IF(P92&gt;Graph!$G$1*1000,Graph!$G$1*1000,P92)</f>
        <v>420000</v>
      </c>
      <c r="R92" s="2">
        <f t="shared" si="16"/>
        <v>26633592</v>
      </c>
      <c r="S92" s="2">
        <f t="shared" si="17"/>
        <v>399079.14285714179</v>
      </c>
      <c r="T92" s="2">
        <f t="shared" si="18"/>
        <v>20920.857142857043</v>
      </c>
      <c r="U92" s="2">
        <f t="shared" si="19"/>
        <v>420000</v>
      </c>
      <c r="V92" s="2">
        <f t="shared" si="5"/>
        <v>913965.66666666663</v>
      </c>
      <c r="W92" s="2">
        <f t="shared" si="20"/>
        <v>11120.541666666628</v>
      </c>
      <c r="X92" s="2">
        <f t="shared" si="6"/>
        <v>408879.45833333337</v>
      </c>
      <c r="Y92" s="2">
        <f t="shared" si="7"/>
        <v>25719626.333333313</v>
      </c>
      <c r="Z92" s="2" t="str">
        <f t="shared" si="8"/>
        <v>HERE</v>
      </c>
      <c r="AA92" s="2">
        <f>IF(Z92="HERE",Y92,AA91+Graph!$G$1*1000)</f>
        <v>25719626.333333313</v>
      </c>
      <c r="AB92" s="2">
        <f t="shared" si="21"/>
        <v>408879.45833333209</v>
      </c>
      <c r="AC92" s="2">
        <f t="shared" si="9"/>
        <v>913965.66666666663</v>
      </c>
      <c r="AD92" s="3">
        <f t="shared" si="10"/>
        <v>25719626.333333313</v>
      </c>
      <c r="AE92" s="2">
        <f>IF(AE90&gt;=52800000,52800000,IF(AB71=Graph!G$1*1000,AE91+Graph!G$1*1000,AC92))</f>
        <v>913965.66666666663</v>
      </c>
      <c r="AF92" s="3">
        <f t="shared" si="11"/>
        <v>913965.66666666663</v>
      </c>
      <c r="AG92" s="3">
        <f t="shared" si="26"/>
        <v>15854666.300000001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17</v>
      </c>
      <c r="C93" s="7"/>
      <c r="D93" s="2" t="e">
        <f t="shared" si="12"/>
        <v>#N/A</v>
      </c>
      <c r="E93" s="2" t="e">
        <f t="shared" si="22"/>
        <v>#N/A</v>
      </c>
      <c r="F93" s="2">
        <v>444490.14463952184</v>
      </c>
      <c r="G93" s="2">
        <f t="shared" si="23"/>
        <v>399079.14285714284</v>
      </c>
      <c r="H93" s="2">
        <f t="shared" si="13"/>
        <v>25961900.42857141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1091691.5714285714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459956.09547036886</v>
      </c>
      <c r="Q93" s="2">
        <f>IF(P93&gt;Graph!$G$1*1000,Graph!$G$1*1000,P93)</f>
        <v>420000</v>
      </c>
      <c r="R93" s="2">
        <f t="shared" si="16"/>
        <v>27053592</v>
      </c>
      <c r="S93" s="2">
        <f t="shared" si="17"/>
        <v>399079.14285714179</v>
      </c>
      <c r="T93" s="2">
        <f t="shared" si="18"/>
        <v>20920.857142857043</v>
      </c>
      <c r="U93" s="2">
        <f t="shared" si="19"/>
        <v>420000</v>
      </c>
      <c r="V93" s="2">
        <f t="shared" si="5"/>
        <v>925086.20833333326</v>
      </c>
      <c r="W93" s="2">
        <f t="shared" si="20"/>
        <v>11120.541666666628</v>
      </c>
      <c r="X93" s="2">
        <f t="shared" si="6"/>
        <v>408879.45833333337</v>
      </c>
      <c r="Y93" s="2">
        <f t="shared" si="7"/>
        <v>26128505.791666646</v>
      </c>
      <c r="Z93" s="2" t="str">
        <f t="shared" si="8"/>
        <v>HERE</v>
      </c>
      <c r="AA93" s="2">
        <f>IF(Z93="HERE",Y93,AA92+Graph!$G$1*1000)</f>
        <v>26128505.791666646</v>
      </c>
      <c r="AB93" s="2">
        <f t="shared" si="21"/>
        <v>408879.45833333209</v>
      </c>
      <c r="AC93" s="2">
        <f t="shared" si="9"/>
        <v>925086.20833333326</v>
      </c>
      <c r="AD93" s="3">
        <f t="shared" si="10"/>
        <v>26128505.791666646</v>
      </c>
      <c r="AE93" s="2">
        <f>IF(AE91&gt;=52800000,52800000,IF(AB72=Graph!G$1*1000,AE92+Graph!G$1*1000,AC93))</f>
        <v>925086.20833333326</v>
      </c>
      <c r="AF93" s="3">
        <f t="shared" si="11"/>
        <v>925086.20833333326</v>
      </c>
      <c r="AG93" s="3">
        <f t="shared" si="26"/>
        <v>15982672.25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18</v>
      </c>
      <c r="C94" s="7"/>
      <c r="D94" s="2" t="e">
        <f t="shared" si="12"/>
        <v>#N/A</v>
      </c>
      <c r="E94" s="2" t="e">
        <f t="shared" si="22"/>
        <v>#N/A</v>
      </c>
      <c r="F94" s="2">
        <v>446325.92012865841</v>
      </c>
      <c r="G94" s="2">
        <f t="shared" si="23"/>
        <v>399079.14285714284</v>
      </c>
      <c r="H94" s="2">
        <f t="shared" si="13"/>
        <v>26360979.571428552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1112612.4285714284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462062.73536583781</v>
      </c>
      <c r="Q94" s="2">
        <f>IF(P94&gt;Graph!$G$1*1000,Graph!$G$1*1000,P94)</f>
        <v>420000</v>
      </c>
      <c r="R94" s="2">
        <f t="shared" si="16"/>
        <v>27473592</v>
      </c>
      <c r="S94" s="2">
        <f t="shared" si="17"/>
        <v>399079.14285714179</v>
      </c>
      <c r="T94" s="2">
        <f t="shared" si="18"/>
        <v>20920.857142857043</v>
      </c>
      <c r="U94" s="2">
        <f t="shared" si="19"/>
        <v>420000</v>
      </c>
      <c r="V94" s="2">
        <f t="shared" si="5"/>
        <v>936206.75</v>
      </c>
      <c r="W94" s="2">
        <f t="shared" si="20"/>
        <v>11120.541666666744</v>
      </c>
      <c r="X94" s="2">
        <f t="shared" si="6"/>
        <v>408879.45833333326</v>
      </c>
      <c r="Y94" s="2">
        <f t="shared" si="7"/>
        <v>26537385.249999978</v>
      </c>
      <c r="Z94" s="2" t="str">
        <f t="shared" si="8"/>
        <v>HERE</v>
      </c>
      <c r="AA94" s="2">
        <f>IF(Z94="HERE",Y94,AA93+Graph!$G$1*1000)</f>
        <v>26537385.249999978</v>
      </c>
      <c r="AB94" s="2">
        <f t="shared" si="21"/>
        <v>408879.45833333209</v>
      </c>
      <c r="AC94" s="2">
        <f t="shared" si="9"/>
        <v>936206.75</v>
      </c>
      <c r="AD94" s="3">
        <f t="shared" si="10"/>
        <v>26537385.249999978</v>
      </c>
      <c r="AE94" s="2">
        <f>IF(AE92&gt;=52800000,52800000,IF(AB73=Graph!G$1*1000,AE93+Graph!G$1*1000,AC94))</f>
        <v>936206.75</v>
      </c>
      <c r="AF94" s="3">
        <f t="shared" si="11"/>
        <v>936206.75</v>
      </c>
      <c r="AG94" s="3">
        <f t="shared" si="26"/>
        <v>16156702.300000001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19</v>
      </c>
      <c r="C95" s="7"/>
      <c r="D95" s="2" t="e">
        <f t="shared" si="12"/>
        <v>#N/A</v>
      </c>
      <c r="E95" s="2" t="e">
        <f t="shared" si="22"/>
        <v>#N/A</v>
      </c>
      <c r="F95" s="2">
        <v>448161.69561780989</v>
      </c>
      <c r="G95" s="2">
        <f t="shared" si="23"/>
        <v>399079.14285714284</v>
      </c>
      <c r="H95" s="2">
        <f t="shared" si="13"/>
        <v>26760058.714285694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1133533.2857142854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464169.37526130676</v>
      </c>
      <c r="Q95" s="2">
        <f>IF(P95&gt;Graph!$G$1*1000,Graph!$G$1*1000,P95)</f>
        <v>420000</v>
      </c>
      <c r="R95" s="2">
        <f t="shared" si="16"/>
        <v>27893592</v>
      </c>
      <c r="S95" s="2">
        <f t="shared" si="17"/>
        <v>399079.14285714179</v>
      </c>
      <c r="T95" s="2">
        <f t="shared" si="18"/>
        <v>20920.857142857043</v>
      </c>
      <c r="U95" s="2">
        <f t="shared" si="19"/>
        <v>420000</v>
      </c>
      <c r="V95" s="2">
        <f t="shared" si="5"/>
        <v>947327.29166666663</v>
      </c>
      <c r="W95" s="2">
        <f t="shared" si="20"/>
        <v>11120.541666666628</v>
      </c>
      <c r="X95" s="2">
        <f t="shared" si="6"/>
        <v>408879.45833333337</v>
      </c>
      <c r="Y95" s="2">
        <f t="shared" si="7"/>
        <v>26946264.70833331</v>
      </c>
      <c r="Z95" s="2" t="str">
        <f t="shared" si="8"/>
        <v>HERE</v>
      </c>
      <c r="AA95" s="2">
        <f>IF(Z95="HERE",Y95,AA94+Graph!$G$1*1000)</f>
        <v>26946264.70833331</v>
      </c>
      <c r="AB95" s="2">
        <f t="shared" si="21"/>
        <v>408879.45833333209</v>
      </c>
      <c r="AC95" s="2">
        <f t="shared" si="9"/>
        <v>947327.29166666663</v>
      </c>
      <c r="AD95" s="3">
        <f t="shared" si="10"/>
        <v>26946264.70833331</v>
      </c>
      <c r="AE95" s="2">
        <f>IF(AE93&gt;=52800000,52800000,IF(AB74=Graph!G$1*1000,AE94+Graph!G$1*1000,AC95))</f>
        <v>947327.29166666663</v>
      </c>
      <c r="AF95" s="3">
        <f t="shared" si="11"/>
        <v>947327.29166666663</v>
      </c>
      <c r="AG95" s="3">
        <f t="shared" si="26"/>
        <v>16452040.950000001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20</v>
      </c>
      <c r="C96" s="7"/>
      <c r="D96" s="2" t="e">
        <f t="shared" si="12"/>
        <v>#N/A</v>
      </c>
      <c r="E96" s="2" t="e">
        <f t="shared" si="22"/>
        <v>#N/A</v>
      </c>
      <c r="F96" s="2">
        <v>449997.47110694647</v>
      </c>
      <c r="G96" s="2">
        <f t="shared" si="23"/>
        <v>399079.14285714284</v>
      </c>
      <c r="H96" s="2">
        <f t="shared" si="13"/>
        <v>27159137.857142836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1154454.1428571425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466276.01515679061</v>
      </c>
      <c r="Q96" s="2">
        <f>IF(P96&gt;Graph!$G$1*1000,Graph!$G$1*1000,P96)</f>
        <v>420000</v>
      </c>
      <c r="R96" s="2">
        <f t="shared" si="16"/>
        <v>28313592</v>
      </c>
      <c r="S96" s="2">
        <f t="shared" si="17"/>
        <v>399079.14285714179</v>
      </c>
      <c r="T96" s="2">
        <f t="shared" si="18"/>
        <v>20920.857142857043</v>
      </c>
      <c r="U96" s="2">
        <f t="shared" si="19"/>
        <v>420000</v>
      </c>
      <c r="V96" s="2">
        <f t="shared" si="5"/>
        <v>958447.83333333326</v>
      </c>
      <c r="W96" s="2">
        <f t="shared" si="20"/>
        <v>11120.541666666628</v>
      </c>
      <c r="X96" s="2">
        <f t="shared" si="6"/>
        <v>408879.45833333337</v>
      </c>
      <c r="Y96" s="2">
        <f t="shared" si="7"/>
        <v>27355144.166666642</v>
      </c>
      <c r="Z96" s="2" t="str">
        <f t="shared" si="8"/>
        <v>HERE</v>
      </c>
      <c r="AA96" s="2">
        <f>IF(Z96="HERE",Y96,AA95+Graph!$G$1*1000)</f>
        <v>27355144.166666642</v>
      </c>
      <c r="AB96" s="2">
        <f t="shared" si="21"/>
        <v>408879.45833333209</v>
      </c>
      <c r="AC96" s="2">
        <f t="shared" si="9"/>
        <v>958447.83333333326</v>
      </c>
      <c r="AD96" s="3">
        <f t="shared" si="10"/>
        <v>27355144.166666642</v>
      </c>
      <c r="AE96" s="2">
        <f>IF(AE94&gt;=52800000,52800000,IF(AB75=Graph!G$1*1000,AE95+Graph!G$1*1000,AC96))</f>
        <v>958447.83333333326</v>
      </c>
      <c r="AF96" s="3">
        <f t="shared" si="11"/>
        <v>958447.83333333326</v>
      </c>
      <c r="AG96" s="3">
        <f t="shared" si="26"/>
        <v>16857687.399999999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21</v>
      </c>
      <c r="C97" s="7"/>
      <c r="D97" s="2" t="e">
        <f t="shared" si="12"/>
        <v>#N/A</v>
      </c>
      <c r="E97" s="2" t="e">
        <f t="shared" si="22"/>
        <v>#N/A</v>
      </c>
      <c r="F97" s="2">
        <v>451833.24659609795</v>
      </c>
      <c r="G97" s="2">
        <f t="shared" si="23"/>
        <v>399079.14285714284</v>
      </c>
      <c r="H97" s="2">
        <f t="shared" si="13"/>
        <v>27558216.999999978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1175374.9999999995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468382.65505225956</v>
      </c>
      <c r="Q97" s="2">
        <f>IF(P97&gt;Graph!$G$1*1000,Graph!$G$1*1000,P97)</f>
        <v>420000</v>
      </c>
      <c r="R97" s="2">
        <f t="shared" si="16"/>
        <v>28733592</v>
      </c>
      <c r="S97" s="2">
        <f t="shared" si="17"/>
        <v>399079.14285714179</v>
      </c>
      <c r="T97" s="2">
        <f t="shared" si="18"/>
        <v>20920.857142857043</v>
      </c>
      <c r="U97" s="2">
        <f t="shared" si="19"/>
        <v>420000</v>
      </c>
      <c r="V97" s="2">
        <f t="shared" si="5"/>
        <v>969568.375</v>
      </c>
      <c r="W97" s="2">
        <f t="shared" si="20"/>
        <v>11120.541666666744</v>
      </c>
      <c r="X97" s="2">
        <f t="shared" si="6"/>
        <v>408879.45833333326</v>
      </c>
      <c r="Y97" s="2">
        <f t="shared" si="7"/>
        <v>27764023.624999974</v>
      </c>
      <c r="Z97" s="2" t="str">
        <f t="shared" si="8"/>
        <v>HERE</v>
      </c>
      <c r="AA97" s="2">
        <f>IF(Z97="HERE",Y97,AA96+Graph!$G$1*1000)</f>
        <v>27764023.624999974</v>
      </c>
      <c r="AB97" s="2">
        <f t="shared" si="21"/>
        <v>408879.45833333209</v>
      </c>
      <c r="AC97" s="2">
        <f t="shared" si="9"/>
        <v>969568.375</v>
      </c>
      <c r="AD97" s="3">
        <f t="shared" si="10"/>
        <v>27764023.624999974</v>
      </c>
      <c r="AE97" s="2">
        <f>IF(AE95&gt;=52800000,52800000,IF(AB76=Graph!G$1*1000,AE96+Graph!G$1*1000,AC97))</f>
        <v>969568.375</v>
      </c>
      <c r="AF97" s="3">
        <f t="shared" si="11"/>
        <v>969568.375</v>
      </c>
      <c r="AG97" s="3">
        <f t="shared" si="26"/>
        <v>17296601.350000001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22</v>
      </c>
      <c r="C98" s="7"/>
      <c r="D98" s="2" t="e">
        <f t="shared" si="12"/>
        <v>#N/A</v>
      </c>
      <c r="E98" s="2" t="e">
        <f t="shared" si="22"/>
        <v>#N/A</v>
      </c>
      <c r="F98" s="2">
        <v>453669.02208523452</v>
      </c>
      <c r="G98" s="2">
        <f t="shared" si="23"/>
        <v>399079.14285714284</v>
      </c>
      <c r="H98" s="2">
        <f t="shared" si="13"/>
        <v>27957296.142857119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1196295.8571428566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470489.29494772851</v>
      </c>
      <c r="Q98" s="2">
        <f>IF(P98&gt;Graph!$G$1*1000,Graph!$G$1*1000,P98)</f>
        <v>420000</v>
      </c>
      <c r="R98" s="2">
        <f t="shared" si="16"/>
        <v>29153592</v>
      </c>
      <c r="S98" s="2">
        <f t="shared" si="17"/>
        <v>399079.14285714179</v>
      </c>
      <c r="T98" s="2">
        <f t="shared" si="18"/>
        <v>20920.857142857043</v>
      </c>
      <c r="U98" s="2">
        <f t="shared" si="19"/>
        <v>420000</v>
      </c>
      <c r="V98" s="2">
        <f t="shared" si="5"/>
        <v>980688.91666666663</v>
      </c>
      <c r="W98" s="2">
        <f t="shared" si="20"/>
        <v>11120.541666666628</v>
      </c>
      <c r="X98" s="2">
        <f t="shared" si="6"/>
        <v>408879.45833333337</v>
      </c>
      <c r="Y98" s="2">
        <f t="shared" si="7"/>
        <v>28172903.083333306</v>
      </c>
      <c r="Z98" s="2" t="str">
        <f t="shared" si="8"/>
        <v>HERE</v>
      </c>
      <c r="AA98" s="2">
        <f>IF(Z98="HERE",Y98,AA97+Graph!$G$1*1000)</f>
        <v>28172903.083333306</v>
      </c>
      <c r="AB98" s="2">
        <f t="shared" si="21"/>
        <v>408879.45833333209</v>
      </c>
      <c r="AC98" s="2">
        <f t="shared" si="9"/>
        <v>980688.91666666663</v>
      </c>
      <c r="AD98" s="3">
        <f t="shared" si="10"/>
        <v>28172903.083333306</v>
      </c>
      <c r="AE98" s="2">
        <f>IF(AE96&gt;=52800000,52800000,IF(AB77=Graph!G$1*1000,AE97+Graph!G$1*1000,AC98))</f>
        <v>980688.91666666663</v>
      </c>
      <c r="AF98" s="3">
        <f t="shared" si="11"/>
        <v>980688.91666666663</v>
      </c>
      <c r="AG98" s="3">
        <f t="shared" si="26"/>
        <v>17665148.889583334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23</v>
      </c>
      <c r="C99" s="7"/>
      <c r="D99" s="2" t="e">
        <f t="shared" si="12"/>
        <v>#N/A</v>
      </c>
      <c r="E99" s="2" t="e">
        <f t="shared" si="22"/>
        <v>#N/A</v>
      </c>
      <c r="F99" s="2">
        <v>455504.797574386</v>
      </c>
      <c r="G99" s="2">
        <f t="shared" si="23"/>
        <v>399079.14285714284</v>
      </c>
      <c r="H99" s="2">
        <f t="shared" si="13"/>
        <v>28356375.285714261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1217216.7142857136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472595.93484319746</v>
      </c>
      <c r="Q99" s="2">
        <f>IF(P99&gt;Graph!$G$1*1000,Graph!$G$1*1000,P99)</f>
        <v>420000</v>
      </c>
      <c r="R99" s="2">
        <f t="shared" si="16"/>
        <v>29573592</v>
      </c>
      <c r="S99" s="2">
        <f t="shared" si="17"/>
        <v>399079.14285714179</v>
      </c>
      <c r="T99" s="2">
        <f t="shared" si="18"/>
        <v>20920.857142857043</v>
      </c>
      <c r="U99" s="2">
        <f t="shared" si="19"/>
        <v>420000</v>
      </c>
      <c r="V99" s="2">
        <f t="shared" si="5"/>
        <v>991809.45833333326</v>
      </c>
      <c r="W99" s="2">
        <f t="shared" si="20"/>
        <v>11120.541666666628</v>
      </c>
      <c r="X99" s="2">
        <f t="shared" si="6"/>
        <v>408879.45833333337</v>
      </c>
      <c r="Y99" s="2">
        <f t="shared" si="7"/>
        <v>28581782.541666638</v>
      </c>
      <c r="Z99" s="2" t="str">
        <f t="shared" si="8"/>
        <v>HERE</v>
      </c>
      <c r="AA99" s="2">
        <f>IF(Z99="HERE",Y99,AA98+Graph!$G$1*1000)</f>
        <v>28581782.541666638</v>
      </c>
      <c r="AB99" s="2">
        <f t="shared" si="21"/>
        <v>408879.45833333209</v>
      </c>
      <c r="AC99" s="2">
        <f t="shared" si="9"/>
        <v>991809.45833333326</v>
      </c>
      <c r="AD99" s="3">
        <f t="shared" si="10"/>
        <v>28581782.541666638</v>
      </c>
      <c r="AE99" s="2">
        <f>IF(AE97&gt;=52800000,52800000,IF(AB78=Graph!G$1*1000,AE98+Graph!G$1*1000,AC99))</f>
        <v>991809.45833333326</v>
      </c>
      <c r="AF99" s="3">
        <f t="shared" si="11"/>
        <v>991809.45833333326</v>
      </c>
      <c r="AG99" s="3">
        <f t="shared" si="26"/>
        <v>18033696.429166663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24</v>
      </c>
      <c r="C100" s="14"/>
      <c r="D100" s="13" t="e">
        <f t="shared" si="12"/>
        <v>#N/A</v>
      </c>
      <c r="E100" s="13" t="e">
        <f t="shared" si="22"/>
        <v>#N/A</v>
      </c>
      <c r="F100" s="13">
        <v>457340.57306353748</v>
      </c>
      <c r="G100" s="13">
        <f t="shared" si="23"/>
        <v>399079.14285714284</v>
      </c>
      <c r="H100" s="13">
        <f t="shared" si="13"/>
        <v>28755454.428571403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1238137.5714285707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474702.57473866642</v>
      </c>
      <c r="Q100" s="13">
        <f>IF(P100&gt;Graph!$G$1*1000,Graph!$G$1*1000,P100)</f>
        <v>420000</v>
      </c>
      <c r="R100" s="13">
        <f t="shared" si="16"/>
        <v>29993592</v>
      </c>
      <c r="S100" s="13">
        <f t="shared" si="17"/>
        <v>399079.14285714179</v>
      </c>
      <c r="T100" s="13">
        <f t="shared" si="18"/>
        <v>20920.857142857043</v>
      </c>
      <c r="U100" s="13">
        <f t="shared" si="19"/>
        <v>420000</v>
      </c>
      <c r="V100" s="13">
        <f t="shared" si="5"/>
        <v>1002930</v>
      </c>
      <c r="W100" s="13">
        <f t="shared" si="20"/>
        <v>11120.541666666744</v>
      </c>
      <c r="X100" s="13">
        <f t="shared" si="6"/>
        <v>408879.45833333326</v>
      </c>
      <c r="Y100" s="2">
        <f t="shared" si="7"/>
        <v>28990661.99999997</v>
      </c>
      <c r="Z100" s="2" t="str">
        <f t="shared" si="8"/>
        <v>HERE</v>
      </c>
      <c r="AA100" s="2">
        <f>IF(Z100="HERE",Y100,AA99+Graph!$G$1*1000)</f>
        <v>28990661.99999997</v>
      </c>
      <c r="AB100" s="2">
        <f t="shared" si="21"/>
        <v>408879.45833333209</v>
      </c>
      <c r="AC100" s="2">
        <f t="shared" si="9"/>
        <v>1002930</v>
      </c>
      <c r="AD100" s="3">
        <f t="shared" si="10"/>
        <v>28990661.99999997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18402243.968749996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25</v>
      </c>
      <c r="C101" s="7"/>
      <c r="D101" s="2" t="e">
        <f t="shared" si="12"/>
        <v>#N/A</v>
      </c>
      <c r="E101" s="2" t="e">
        <f t="shared" si="22"/>
        <v>#N/A</v>
      </c>
      <c r="F101" s="2">
        <v>459176.34855267406</v>
      </c>
      <c r="G101" s="2">
        <f t="shared" si="23"/>
        <v>399079.14285714284</v>
      </c>
      <c r="H101" s="2">
        <f t="shared" si="13"/>
        <v>29154533.571428545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1259058.4285714277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476809.21463413537</v>
      </c>
      <c r="Q101" s="2">
        <f>IF(P101&gt;Graph!$G$1*1000,Graph!$G$1*1000,P101)</f>
        <v>420000</v>
      </c>
      <c r="R101" s="2">
        <f t="shared" si="16"/>
        <v>30413592</v>
      </c>
      <c r="S101" s="2">
        <f t="shared" si="17"/>
        <v>399079.14285714179</v>
      </c>
      <c r="T101" s="2">
        <f t="shared" si="18"/>
        <v>20920.857142857043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29357224.285714258</v>
      </c>
      <c r="Z101" s="2" t="str">
        <f t="shared" si="8"/>
        <v>HERE</v>
      </c>
      <c r="AA101" s="2">
        <f>IF(Z101="HERE",Y101,AA100+Graph!$G$1*1000)</f>
        <v>29357224.285714258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29357224.285714258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18770791.508333329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26</v>
      </c>
      <c r="C102" s="7"/>
      <c r="D102" s="2" t="e">
        <f t="shared" si="12"/>
        <v>#N/A</v>
      </c>
      <c r="E102" s="2" t="e">
        <f t="shared" si="22"/>
        <v>#N/A</v>
      </c>
      <c r="F102" s="2">
        <v>461012.12404182553</v>
      </c>
      <c r="G102" s="2">
        <f t="shared" si="23"/>
        <v>399079.14285714284</v>
      </c>
      <c r="H102" s="2">
        <f t="shared" si="13"/>
        <v>29553612.714285687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1279979.2857142847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478915.85452960432</v>
      </c>
      <c r="Q102" s="2">
        <f>IF(P102&gt;Graph!$G$1*1000,Graph!$G$1*1000,P102)</f>
        <v>420000</v>
      </c>
      <c r="R102" s="2">
        <f t="shared" si="16"/>
        <v>30833592</v>
      </c>
      <c r="S102" s="2">
        <f t="shared" si="17"/>
        <v>399079.14285714179</v>
      </c>
      <c r="T102" s="2">
        <f t="shared" si="18"/>
        <v>20920.857142857043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29723786.571428545</v>
      </c>
      <c r="Z102" s="2" t="str">
        <f t="shared" si="8"/>
        <v>HERE</v>
      </c>
      <c r="AA102" s="2">
        <f>IF(Z102="HERE",Y102,AA101+Graph!$G$1*1000)</f>
        <v>29723786.571428545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29723786.571428545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19139339.047916662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27</v>
      </c>
      <c r="C103" s="7"/>
      <c r="D103" s="2" t="e">
        <f t="shared" si="12"/>
        <v>#N/A</v>
      </c>
      <c r="E103" s="2" t="e">
        <f t="shared" si="22"/>
        <v>#N/A</v>
      </c>
      <c r="F103" s="2">
        <v>462847.89953096211</v>
      </c>
      <c r="G103" s="2">
        <f t="shared" si="23"/>
        <v>399079.14285714284</v>
      </c>
      <c r="H103" s="2">
        <f t="shared" si="13"/>
        <v>29952691.857142828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1300900.1428571418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481022.49442507327</v>
      </c>
      <c r="Q103" s="2">
        <f>IF(P103&gt;Graph!$G$1*1000,Graph!$G$1*1000,P103)</f>
        <v>420000</v>
      </c>
      <c r="R103" s="2">
        <f t="shared" si="16"/>
        <v>31253592</v>
      </c>
      <c r="S103" s="2">
        <f t="shared" si="17"/>
        <v>399079.14285714179</v>
      </c>
      <c r="T103" s="2">
        <f t="shared" si="18"/>
        <v>20920.857142857043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30090348.857142832</v>
      </c>
      <c r="Z103" s="2" t="str">
        <f t="shared" si="8"/>
        <v>HERE</v>
      </c>
      <c r="AA103" s="2">
        <f>IF(Z103="HERE",Y103,AA102+Graph!$G$1*1000)</f>
        <v>30090348.857142832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30090348.857142832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19507886.587499995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28</v>
      </c>
      <c r="C104" s="7"/>
      <c r="D104" s="2" t="e">
        <f t="shared" si="12"/>
        <v>#N/A</v>
      </c>
      <c r="E104" s="2" t="e">
        <f t="shared" si="22"/>
        <v>#N/A</v>
      </c>
      <c r="F104" s="2">
        <v>464683.67502011359</v>
      </c>
      <c r="G104" s="2">
        <f t="shared" si="23"/>
        <v>399079.14285714284</v>
      </c>
      <c r="H104" s="2">
        <f t="shared" si="13"/>
        <v>30351770.99999997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1321820.9999999988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483129.13432054222</v>
      </c>
      <c r="Q104" s="2">
        <f>IF(P104&gt;Graph!$G$1*1000,Graph!$G$1*1000,P104)</f>
        <v>420000</v>
      </c>
      <c r="R104" s="2">
        <f t="shared" si="16"/>
        <v>31673592</v>
      </c>
      <c r="S104" s="2">
        <f t="shared" si="17"/>
        <v>399079.14285714179</v>
      </c>
      <c r="T104" s="2">
        <f t="shared" si="18"/>
        <v>20920.857142857043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30456911.142857119</v>
      </c>
      <c r="Z104" s="2" t="str">
        <f t="shared" si="8"/>
        <v>HERE</v>
      </c>
      <c r="AA104" s="2">
        <f>IF(Z104="HERE",Y104,AA103+Graph!$G$1*1000)</f>
        <v>30456911.142857119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30456911.142857119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19876434.127083324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29</v>
      </c>
      <c r="C105" s="7"/>
      <c r="D105" s="2" t="e">
        <f t="shared" si="12"/>
        <v>#N/A</v>
      </c>
      <c r="E105" s="2" t="e">
        <f t="shared" si="22"/>
        <v>#N/A</v>
      </c>
      <c r="F105" s="2">
        <v>466519.45050925016</v>
      </c>
      <c r="G105" s="2">
        <f t="shared" si="23"/>
        <v>399079.14285714284</v>
      </c>
      <c r="H105" s="2">
        <f t="shared" si="13"/>
        <v>30750850.142857112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1342741.8571428559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485235.77421601117</v>
      </c>
      <c r="Q105" s="2">
        <f>IF(P105&gt;Graph!$G$1*1000,Graph!$G$1*1000,P105)</f>
        <v>420000</v>
      </c>
      <c r="R105" s="2">
        <f t="shared" si="16"/>
        <v>32093592</v>
      </c>
      <c r="S105" s="2">
        <f t="shared" si="17"/>
        <v>399079.14285714179</v>
      </c>
      <c r="T105" s="2">
        <f t="shared" si="18"/>
        <v>20920.857142857043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30823473.428571407</v>
      </c>
      <c r="Z105" s="2" t="str">
        <f t="shared" si="8"/>
        <v>HERE</v>
      </c>
      <c r="AA105" s="2">
        <f>IF(Z105="HERE",Y105,AA104+Graph!$G$1*1000)</f>
        <v>30823473.428571407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30823473.428571407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20244981.666666657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30</v>
      </c>
      <c r="C106" s="7"/>
      <c r="D106" s="2" t="e">
        <f t="shared" si="12"/>
        <v>#N/A</v>
      </c>
      <c r="E106" s="2" t="e">
        <f t="shared" si="22"/>
        <v>#N/A</v>
      </c>
      <c r="F106" s="2">
        <v>468355.22599840164</v>
      </c>
      <c r="G106" s="2">
        <f t="shared" si="23"/>
        <v>399079.14285714284</v>
      </c>
      <c r="H106" s="2">
        <f t="shared" si="13"/>
        <v>31149929.285714254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1363662.7142857129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487342.41411148012</v>
      </c>
      <c r="Q106" s="2">
        <f>IF(P106&gt;Graph!$G$1*1000,Graph!$G$1*1000,P106)</f>
        <v>420000</v>
      </c>
      <c r="R106" s="2">
        <f t="shared" si="16"/>
        <v>32513592</v>
      </c>
      <c r="S106" s="2">
        <f t="shared" si="17"/>
        <v>399079.14285714179</v>
      </c>
      <c r="T106" s="2">
        <f t="shared" si="18"/>
        <v>20920.857142857043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31190035.714285694</v>
      </c>
      <c r="Z106" s="2" t="str">
        <f t="shared" si="8"/>
        <v>HERE</v>
      </c>
      <c r="AA106" s="2">
        <f>IF(Z106="HERE",Y106,AA105+Graph!$G$1*1000)</f>
        <v>31190035.714285694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31190035.714285694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20613529.20624999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31</v>
      </c>
      <c r="C107" s="7"/>
      <c r="D107" s="2" t="e">
        <f t="shared" si="12"/>
        <v>#N/A</v>
      </c>
      <c r="E107" s="2" t="e">
        <f t="shared" si="22"/>
        <v>#N/A</v>
      </c>
      <c r="F107" s="2">
        <v>470191.00148755312</v>
      </c>
      <c r="G107" s="2">
        <f t="shared" si="23"/>
        <v>399079.14285714284</v>
      </c>
      <c r="H107" s="2">
        <f t="shared" si="13"/>
        <v>31549008.428571396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1384583.57142857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489449.05400696397</v>
      </c>
      <c r="Q107" s="2">
        <f>IF(P107&gt;Graph!$G$1*1000,Graph!$G$1*1000,P107)</f>
        <v>420000</v>
      </c>
      <c r="R107" s="2">
        <f t="shared" si="16"/>
        <v>32933592</v>
      </c>
      <c r="S107" s="2">
        <f t="shared" si="17"/>
        <v>399079.14285714179</v>
      </c>
      <c r="T107" s="2">
        <f t="shared" si="18"/>
        <v>20920.857142857043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31556597.999999981</v>
      </c>
      <c r="Z107" s="2" t="str">
        <f t="shared" si="8"/>
        <v>HERE</v>
      </c>
      <c r="AA107" s="2">
        <f>IF(Z107="HERE",Y107,AA106+Graph!$G$1*1000)</f>
        <v>31556597.999999981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31556597.999999981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20982076.745833322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32</v>
      </c>
      <c r="C108" s="7"/>
      <c r="D108" s="2" t="e">
        <f t="shared" si="12"/>
        <v>#N/A</v>
      </c>
      <c r="E108" s="2" t="e">
        <f t="shared" si="22"/>
        <v>#N/A</v>
      </c>
      <c r="F108" s="2">
        <v>472026.7769766897</v>
      </c>
      <c r="G108" s="2">
        <f t="shared" si="23"/>
        <v>399079.14285714284</v>
      </c>
      <c r="H108" s="2">
        <f t="shared" si="13"/>
        <v>31948087.571428537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1405504.428571427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491555.69390243292</v>
      </c>
      <c r="Q108" s="2">
        <f>IF(P108&gt;Graph!$G$1*1000,Graph!$G$1*1000,P108)</f>
        <v>420000</v>
      </c>
      <c r="R108" s="2">
        <f t="shared" si="16"/>
        <v>33353592</v>
      </c>
      <c r="S108" s="2">
        <f t="shared" si="17"/>
        <v>399079.14285714179</v>
      </c>
      <c r="T108" s="2">
        <f t="shared" si="18"/>
        <v>20920.857142857043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31844766.249999981</v>
      </c>
      <c r="Z108" s="2" t="str">
        <f t="shared" si="8"/>
        <v>HERE</v>
      </c>
      <c r="AA108" s="2">
        <f>IF(Z108="HERE",Y108,AA107+Graph!$G$1*1000)</f>
        <v>31844766.249999981</v>
      </c>
      <c r="AB108" s="2">
        <f t="shared" si="21"/>
        <v>288168.25</v>
      </c>
      <c r="AC108" s="2">
        <f t="shared" si="9"/>
        <v>1508825.75</v>
      </c>
      <c r="AD108" s="3">
        <f t="shared" si="10"/>
        <v>31844766.249999981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21350624.285416655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33</v>
      </c>
      <c r="C109" s="7"/>
      <c r="D109" s="2" t="e">
        <f t="shared" si="12"/>
        <v>#N/A</v>
      </c>
      <c r="E109" s="2" t="e">
        <f t="shared" si="22"/>
        <v>#N/A</v>
      </c>
      <c r="F109" s="2">
        <v>473862.55246584117</v>
      </c>
      <c r="G109" s="2">
        <f t="shared" si="23"/>
        <v>399079.14285714284</v>
      </c>
      <c r="H109" s="2">
        <f t="shared" si="13"/>
        <v>32347166.714285679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1426425.2857142841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493662.33379790187</v>
      </c>
      <c r="Q109" s="2">
        <f>IF(P109&gt;Graph!$G$1*1000,Graph!$G$1*1000,P109)</f>
        <v>420000</v>
      </c>
      <c r="R109" s="2">
        <f t="shared" si="16"/>
        <v>33773592</v>
      </c>
      <c r="S109" s="2">
        <f t="shared" si="17"/>
        <v>399079.14285714179</v>
      </c>
      <c r="T109" s="2">
        <f t="shared" si="18"/>
        <v>20920.857142857043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32132934.499999981</v>
      </c>
      <c r="Z109" s="2" t="str">
        <f t="shared" si="8"/>
        <v>HERE</v>
      </c>
      <c r="AA109" s="2">
        <f>IF(Z109="HERE",Y109,AA108+Graph!$G$1*1000)</f>
        <v>32132934.499999981</v>
      </c>
      <c r="AB109" s="2">
        <f t="shared" si="21"/>
        <v>288168.25</v>
      </c>
      <c r="AC109" s="2">
        <f t="shared" si="9"/>
        <v>1640657.5</v>
      </c>
      <c r="AD109" s="3">
        <f t="shared" si="10"/>
        <v>32132934.499999981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21719171.824999988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34</v>
      </c>
      <c r="C110" s="7"/>
      <c r="D110" s="2" t="e">
        <f t="shared" si="12"/>
        <v>#N/A</v>
      </c>
      <c r="E110" s="2" t="e">
        <f t="shared" si="22"/>
        <v>#N/A</v>
      </c>
      <c r="F110" s="2">
        <v>475698.32795497775</v>
      </c>
      <c r="G110" s="2">
        <f t="shared" si="23"/>
        <v>399079.14285714284</v>
      </c>
      <c r="H110" s="2">
        <f t="shared" si="13"/>
        <v>32746245.857142821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1447346.1428571411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495768.97369337082</v>
      </c>
      <c r="Q110" s="2">
        <f>IF(P110&gt;Graph!$G$1*1000,Graph!$G$1*1000,P110)</f>
        <v>420000</v>
      </c>
      <c r="R110" s="2">
        <f t="shared" si="16"/>
        <v>34193592</v>
      </c>
      <c r="S110" s="2">
        <f t="shared" si="17"/>
        <v>399079.14285714179</v>
      </c>
      <c r="T110" s="2">
        <f t="shared" si="18"/>
        <v>20920.857142857043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32421102.749999981</v>
      </c>
      <c r="Z110" s="2" t="str">
        <f t="shared" si="8"/>
        <v>HERE</v>
      </c>
      <c r="AA110" s="2">
        <f>IF(Z110="HERE",Y110,AA109+Graph!$G$1*1000)</f>
        <v>32421102.749999981</v>
      </c>
      <c r="AB110" s="2">
        <f t="shared" si="21"/>
        <v>288168.25</v>
      </c>
      <c r="AC110" s="2">
        <f t="shared" si="9"/>
        <v>1772489.25</v>
      </c>
      <c r="AD110" s="3">
        <f t="shared" si="10"/>
        <v>32421102.749999981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22087719.364583321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35</v>
      </c>
      <c r="C111" s="7"/>
      <c r="D111" s="2" t="e">
        <f t="shared" si="12"/>
        <v>#N/A</v>
      </c>
      <c r="E111" s="2" t="e">
        <f t="shared" si="22"/>
        <v>#N/A</v>
      </c>
      <c r="F111" s="2">
        <v>477534.10344412923</v>
      </c>
      <c r="G111" s="2">
        <f t="shared" si="23"/>
        <v>399079.14285714284</v>
      </c>
      <c r="H111" s="2">
        <f t="shared" si="13"/>
        <v>33145324.999999963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1468266.9999999981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497875.61358883977</v>
      </c>
      <c r="Q111" s="2">
        <f>IF(P111&gt;Graph!$G$1*1000,Graph!$G$1*1000,P111)</f>
        <v>420000</v>
      </c>
      <c r="R111" s="2">
        <f t="shared" si="16"/>
        <v>34613592</v>
      </c>
      <c r="S111" s="2">
        <f t="shared" si="17"/>
        <v>399079.14285714179</v>
      </c>
      <c r="T111" s="2">
        <f t="shared" si="18"/>
        <v>20920.857142857043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32709270.999999981</v>
      </c>
      <c r="Z111" s="2" t="str">
        <f t="shared" si="8"/>
        <v>HERE</v>
      </c>
      <c r="AA111" s="2">
        <f>IF(Z111="HERE",Y111,AA110+Graph!$G$1*1000)</f>
        <v>32709270.999999981</v>
      </c>
      <c r="AB111" s="2">
        <f t="shared" si="21"/>
        <v>288168.25</v>
      </c>
      <c r="AC111" s="2">
        <f t="shared" si="9"/>
        <v>1904321</v>
      </c>
      <c r="AD111" s="3">
        <f t="shared" si="10"/>
        <v>32709270.999999981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22456266.904166654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36</v>
      </c>
      <c r="C112" s="7"/>
      <c r="D112" s="2" t="e">
        <f t="shared" si="12"/>
        <v>#N/A</v>
      </c>
      <c r="E112" s="2" t="e">
        <f t="shared" si="22"/>
        <v>#N/A</v>
      </c>
      <c r="F112" s="2">
        <v>479369.87893326581</v>
      </c>
      <c r="G112" s="2">
        <f t="shared" si="23"/>
        <v>399079.14285714284</v>
      </c>
      <c r="H112" s="2">
        <f t="shared" si="13"/>
        <v>33544404.142857105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1489187.8571428552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499982.25348430872</v>
      </c>
      <c r="Q112" s="2">
        <f>IF(P112&gt;Graph!$G$1*1000,Graph!$G$1*1000,P112)</f>
        <v>420000</v>
      </c>
      <c r="R112" s="2">
        <f t="shared" si="16"/>
        <v>35033592</v>
      </c>
      <c r="S112" s="2">
        <f t="shared" si="17"/>
        <v>399079.14285714179</v>
      </c>
      <c r="T112" s="2">
        <f t="shared" si="18"/>
        <v>20920.857142857043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32997439.249999981</v>
      </c>
      <c r="Z112" s="2" t="str">
        <f t="shared" si="8"/>
        <v>HERE</v>
      </c>
      <c r="AA112" s="2">
        <f>IF(Z112="HERE",Y112,AA111+Graph!$G$1*1000)</f>
        <v>32997439.249999981</v>
      </c>
      <c r="AB112" s="2">
        <f t="shared" si="21"/>
        <v>288168.25</v>
      </c>
      <c r="AC112" s="2">
        <f t="shared" si="9"/>
        <v>2036152.75</v>
      </c>
      <c r="AD112" s="3">
        <f t="shared" si="10"/>
        <v>32997439.249999981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22824814.443749987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37</v>
      </c>
      <c r="C113" s="7"/>
      <c r="D113" s="2" t="e">
        <f t="shared" si="12"/>
        <v>#N/A</v>
      </c>
      <c r="E113" s="2" t="e">
        <f t="shared" si="22"/>
        <v>#N/A</v>
      </c>
      <c r="F113" s="2">
        <v>481205.65442241728</v>
      </c>
      <c r="G113" s="2">
        <f t="shared" si="23"/>
        <v>399079.14285714284</v>
      </c>
      <c r="H113" s="2">
        <f t="shared" si="13"/>
        <v>33943483.285714246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1510108.7142857122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502088.89337977767</v>
      </c>
      <c r="Q113" s="2">
        <f>IF(P113&gt;Graph!$G$1*1000,Graph!$G$1*1000,P113)</f>
        <v>420000</v>
      </c>
      <c r="R113" s="2">
        <f t="shared" si="16"/>
        <v>35453592</v>
      </c>
      <c r="S113" s="2">
        <f t="shared" si="17"/>
        <v>399079.14285714179</v>
      </c>
      <c r="T113" s="2">
        <f t="shared" si="18"/>
        <v>20920.857142857043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33285607.499999981</v>
      </c>
      <c r="Z113" s="2" t="str">
        <f t="shared" si="8"/>
        <v>HERE</v>
      </c>
      <c r="AA113" s="2">
        <f>IF(Z113="HERE",Y113,AA112+Graph!$G$1*1000)</f>
        <v>33285607.499999981</v>
      </c>
      <c r="AB113" s="2">
        <f t="shared" si="21"/>
        <v>288168.25</v>
      </c>
      <c r="AC113" s="2">
        <f t="shared" si="9"/>
        <v>2167984.5</v>
      </c>
      <c r="AD113" s="3">
        <f t="shared" si="10"/>
        <v>33285607.499999981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23193361.983333319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38</v>
      </c>
      <c r="C114" s="7"/>
      <c r="D114" s="2" t="e">
        <f t="shared" si="12"/>
        <v>#N/A</v>
      </c>
      <c r="E114" s="2" t="e">
        <f t="shared" si="22"/>
        <v>#N/A</v>
      </c>
      <c r="F114" s="2">
        <v>483041.42991155386</v>
      </c>
      <c r="G114" s="2">
        <f t="shared" si="23"/>
        <v>399079.14285714284</v>
      </c>
      <c r="H114" s="2">
        <f t="shared" si="13"/>
        <v>34342562.428571388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1531029.5714285693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504195.53327524662</v>
      </c>
      <c r="Q114" s="2">
        <f>IF(P114&gt;Graph!$G$1*1000,Graph!$G$1*1000,P114)</f>
        <v>420000</v>
      </c>
      <c r="R114" s="2">
        <f t="shared" si="16"/>
        <v>35873592</v>
      </c>
      <c r="S114" s="2">
        <f t="shared" si="17"/>
        <v>399079.14285714179</v>
      </c>
      <c r="T114" s="2">
        <f t="shared" si="18"/>
        <v>20920.857142857043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33573775.749999985</v>
      </c>
      <c r="Z114" s="2" t="str">
        <f t="shared" si="8"/>
        <v>HERE</v>
      </c>
      <c r="AA114" s="2">
        <f>IF(Z114="HERE",Y114,AA113+Graph!$G$1*1000)</f>
        <v>33573775.749999985</v>
      </c>
      <c r="AB114" s="2">
        <f t="shared" si="21"/>
        <v>288168.25000000373</v>
      </c>
      <c r="AC114" s="2">
        <f t="shared" si="9"/>
        <v>2299816.25</v>
      </c>
      <c r="AD114" s="3">
        <f t="shared" si="10"/>
        <v>33573775.749999985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23561909.522916645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39</v>
      </c>
      <c r="C115" s="7"/>
      <c r="D115" s="2" t="e">
        <f t="shared" si="12"/>
        <v>#N/A</v>
      </c>
      <c r="E115" s="2" t="e">
        <f t="shared" si="22"/>
        <v>#N/A</v>
      </c>
      <c r="F115" s="2">
        <v>484877.20540070534</v>
      </c>
      <c r="G115" s="2">
        <f t="shared" si="23"/>
        <v>399079.14285714284</v>
      </c>
      <c r="H115" s="2">
        <f t="shared" si="13"/>
        <v>34741641.57142853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1551950.4285714263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506302.17317071557</v>
      </c>
      <c r="Q115" s="2">
        <f>IF(P115&gt;Graph!$G$1*1000,Graph!$G$1*1000,P115)</f>
        <v>420000</v>
      </c>
      <c r="R115" s="2">
        <f t="shared" si="16"/>
        <v>36293592</v>
      </c>
      <c r="S115" s="2">
        <f t="shared" si="17"/>
        <v>399079.14285714179</v>
      </c>
      <c r="T115" s="2">
        <f t="shared" si="18"/>
        <v>20920.857142857043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33861943.999999985</v>
      </c>
      <c r="Z115" s="2" t="str">
        <f t="shared" si="8"/>
        <v>HERE</v>
      </c>
      <c r="AA115" s="2">
        <f>IF(Z115="HERE",Y115,AA114+Graph!$G$1*1000)</f>
        <v>33861943.999999985</v>
      </c>
      <c r="AB115" s="2">
        <f t="shared" si="21"/>
        <v>288168.25</v>
      </c>
      <c r="AC115" s="2">
        <f t="shared" si="9"/>
        <v>2431648</v>
      </c>
      <c r="AD115" s="3">
        <f t="shared" si="10"/>
        <v>33861943.999999985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23930457.062499978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40</v>
      </c>
      <c r="C116" s="7"/>
      <c r="D116" s="2" t="e">
        <f t="shared" si="12"/>
        <v>#N/A</v>
      </c>
      <c r="E116" s="2" t="e">
        <f t="shared" si="22"/>
        <v>#N/A</v>
      </c>
      <c r="F116" s="2">
        <v>486712.98088985682</v>
      </c>
      <c r="G116" s="2">
        <f t="shared" si="23"/>
        <v>399079.14285714284</v>
      </c>
      <c r="H116" s="2">
        <f t="shared" si="13"/>
        <v>35140720.714285672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1572871.2857142834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508408.81306618452</v>
      </c>
      <c r="Q116" s="2">
        <f>IF(P116&gt;Graph!$G$1*1000,Graph!$G$1*1000,P116)</f>
        <v>420000</v>
      </c>
      <c r="R116" s="2">
        <f t="shared" si="16"/>
        <v>36713592</v>
      </c>
      <c r="S116" s="2">
        <f t="shared" si="17"/>
        <v>399079.14285714179</v>
      </c>
      <c r="T116" s="2">
        <f t="shared" si="18"/>
        <v>20920.857142857043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34074282.999999985</v>
      </c>
      <c r="Z116" s="2" t="str">
        <f t="shared" si="8"/>
        <v>HERE</v>
      </c>
      <c r="AA116" s="2">
        <f>IF(Z116="HERE",Y116,AA115+Graph!$G$1*1000)</f>
        <v>34074282.999999985</v>
      </c>
      <c r="AB116" s="2">
        <f t="shared" si="21"/>
        <v>212339</v>
      </c>
      <c r="AC116" s="2">
        <f t="shared" si="9"/>
        <v>2639309</v>
      </c>
      <c r="AD116" s="3">
        <f t="shared" si="10"/>
        <v>34074282.999999985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24299004.60208331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41</v>
      </c>
      <c r="C117" s="7"/>
      <c r="D117" s="2" t="e">
        <f t="shared" si="12"/>
        <v>#N/A</v>
      </c>
      <c r="E117" s="2" t="e">
        <f t="shared" si="22"/>
        <v>#N/A</v>
      </c>
      <c r="F117" s="2">
        <v>488548.75637899339</v>
      </c>
      <c r="G117" s="2">
        <f t="shared" si="23"/>
        <v>399079.14285714284</v>
      </c>
      <c r="H117" s="2">
        <f t="shared" si="13"/>
        <v>35539799.857142814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1593792.1428571404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510515.45296166837</v>
      </c>
      <c r="Q117" s="2">
        <f>IF(P117&gt;Graph!$G$1*1000,Graph!$G$1*1000,P117)</f>
        <v>420000</v>
      </c>
      <c r="R117" s="2">
        <f t="shared" si="16"/>
        <v>37133592</v>
      </c>
      <c r="S117" s="2">
        <f t="shared" si="17"/>
        <v>399079.14285714179</v>
      </c>
      <c r="T117" s="2">
        <f t="shared" si="18"/>
        <v>20920.857142857043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34215339.999999985</v>
      </c>
      <c r="Z117" s="2" t="str">
        <f t="shared" si="8"/>
        <v>HERE</v>
      </c>
      <c r="AA117" s="2">
        <f>IF(Z117="HERE",Y117,AA116+Graph!$G$1*1000)</f>
        <v>34215339.999999985</v>
      </c>
      <c r="AB117" s="2">
        <f t="shared" si="21"/>
        <v>141057</v>
      </c>
      <c r="AC117" s="2">
        <f t="shared" si="9"/>
        <v>2918252</v>
      </c>
      <c r="AD117" s="3">
        <f t="shared" si="10"/>
        <v>34215339.999999985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24667552.141666643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42</v>
      </c>
      <c r="C118" s="7"/>
      <c r="D118" s="2" t="e">
        <f t="shared" si="12"/>
        <v>#N/A</v>
      </c>
      <c r="E118" s="2" t="e">
        <f t="shared" si="22"/>
        <v>#N/A</v>
      </c>
      <c r="F118" s="2">
        <v>490384.53186814487</v>
      </c>
      <c r="G118" s="2">
        <f t="shared" si="23"/>
        <v>399079.14285714284</v>
      </c>
      <c r="H118" s="2">
        <f t="shared" si="13"/>
        <v>35938878.999999955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1614712.9999999974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512622.09285713732</v>
      </c>
      <c r="Q118" s="2">
        <f>IF(P118&gt;Graph!$G$1*1000,Graph!$G$1*1000,P118)</f>
        <v>420000</v>
      </c>
      <c r="R118" s="2">
        <f t="shared" si="16"/>
        <v>37553592</v>
      </c>
      <c r="S118" s="2">
        <f t="shared" si="17"/>
        <v>399079.14285714179</v>
      </c>
      <c r="T118" s="2">
        <f t="shared" si="18"/>
        <v>20920.857142857043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34318645.999999985</v>
      </c>
      <c r="Z118" s="2" t="str">
        <f t="shared" si="8"/>
        <v>HERE</v>
      </c>
      <c r="AA118" s="2">
        <f>IF(Z118="HERE",Y118,AA117+Graph!$G$1*1000)</f>
        <v>34318645.999999985</v>
      </c>
      <c r="AB118" s="2">
        <f t="shared" si="21"/>
        <v>103306</v>
      </c>
      <c r="AC118" s="2">
        <f t="shared" si="9"/>
        <v>3234946</v>
      </c>
      <c r="AD118" s="3">
        <f t="shared" si="10"/>
        <v>34318645.999999985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25036099.681249976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43</v>
      </c>
      <c r="C119" s="7"/>
      <c r="D119" s="2" t="e">
        <f t="shared" si="12"/>
        <v>#N/A</v>
      </c>
      <c r="E119" s="2" t="e">
        <f t="shared" si="22"/>
        <v>#N/A</v>
      </c>
      <c r="F119" s="2">
        <v>492220.30735728145</v>
      </c>
      <c r="G119" s="2">
        <f t="shared" si="23"/>
        <v>399079.14285714284</v>
      </c>
      <c r="H119" s="2">
        <f t="shared" si="13"/>
        <v>36337958.142857097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1635633.8571428545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514728.73275260627</v>
      </c>
      <c r="Q119" s="2">
        <f>IF(P119&gt;Graph!$G$1*1000,Graph!$G$1*1000,P119)</f>
        <v>420000</v>
      </c>
      <c r="R119" s="2">
        <f t="shared" si="16"/>
        <v>37973592</v>
      </c>
      <c r="S119" s="2">
        <f t="shared" si="17"/>
        <v>399079.14285714179</v>
      </c>
      <c r="T119" s="2">
        <f t="shared" si="18"/>
        <v>20920.857142857043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34414412.999999985</v>
      </c>
      <c r="Z119" s="2" t="str">
        <f t="shared" si="8"/>
        <v>HERE</v>
      </c>
      <c r="AA119" s="2">
        <f>IF(Z119="HERE",Y119,AA118+Graph!$G$1*1000)</f>
        <v>34414412.999999985</v>
      </c>
      <c r="AB119" s="2">
        <f t="shared" si="21"/>
        <v>95767</v>
      </c>
      <c r="AC119" s="2">
        <f t="shared" si="9"/>
        <v>3559179</v>
      </c>
      <c r="AD119" s="3">
        <f t="shared" si="10"/>
        <v>34414412.999999985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25404647.220833309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44</v>
      </c>
      <c r="C120" s="7"/>
      <c r="D120" s="2" t="e">
        <f t="shared" si="12"/>
        <v>#N/A</v>
      </c>
      <c r="E120" s="2" t="e">
        <f t="shared" si="22"/>
        <v>#N/A</v>
      </c>
      <c r="F120" s="2">
        <v>494056.08284643292</v>
      </c>
      <c r="G120" s="2">
        <f t="shared" si="23"/>
        <v>399079.14285714284</v>
      </c>
      <c r="H120" s="2">
        <f t="shared" si="13"/>
        <v>36737037.285714239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1656554.7142857115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516835.37264807522</v>
      </c>
      <c r="Q120" s="2">
        <f>IF(P120&gt;Graph!$G$1*1000,Graph!$G$1*1000,P120)</f>
        <v>420000</v>
      </c>
      <c r="R120" s="2">
        <f t="shared" si="16"/>
        <v>38393592</v>
      </c>
      <c r="S120" s="2">
        <f t="shared" si="17"/>
        <v>399079.14285714179</v>
      </c>
      <c r="T120" s="2">
        <f t="shared" si="18"/>
        <v>20920.857142857043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34556497.999999985</v>
      </c>
      <c r="Z120" s="2" t="str">
        <f t="shared" si="8"/>
        <v>HERE</v>
      </c>
      <c r="AA120" s="2">
        <f>IF(Z120="HERE",Y120,AA119+Graph!$G$1*1000)</f>
        <v>34556497.999999985</v>
      </c>
      <c r="AB120" s="2">
        <f t="shared" si="21"/>
        <v>142085</v>
      </c>
      <c r="AC120" s="2">
        <f t="shared" si="9"/>
        <v>3837094</v>
      </c>
      <c r="AD120" s="3">
        <f t="shared" si="10"/>
        <v>34556497.999999985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25773194.760416642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45</v>
      </c>
      <c r="C121" s="7"/>
      <c r="D121" s="2" t="e">
        <f t="shared" si="12"/>
        <v>#N/A</v>
      </c>
      <c r="E121" s="2" t="e">
        <f t="shared" si="22"/>
        <v>#N/A</v>
      </c>
      <c r="F121" s="2">
        <v>495891.8583355695</v>
      </c>
      <c r="G121" s="2">
        <f t="shared" si="23"/>
        <v>399079.14285714284</v>
      </c>
      <c r="H121" s="2">
        <f t="shared" si="13"/>
        <v>37136116.428571381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1677475.5714285686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518942.01254354417</v>
      </c>
      <c r="Q121" s="2">
        <f>IF(P121&gt;Graph!$G$1*1000,Graph!$G$1*1000,P121)</f>
        <v>420000</v>
      </c>
      <c r="R121" s="2">
        <f t="shared" si="16"/>
        <v>38813592</v>
      </c>
      <c r="S121" s="2">
        <f t="shared" si="17"/>
        <v>399079.14285714179</v>
      </c>
      <c r="T121" s="2">
        <f t="shared" si="18"/>
        <v>20920.857142857043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34751090.999999985</v>
      </c>
      <c r="Z121" s="2" t="str">
        <f t="shared" si="8"/>
        <v>HERE</v>
      </c>
      <c r="AA121" s="2">
        <f>IF(Z121="HERE",Y121,AA120+Graph!$G$1*1000)</f>
        <v>34751090.999999985</v>
      </c>
      <c r="AB121" s="2">
        <f t="shared" si="21"/>
        <v>194593</v>
      </c>
      <c r="AC121" s="2">
        <f t="shared" si="9"/>
        <v>4062501</v>
      </c>
      <c r="AD121" s="3">
        <f t="shared" si="10"/>
        <v>34751090.999999985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26141742.299999975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46</v>
      </c>
      <c r="C122" s="7"/>
      <c r="D122" s="2" t="e">
        <f t="shared" si="12"/>
        <v>#N/A</v>
      </c>
      <c r="E122" s="2" t="e">
        <f t="shared" si="22"/>
        <v>#N/A</v>
      </c>
      <c r="F122" s="2">
        <v>497727.63382472098</v>
      </c>
      <c r="G122" s="2">
        <f t="shared" si="23"/>
        <v>399079.14285714284</v>
      </c>
      <c r="H122" s="2">
        <f t="shared" si="13"/>
        <v>37535195.571428522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1698396.4285714256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521048.65243901312</v>
      </c>
      <c r="Q122" s="2">
        <f>IF(P122&gt;Graph!$G$1*1000,Graph!$G$1*1000,P122)</f>
        <v>420000</v>
      </c>
      <c r="R122" s="2">
        <f t="shared" si="16"/>
        <v>39233592</v>
      </c>
      <c r="S122" s="2">
        <f t="shared" si="17"/>
        <v>399079.14285714179</v>
      </c>
      <c r="T122" s="2">
        <f t="shared" si="18"/>
        <v>20920.857142857043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34967014.999999985</v>
      </c>
      <c r="Z122" s="2" t="str">
        <f t="shared" si="8"/>
        <v>HERE</v>
      </c>
      <c r="AA122" s="2">
        <f>IF(Z122="HERE",Y122,AA121+Graph!$G$1*1000)</f>
        <v>34967014.999999985</v>
      </c>
      <c r="AB122" s="2">
        <f t="shared" si="21"/>
        <v>215924</v>
      </c>
      <c r="AC122" s="2">
        <f t="shared" si="9"/>
        <v>4266577</v>
      </c>
      <c r="AD122" s="3">
        <f t="shared" si="10"/>
        <v>34967014.999999985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26474320.242857117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47</v>
      </c>
      <c r="C123" s="7"/>
      <c r="D123" s="2" t="e">
        <f t="shared" si="12"/>
        <v>#N/A</v>
      </c>
      <c r="E123" s="2" t="e">
        <f t="shared" si="22"/>
        <v>#N/A</v>
      </c>
      <c r="F123" s="2">
        <v>499563.40931387246</v>
      </c>
      <c r="G123" s="2">
        <f t="shared" si="23"/>
        <v>399079.14285714284</v>
      </c>
      <c r="H123" s="2">
        <f t="shared" si="13"/>
        <v>37934274.714285664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1719317.2857142827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523155.29233448207</v>
      </c>
      <c r="Q123" s="2">
        <f>IF(P123&gt;Graph!$G$1*1000,Graph!$G$1*1000,P123)</f>
        <v>420000</v>
      </c>
      <c r="R123" s="2">
        <f t="shared" si="16"/>
        <v>39653592</v>
      </c>
      <c r="S123" s="2">
        <f t="shared" si="17"/>
        <v>399079.14285714179</v>
      </c>
      <c r="T123" s="2">
        <f t="shared" si="18"/>
        <v>20920.857142857043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35043851.999999985</v>
      </c>
      <c r="Z123" s="2" t="str">
        <f t="shared" si="8"/>
        <v>HERE</v>
      </c>
      <c r="AA123" s="2">
        <f>IF(Z123="HERE",Y123,AA122+Graph!$G$1*1000)</f>
        <v>35043851.999999985</v>
      </c>
      <c r="AB123" s="2">
        <f t="shared" si="21"/>
        <v>76837</v>
      </c>
      <c r="AC123" s="2">
        <f t="shared" si="9"/>
        <v>4609740</v>
      </c>
      <c r="AD123" s="3">
        <f t="shared" si="10"/>
        <v>35043851.999999985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26806898.18571426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48</v>
      </c>
      <c r="C124" s="7"/>
      <c r="D124" s="2" t="e">
        <f t="shared" si="12"/>
        <v>#N/A</v>
      </c>
      <c r="E124" s="2" t="e">
        <f t="shared" si="22"/>
        <v>#N/A</v>
      </c>
      <c r="F124" s="2">
        <v>501399.18480300903</v>
      </c>
      <c r="G124" s="2">
        <f t="shared" si="23"/>
        <v>399079.14285714284</v>
      </c>
      <c r="H124" s="2">
        <f t="shared" si="13"/>
        <v>38333353.857142806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1740238.1428571397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525261.93222995102</v>
      </c>
      <c r="Q124" s="2">
        <f>IF(P124&gt;Graph!$G$1*1000,Graph!$G$1*1000,P124)</f>
        <v>420000</v>
      </c>
      <c r="R124" s="2">
        <f t="shared" si="16"/>
        <v>40073592</v>
      </c>
      <c r="S124" s="2">
        <f t="shared" si="17"/>
        <v>399079.14285714179</v>
      </c>
      <c r="T124" s="2">
        <f t="shared" si="18"/>
        <v>20920.857142857043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35100343.999999985</v>
      </c>
      <c r="Z124" s="2" t="str">
        <f t="shared" si="8"/>
        <v>HERE</v>
      </c>
      <c r="AA124" s="2">
        <f>IF(Z124="HERE",Y124,AA123+Graph!$G$1*1000)</f>
        <v>35100343.999999985</v>
      </c>
      <c r="AB124" s="2">
        <f t="shared" si="21"/>
        <v>56492</v>
      </c>
      <c r="AC124" s="2">
        <f t="shared" si="9"/>
        <v>4973248</v>
      </c>
      <c r="AD124" s="3">
        <f t="shared" si="10"/>
        <v>35100343.999999985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27139476.12857141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49</v>
      </c>
      <c r="C125" s="7"/>
      <c r="D125" s="2" t="e">
        <f t="shared" si="12"/>
        <v>#N/A</v>
      </c>
      <c r="E125" s="2" t="e">
        <f t="shared" si="22"/>
        <v>#N/A</v>
      </c>
      <c r="F125" s="2">
        <v>503234.96029216051</v>
      </c>
      <c r="G125" s="2">
        <f t="shared" si="23"/>
        <v>399079.14285714284</v>
      </c>
      <c r="H125" s="2">
        <f t="shared" si="13"/>
        <v>38732432.999999948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1761158.9999999967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527368.57212541997</v>
      </c>
      <c r="Q125" s="2">
        <f>IF(P125&gt;Graph!$G$1*1000,Graph!$G$1*1000,P125)</f>
        <v>420000</v>
      </c>
      <c r="R125" s="2">
        <f t="shared" si="16"/>
        <v>40493592</v>
      </c>
      <c r="S125" s="2">
        <f t="shared" si="17"/>
        <v>399079.14285714179</v>
      </c>
      <c r="T125" s="2">
        <f t="shared" si="18"/>
        <v>20920.857142857043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35110488.999999985</v>
      </c>
      <c r="Z125" s="2" t="str">
        <f t="shared" si="8"/>
        <v>HERE</v>
      </c>
      <c r="AA125" s="2">
        <f>IF(Z125="HERE",Y125,AA124+Graph!$G$1*1000)</f>
        <v>35110488.999999985</v>
      </c>
      <c r="AB125" s="2">
        <f t="shared" si="21"/>
        <v>10145</v>
      </c>
      <c r="AC125" s="2">
        <f t="shared" si="9"/>
        <v>5383103</v>
      </c>
      <c r="AD125" s="3">
        <f t="shared" si="10"/>
        <v>35110488.999999985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27472054.071428552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50</v>
      </c>
      <c r="C126" s="7"/>
      <c r="D126" s="2" t="e">
        <f t="shared" si="12"/>
        <v>#N/A</v>
      </c>
      <c r="E126" s="2" t="e">
        <f t="shared" si="22"/>
        <v>#N/A</v>
      </c>
      <c r="F126" s="2">
        <v>505070.73578129709</v>
      </c>
      <c r="G126" s="2">
        <f t="shared" si="23"/>
        <v>399079.14285714284</v>
      </c>
      <c r="H126" s="2">
        <f t="shared" si="13"/>
        <v>39131512.14285709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1782079.8571428538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529475.21202088892</v>
      </c>
      <c r="Q126" s="2">
        <f>IF(P126&gt;Graph!$G$1*1000,Graph!$G$1*1000,P126)</f>
        <v>420000</v>
      </c>
      <c r="R126" s="2">
        <f t="shared" si="16"/>
        <v>40913592</v>
      </c>
      <c r="S126" s="2">
        <f t="shared" si="17"/>
        <v>399079.14285714179</v>
      </c>
      <c r="T126" s="2">
        <f t="shared" si="18"/>
        <v>20920.857142857043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35052240.999999985</v>
      </c>
      <c r="Z126" s="2" t="str">
        <f t="shared" si="8"/>
        <v>HERE</v>
      </c>
      <c r="AA126" s="2">
        <f>IF(Z126="HERE",Y126,AA125+Graph!$G$1*1000)</f>
        <v>35052240.999999985</v>
      </c>
      <c r="AB126" s="2">
        <f t="shared" si="21"/>
        <v>-58248</v>
      </c>
      <c r="AC126" s="2">
        <f t="shared" si="9"/>
        <v>5861351</v>
      </c>
      <c r="AD126" s="3">
        <f t="shared" si="10"/>
        <v>35052240.999999985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27804632.014285695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51</v>
      </c>
      <c r="C127" s="7"/>
      <c r="D127" s="2" t="e">
        <f t="shared" si="12"/>
        <v>#N/A</v>
      </c>
      <c r="E127" s="2" t="e">
        <f t="shared" si="22"/>
        <v>#N/A</v>
      </c>
      <c r="F127" s="2">
        <v>506906.51127044857</v>
      </c>
      <c r="G127" s="2">
        <f t="shared" si="23"/>
        <v>399079.14285714284</v>
      </c>
      <c r="H127" s="2">
        <f t="shared" si="13"/>
        <v>39530591.285714231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1803000.7142857108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531581.85191637278</v>
      </c>
      <c r="Q127" s="2">
        <f>IF(P127&gt;Graph!$G$1*1000,Graph!$G$1*1000,P127)</f>
        <v>420000</v>
      </c>
      <c r="R127" s="2">
        <f t="shared" si="16"/>
        <v>41333592</v>
      </c>
      <c r="S127" s="2">
        <f t="shared" si="17"/>
        <v>399079.14285714179</v>
      </c>
      <c r="T127" s="2">
        <f t="shared" si="18"/>
        <v>20920.857142857043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34980270.999999985</v>
      </c>
      <c r="Z127" s="2" t="str">
        <f t="shared" si="8"/>
        <v>HERE</v>
      </c>
      <c r="AA127" s="2">
        <f>IF(Z127="HERE",Y127,AA126+Graph!$G$1*1000)</f>
        <v>34980270.999999985</v>
      </c>
      <c r="AB127" s="2">
        <f t="shared" si="21"/>
        <v>-71970</v>
      </c>
      <c r="AC127" s="2">
        <f t="shared" si="9"/>
        <v>6353321</v>
      </c>
      <c r="AD127" s="3">
        <f t="shared" si="10"/>
        <v>34980270.999999985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28137209.957142841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52</v>
      </c>
      <c r="C128" s="7"/>
      <c r="D128" s="2" t="e">
        <f t="shared" si="12"/>
        <v>#N/A</v>
      </c>
      <c r="E128" s="2" t="e">
        <f t="shared" si="22"/>
        <v>#N/A</v>
      </c>
      <c r="F128" s="2">
        <v>508742.28675958514</v>
      </c>
      <c r="G128" s="2">
        <f t="shared" si="23"/>
        <v>399079.14285714284</v>
      </c>
      <c r="H128" s="2">
        <f t="shared" si="13"/>
        <v>39929670.428571373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1823921.5714285679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533688.49181184173</v>
      </c>
      <c r="Q128" s="2">
        <f>IF(P128&gt;Graph!$G$1*1000,Graph!$G$1*1000,P128)</f>
        <v>420000</v>
      </c>
      <c r="R128" s="2">
        <f t="shared" si="16"/>
        <v>41753592</v>
      </c>
      <c r="S128" s="2">
        <f t="shared" si="17"/>
        <v>399079.14285714179</v>
      </c>
      <c r="T128" s="2">
        <f t="shared" si="18"/>
        <v>20920.857142857043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35180021.999999985</v>
      </c>
      <c r="Z128" s="2" t="str">
        <f t="shared" si="8"/>
        <v>HERE</v>
      </c>
      <c r="AA128" s="2">
        <f>IF(Z128="HERE",Y128,AA127+Graph!$G$1*1000)</f>
        <v>35180021.999999985</v>
      </c>
      <c r="AB128" s="2">
        <f t="shared" si="21"/>
        <v>199751</v>
      </c>
      <c r="AC128" s="2">
        <f t="shared" si="9"/>
        <v>6573570</v>
      </c>
      <c r="AD128" s="3">
        <f t="shared" si="10"/>
        <v>35180021.999999985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28469787.899999984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53</v>
      </c>
      <c r="C129" s="7"/>
      <c r="D129" s="2" t="e">
        <f t="shared" si="12"/>
        <v>#N/A</v>
      </c>
      <c r="E129" s="2" t="e">
        <f t="shared" si="22"/>
        <v>#N/A</v>
      </c>
      <c r="F129" s="2">
        <v>510578.06224873662</v>
      </c>
      <c r="G129" s="2">
        <f t="shared" si="23"/>
        <v>399079.14285714284</v>
      </c>
      <c r="H129" s="2">
        <f t="shared" si="13"/>
        <v>40328749.571428515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1844842.4285714249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535795.13170731068</v>
      </c>
      <c r="Q129" s="2">
        <f>IF(P129&gt;Graph!$G$1*1000,Graph!$G$1*1000,P129)</f>
        <v>420000</v>
      </c>
      <c r="R129" s="2">
        <f t="shared" si="16"/>
        <v>42173592</v>
      </c>
      <c r="S129" s="2">
        <f t="shared" si="17"/>
        <v>399079.14285714179</v>
      </c>
      <c r="T129" s="2">
        <f t="shared" si="18"/>
        <v>20920.857142857043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35320219.999999985</v>
      </c>
      <c r="Z129" s="2" t="str">
        <f t="shared" si="8"/>
        <v>HERE</v>
      </c>
      <c r="AA129" s="2">
        <f>IF(Z129="HERE",Y129,AA128+Graph!$G$1*1000)</f>
        <v>35320219.999999985</v>
      </c>
      <c r="AB129" s="2">
        <f t="shared" si="21"/>
        <v>140198</v>
      </c>
      <c r="AC129" s="2">
        <f t="shared" si="9"/>
        <v>6853372</v>
      </c>
      <c r="AD129" s="3">
        <f t="shared" si="10"/>
        <v>35320219.999999985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28735730.912499987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54</v>
      </c>
      <c r="C130" s="7"/>
      <c r="D130" s="2" t="e">
        <f t="shared" si="12"/>
        <v>#N/A</v>
      </c>
      <c r="E130" s="2" t="e">
        <f t="shared" si="22"/>
        <v>#N/A</v>
      </c>
      <c r="F130" s="2">
        <v>512413.8377378881</v>
      </c>
      <c r="G130" s="2">
        <f t="shared" si="23"/>
        <v>399079.14285714284</v>
      </c>
      <c r="H130" s="2">
        <f t="shared" si="13"/>
        <v>40727828.714285657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1865763.285714282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537901.77160277963</v>
      </c>
      <c r="Q130" s="2">
        <f>IF(P130&gt;Graph!$G$1*1000,Graph!$G$1*1000,P130)</f>
        <v>420000</v>
      </c>
      <c r="R130" s="2">
        <f t="shared" si="16"/>
        <v>42593592</v>
      </c>
      <c r="S130" s="2">
        <f t="shared" si="17"/>
        <v>399079.14285714179</v>
      </c>
      <c r="T130" s="2">
        <f t="shared" si="18"/>
        <v>20920.857142857043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35429204.999999985</v>
      </c>
      <c r="Z130" s="2" t="str">
        <f t="shared" si="8"/>
        <v>HERE</v>
      </c>
      <c r="AA130" s="2">
        <f>IF(Z130="HERE",Y130,AA129+Graph!$G$1*1000)</f>
        <v>35429204.999999985</v>
      </c>
      <c r="AB130" s="2">
        <f t="shared" si="21"/>
        <v>108985</v>
      </c>
      <c r="AC130" s="2">
        <f t="shared" si="9"/>
        <v>7164387</v>
      </c>
      <c r="AD130" s="3">
        <f t="shared" si="10"/>
        <v>35429204.999999985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29001673.924999982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55</v>
      </c>
      <c r="C131" s="7"/>
      <c r="D131" s="2" t="e">
        <f t="shared" si="12"/>
        <v>#N/A</v>
      </c>
      <c r="E131" s="2" t="e">
        <f t="shared" si="22"/>
        <v>#N/A</v>
      </c>
      <c r="F131" s="2">
        <v>514249.61322702467</v>
      </c>
      <c r="G131" s="2">
        <f t="shared" si="23"/>
        <v>399079.14285714284</v>
      </c>
      <c r="H131" s="2">
        <f t="shared" si="13"/>
        <v>41126907.857142799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1886684.142857139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540008.41149824858</v>
      </c>
      <c r="Q131" s="2">
        <f>IF(P131&gt;Graph!$G$1*1000,Graph!$G$1*1000,P131)</f>
        <v>420000</v>
      </c>
      <c r="R131" s="2">
        <f t="shared" si="16"/>
        <v>43013592</v>
      </c>
      <c r="S131" s="2">
        <f t="shared" si="17"/>
        <v>399079.14285714179</v>
      </c>
      <c r="T131" s="2">
        <f t="shared" si="18"/>
        <v>20920.857142857043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35566392.999999985</v>
      </c>
      <c r="Z131" s="2" t="str">
        <f t="shared" si="8"/>
        <v>HERE</v>
      </c>
      <c r="AA131" s="2">
        <f>IF(Z131="HERE",Y131,AA130+Graph!$G$1*1000)</f>
        <v>35566392.999999985</v>
      </c>
      <c r="AB131" s="2">
        <f t="shared" si="21"/>
        <v>137188</v>
      </c>
      <c r="AC131" s="2">
        <f t="shared" si="9"/>
        <v>7447199</v>
      </c>
      <c r="AD131" s="3">
        <f t="shared" si="10"/>
        <v>35566392.999999985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29267616.937499981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56</v>
      </c>
      <c r="C132" s="7"/>
      <c r="D132" s="2" t="e">
        <f t="shared" si="12"/>
        <v>#N/A</v>
      </c>
      <c r="E132" s="2" t="e">
        <f t="shared" si="22"/>
        <v>#N/A</v>
      </c>
      <c r="F132" s="2">
        <v>516085.38871617615</v>
      </c>
      <c r="G132" s="2">
        <f t="shared" si="23"/>
        <v>399079.14285714284</v>
      </c>
      <c r="H132" s="2">
        <f t="shared" si="13"/>
        <v>41525986.99999994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1907604.999999996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542115.05139371753</v>
      </c>
      <c r="Q132" s="2">
        <f>IF(P132&gt;Graph!$G$1*1000,Graph!$G$1*1000,P132)</f>
        <v>420000</v>
      </c>
      <c r="R132" s="2">
        <f t="shared" si="16"/>
        <v>43433592</v>
      </c>
      <c r="S132" s="2">
        <f t="shared" si="17"/>
        <v>399079.14285714179</v>
      </c>
      <c r="T132" s="2">
        <f t="shared" si="18"/>
        <v>20920.857142857043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35542407.999999985</v>
      </c>
      <c r="Z132" s="2" t="str">
        <f t="shared" si="8"/>
        <v>HERE</v>
      </c>
      <c r="AA132" s="2">
        <f>IF(Z132="HERE",Y132,AA131+Graph!$G$1*1000)</f>
        <v>35542407.999999985</v>
      </c>
      <c r="AB132" s="2">
        <f t="shared" si="21"/>
        <v>-23985</v>
      </c>
      <c r="AC132" s="2">
        <f t="shared" si="9"/>
        <v>7891184</v>
      </c>
      <c r="AD132" s="3">
        <f t="shared" si="10"/>
        <v>35542407.999999985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29533559.949999984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57</v>
      </c>
      <c r="C133" s="7"/>
      <c r="D133" s="2" t="e">
        <f t="shared" si="12"/>
        <v>#N/A</v>
      </c>
      <c r="E133" s="2" t="e">
        <f t="shared" si="22"/>
        <v>#N/A</v>
      </c>
      <c r="F133" s="2">
        <v>517921.16420531273</v>
      </c>
      <c r="G133" s="2">
        <f t="shared" si="23"/>
        <v>399079.14285714284</v>
      </c>
      <c r="H133" s="2">
        <f t="shared" si="13"/>
        <v>41925066.142857082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1928525.8571428531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544221.69128918648</v>
      </c>
      <c r="Q133" s="2">
        <f>IF(P133&gt;Graph!$G$1*1000,Graph!$G$1*1000,P133)</f>
        <v>420000</v>
      </c>
      <c r="R133" s="2">
        <f t="shared" si="16"/>
        <v>43853592</v>
      </c>
      <c r="S133" s="2">
        <f t="shared" si="17"/>
        <v>399079.14285714179</v>
      </c>
      <c r="T133" s="2">
        <f t="shared" si="18"/>
        <v>20920.857142857043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35474651.999999985</v>
      </c>
      <c r="Z133" s="2" t="str">
        <f t="shared" si="8"/>
        <v>HERE</v>
      </c>
      <c r="AA133" s="2">
        <f>IF(Z133="HERE",Y133,AA132+Graph!$G$1*1000)</f>
        <v>35474651.999999985</v>
      </c>
      <c r="AB133" s="2">
        <f t="shared" si="21"/>
        <v>-67756</v>
      </c>
      <c r="AC133" s="2">
        <f t="shared" si="9"/>
        <v>8378940</v>
      </c>
      <c r="AD133" s="3">
        <f t="shared" si="10"/>
        <v>35474651.999999985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29799502.962499984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58</v>
      </c>
      <c r="C134" s="7"/>
      <c r="D134" s="2" t="e">
        <f t="shared" si="12"/>
        <v>#N/A</v>
      </c>
      <c r="E134" s="2" t="e">
        <f t="shared" si="22"/>
        <v>#N/A</v>
      </c>
      <c r="F134" s="2">
        <v>519756.93969446421</v>
      </c>
      <c r="G134" s="2">
        <f t="shared" si="23"/>
        <v>399079.14285714284</v>
      </c>
      <c r="H134" s="2">
        <f t="shared" si="13"/>
        <v>42324145.285714224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1949446.7142857101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546328.33118465543</v>
      </c>
      <c r="Q134" s="2">
        <f>IF(P134&gt;Graph!$G$1*1000,Graph!$G$1*1000,P134)</f>
        <v>420000</v>
      </c>
      <c r="R134" s="2">
        <f t="shared" si="16"/>
        <v>44273592</v>
      </c>
      <c r="S134" s="2">
        <f t="shared" si="17"/>
        <v>399079.14285714179</v>
      </c>
      <c r="T134" s="2">
        <f t="shared" si="18"/>
        <v>20920.857142857043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35296262.999999985</v>
      </c>
      <c r="Z134" s="2" t="str">
        <f t="shared" si="8"/>
        <v>HERE</v>
      </c>
      <c r="AA134" s="2">
        <f>IF(Z134="HERE",Y134,AA133+Graph!$G$1*1000)</f>
        <v>35296262.999999985</v>
      </c>
      <c r="AB134" s="2">
        <f t="shared" si="21"/>
        <v>-178389</v>
      </c>
      <c r="AC134" s="2">
        <f t="shared" si="9"/>
        <v>8977329</v>
      </c>
      <c r="AD134" s="3">
        <f t="shared" si="10"/>
        <v>35296262.999999985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30065445.974999987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59</v>
      </c>
      <c r="C135" s="7"/>
      <c r="D135" s="2" t="e">
        <f t="shared" si="12"/>
        <v>#N/A</v>
      </c>
      <c r="E135" s="2" t="e">
        <f t="shared" si="22"/>
        <v>#N/A</v>
      </c>
      <c r="F135" s="2">
        <v>521592.71518360078</v>
      </c>
      <c r="G135" s="2">
        <f t="shared" si="23"/>
        <v>399079.14285714284</v>
      </c>
      <c r="H135" s="2">
        <f t="shared" si="13"/>
        <v>42723224.428571366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1970367.5714285672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548434.97108012438</v>
      </c>
      <c r="Q135" s="2">
        <f>IF(P135&gt;Graph!$G$1*1000,Graph!$G$1*1000,P135)</f>
        <v>420000</v>
      </c>
      <c r="R135" s="2">
        <f t="shared" si="16"/>
        <v>44693592</v>
      </c>
      <c r="S135" s="2">
        <f t="shared" si="17"/>
        <v>399079.14285714179</v>
      </c>
      <c r="T135" s="2">
        <f t="shared" si="18"/>
        <v>20920.857142857043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35397224.999999985</v>
      </c>
      <c r="Z135" s="2" t="str">
        <f t="shared" si="8"/>
        <v>HERE</v>
      </c>
      <c r="AA135" s="2">
        <f>IF(Z135="HERE",Y135,AA134+Graph!$G$1*1000)</f>
        <v>35397224.999999985</v>
      </c>
      <c r="AB135" s="2">
        <f t="shared" si="21"/>
        <v>100962</v>
      </c>
      <c r="AC135" s="2">
        <f t="shared" si="9"/>
        <v>9296367</v>
      </c>
      <c r="AD135" s="3">
        <f t="shared" si="10"/>
        <v>35397224.999999985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30331388.987499986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60</v>
      </c>
      <c r="C136" s="7"/>
      <c r="D136" s="2" t="e">
        <f t="shared" si="12"/>
        <v>#N/A</v>
      </c>
      <c r="E136" s="2" t="e">
        <f t="shared" si="22"/>
        <v>#N/A</v>
      </c>
      <c r="F136" s="2">
        <v>523428.49067275226</v>
      </c>
      <c r="G136" s="2">
        <f t="shared" si="23"/>
        <v>399079.14285714284</v>
      </c>
      <c r="H136" s="2">
        <f t="shared" si="13"/>
        <v>43122303.571428508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1991288.4285714242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550541.61097559333</v>
      </c>
      <c r="Q136" s="2">
        <f>IF(P136&gt;Graph!$G$1*1000,Graph!$G$1*1000,P136)</f>
        <v>420000</v>
      </c>
      <c r="R136" s="2">
        <f t="shared" si="16"/>
        <v>45113592</v>
      </c>
      <c r="S136" s="2">
        <f t="shared" si="17"/>
        <v>399079.14285714179</v>
      </c>
      <c r="T136" s="2">
        <f t="shared" si="18"/>
        <v>20920.857142857043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35466876.999999985</v>
      </c>
      <c r="Z136" s="2" t="str">
        <f t="shared" si="8"/>
        <v>HERE</v>
      </c>
      <c r="AA136" s="2">
        <f>IF(Z136="HERE",Y136,AA135+Graph!$G$1*1000)</f>
        <v>35466876.999999985</v>
      </c>
      <c r="AB136" s="2">
        <f t="shared" si="21"/>
        <v>69652</v>
      </c>
      <c r="AC136" s="2">
        <f t="shared" si="9"/>
        <v>9646715</v>
      </c>
      <c r="AD136" s="3">
        <f t="shared" si="10"/>
        <v>35466876.999999985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30597331.999999985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61</v>
      </c>
      <c r="C137" s="7"/>
      <c r="D137" s="2" t="e">
        <f t="shared" si="12"/>
        <v>#N/A</v>
      </c>
      <c r="E137" s="2" t="e">
        <f t="shared" si="22"/>
        <v>#N/A</v>
      </c>
      <c r="F137" s="2">
        <v>525264.26616188884</v>
      </c>
      <c r="G137" s="2">
        <f t="shared" si="23"/>
        <v>399079.14285714284</v>
      </c>
      <c r="H137" s="2">
        <f t="shared" si="13"/>
        <v>43521382.714285649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2012209.2857142813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552648.25087106228</v>
      </c>
      <c r="Q137" s="2">
        <f>IF(P137&gt;Graph!$G$1*1000,Graph!$G$1*1000,P137)</f>
        <v>420000</v>
      </c>
      <c r="R137" s="2">
        <f t="shared" si="16"/>
        <v>45533592</v>
      </c>
      <c r="S137" s="2">
        <f t="shared" si="17"/>
        <v>399079.14285714179</v>
      </c>
      <c r="T137" s="2">
        <f t="shared" si="18"/>
        <v>20920.857142857043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35512120.999999985</v>
      </c>
      <c r="Z137" s="2" t="str">
        <f t="shared" si="8"/>
        <v>HERE</v>
      </c>
      <c r="AA137" s="2">
        <f>IF(Z137="HERE",Y137,AA136+Graph!$G$1*1000)</f>
        <v>35512120.999999985</v>
      </c>
      <c r="AB137" s="2">
        <f t="shared" si="21"/>
        <v>45244</v>
      </c>
      <c r="AC137" s="2">
        <f t="shared" si="9"/>
        <v>10021471</v>
      </c>
      <c r="AD137" s="3">
        <f t="shared" si="10"/>
        <v>35512120.999999985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30798820.149999987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62</v>
      </c>
      <c r="C138" s="7"/>
      <c r="D138" s="2" t="e">
        <f t="shared" si="12"/>
        <v>#N/A</v>
      </c>
      <c r="E138" s="2" t="e">
        <f t="shared" si="22"/>
        <v>#N/A</v>
      </c>
      <c r="F138" s="2">
        <v>527100.04165104032</v>
      </c>
      <c r="G138" s="2">
        <f t="shared" si="23"/>
        <v>399079.14285714284</v>
      </c>
      <c r="H138" s="2">
        <f t="shared" si="13"/>
        <v>43920461.857142791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2033130.1428571383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554754.89076654613</v>
      </c>
      <c r="Q138" s="2">
        <f>IF(P138&gt;Graph!$G$1*1000,Graph!$G$1*1000,P138)</f>
        <v>420000</v>
      </c>
      <c r="R138" s="2">
        <f t="shared" si="16"/>
        <v>45953592</v>
      </c>
      <c r="S138" s="2">
        <f t="shared" si="17"/>
        <v>399079.14285714179</v>
      </c>
      <c r="T138" s="2">
        <f t="shared" si="18"/>
        <v>20920.857142857043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35463104.999999985</v>
      </c>
      <c r="Z138" s="2" t="str">
        <f t="shared" si="8"/>
        <v>HERE</v>
      </c>
      <c r="AA138" s="2">
        <f>IF(Z138="HERE",Y138,AA137+Graph!$G$1*1000)</f>
        <v>35463104.999999985</v>
      </c>
      <c r="AB138" s="2">
        <f t="shared" si="21"/>
        <v>-49016</v>
      </c>
      <c r="AC138" s="2">
        <f t="shared" si="9"/>
        <v>10490487</v>
      </c>
      <c r="AD138" s="3">
        <f t="shared" si="10"/>
        <v>35463104.999999985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30939718.59999999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63</v>
      </c>
      <c r="C139" s="7"/>
      <c r="D139" s="2" t="e">
        <f t="shared" si="12"/>
        <v>#N/A</v>
      </c>
      <c r="E139" s="2" t="e">
        <f t="shared" si="22"/>
        <v>#N/A</v>
      </c>
      <c r="F139" s="2">
        <v>528935.81714019179</v>
      </c>
      <c r="G139" s="2">
        <f t="shared" si="23"/>
        <v>399079.14285714284</v>
      </c>
      <c r="H139" s="2">
        <f t="shared" si="13"/>
        <v>44319540.999999933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2054050.9999999953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556861.53066201508</v>
      </c>
      <c r="Q139" s="2">
        <f>IF(P139&gt;Graph!$G$1*1000,Graph!$G$1*1000,P139)</f>
        <v>420000</v>
      </c>
      <c r="R139" s="2">
        <f t="shared" si="16"/>
        <v>46373592</v>
      </c>
      <c r="S139" s="2">
        <f t="shared" si="17"/>
        <v>399079.14285714179</v>
      </c>
      <c r="T139" s="2">
        <f t="shared" si="18"/>
        <v>20920.857142857043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35402544.999999985</v>
      </c>
      <c r="Z139" s="2" t="str">
        <f t="shared" si="8"/>
        <v>HERE</v>
      </c>
      <c r="AA139" s="2">
        <f>IF(Z139="HERE",Y139,AA138+Graph!$G$1*1000)</f>
        <v>35402544.999999985</v>
      </c>
      <c r="AB139" s="2">
        <f t="shared" si="21"/>
        <v>-60560</v>
      </c>
      <c r="AC139" s="2">
        <f t="shared" si="9"/>
        <v>10971047</v>
      </c>
      <c r="AD139" s="3">
        <f t="shared" si="10"/>
        <v>35402544.999999985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31048528.699999988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64</v>
      </c>
      <c r="C140" s="7"/>
      <c r="D140" s="2" t="e">
        <f t="shared" si="12"/>
        <v>#N/A</v>
      </c>
      <c r="E140" s="2" t="e">
        <f t="shared" si="22"/>
        <v>#N/A</v>
      </c>
      <c r="F140" s="2">
        <v>530771.59262932837</v>
      </c>
      <c r="G140" s="2">
        <f t="shared" si="23"/>
        <v>399079.14285714284</v>
      </c>
      <c r="H140" s="2">
        <f t="shared" si="13"/>
        <v>44718620.142857075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2074971.8571428524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558968.17055748403</v>
      </c>
      <c r="Q140" s="2">
        <f>IF(P140&gt;Graph!$G$1*1000,Graph!$G$1*1000,P140)</f>
        <v>420000</v>
      </c>
      <c r="R140" s="2">
        <f t="shared" si="16"/>
        <v>46793592</v>
      </c>
      <c r="S140" s="2">
        <f t="shared" si="17"/>
        <v>399079.14285714179</v>
      </c>
      <c r="T140" s="2">
        <f t="shared" si="18"/>
        <v>20920.857142857043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35328381.999999985</v>
      </c>
      <c r="Z140" s="2" t="str">
        <f t="shared" si="8"/>
        <v>HERE</v>
      </c>
      <c r="AA140" s="2">
        <f>IF(Z140="HERE",Y140,AA139+Graph!$G$1*1000)</f>
        <v>35328381.999999985</v>
      </c>
      <c r="AB140" s="2">
        <f t="shared" si="21"/>
        <v>-74163</v>
      </c>
      <c r="AC140" s="2">
        <f t="shared" si="9"/>
        <v>11465210</v>
      </c>
      <c r="AD140" s="3">
        <f t="shared" si="10"/>
        <v>35328381.999999985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31150930.649999987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65</v>
      </c>
      <c r="C141" s="7"/>
      <c r="D141" s="2" t="e">
        <f t="shared" si="12"/>
        <v>#N/A</v>
      </c>
      <c r="E141" s="2" t="e">
        <f t="shared" si="22"/>
        <v>#N/A</v>
      </c>
      <c r="F141" s="2">
        <v>532607.36811847985</v>
      </c>
      <c r="G141" s="2">
        <f t="shared" si="23"/>
        <v>399079.14285714284</v>
      </c>
      <c r="H141" s="2">
        <f t="shared" si="13"/>
        <v>45117699.285714217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2095892.7142857094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561074.81045295298</v>
      </c>
      <c r="Q141" s="2">
        <f>IF(P141&gt;Graph!$G$1*1000,Graph!$G$1*1000,P141)</f>
        <v>420000</v>
      </c>
      <c r="R141" s="2">
        <f t="shared" si="16"/>
        <v>47213592</v>
      </c>
      <c r="S141" s="2">
        <f t="shared" si="17"/>
        <v>399079.14285714179</v>
      </c>
      <c r="T141" s="2">
        <f t="shared" si="18"/>
        <v>20920.857142857043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35199303.999999985</v>
      </c>
      <c r="Z141" s="2" t="str">
        <f t="shared" si="8"/>
        <v>HERE</v>
      </c>
      <c r="AA141" s="2">
        <f>IF(Z141="HERE",Y141,AA140+Graph!$G$1*1000)</f>
        <v>35199303.999999985</v>
      </c>
      <c r="AB141" s="2">
        <f t="shared" si="21"/>
        <v>-129078</v>
      </c>
      <c r="AC141" s="2">
        <f t="shared" si="9"/>
        <v>12014288</v>
      </c>
      <c r="AD141" s="3">
        <f t="shared" si="10"/>
        <v>35199303.999999985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31292702.899999987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66</v>
      </c>
      <c r="C142" s="7"/>
      <c r="D142" s="2" t="e">
        <f t="shared" si="12"/>
        <v>#N/A</v>
      </c>
      <c r="E142" s="2" t="e">
        <f t="shared" si="22"/>
        <v>#N/A</v>
      </c>
      <c r="F142" s="2">
        <v>534443.14360761642</v>
      </c>
      <c r="G142" s="2">
        <f t="shared" si="23"/>
        <v>399079.14285714284</v>
      </c>
      <c r="H142" s="2">
        <f t="shared" si="13"/>
        <v>45516778.428571358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2116813.5714285667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563181.45034842193</v>
      </c>
      <c r="Q142" s="2">
        <f>IF(P142&gt;Graph!$G$1*1000,Graph!$G$1*1000,P142)</f>
        <v>420000</v>
      </c>
      <c r="R142" s="2">
        <f t="shared" si="16"/>
        <v>47633592</v>
      </c>
      <c r="S142" s="2">
        <f t="shared" si="17"/>
        <v>399079.14285714179</v>
      </c>
      <c r="T142" s="2">
        <f t="shared" si="18"/>
        <v>20920.857142857276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35339585.999999985</v>
      </c>
      <c r="Z142" s="2" t="str">
        <f t="shared" si="8"/>
        <v>HERE</v>
      </c>
      <c r="AA142" s="2">
        <f>IF(Z142="HERE",Y142,AA141+Graph!$G$1*1000)</f>
        <v>35339585.999999985</v>
      </c>
      <c r="AB142" s="2">
        <f t="shared" si="21"/>
        <v>140282</v>
      </c>
      <c r="AC142" s="2">
        <f t="shared" si="9"/>
        <v>12294006</v>
      </c>
      <c r="AD142" s="3">
        <f t="shared" si="10"/>
        <v>35339585.999999985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31479106.949999988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67</v>
      </c>
      <c r="C143" s="7"/>
      <c r="D143" s="2" t="e">
        <f t="shared" si="12"/>
        <v>#N/A</v>
      </c>
      <c r="E143" s="2" t="e">
        <f t="shared" si="22"/>
        <v>#N/A</v>
      </c>
      <c r="F143" s="2">
        <v>536278.9190967679</v>
      </c>
      <c r="G143" s="2">
        <f t="shared" si="23"/>
        <v>399079.14285714284</v>
      </c>
      <c r="H143" s="2">
        <f t="shared" si="13"/>
        <v>45915857.5714285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2137734.428571424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565288.09024389088</v>
      </c>
      <c r="Q143" s="2">
        <f>IF(P143&gt;Graph!$G$1*1000,Graph!$G$1*1000,P143)</f>
        <v>420000</v>
      </c>
      <c r="R143" s="2">
        <f t="shared" si="16"/>
        <v>48053592</v>
      </c>
      <c r="S143" s="2">
        <f t="shared" si="17"/>
        <v>399079.14285714179</v>
      </c>
      <c r="T143" s="2">
        <f t="shared" si="18"/>
        <v>20920.857142857276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35407105.999999985</v>
      </c>
      <c r="Z143" s="2" t="str">
        <f t="shared" si="8"/>
        <v>HERE</v>
      </c>
      <c r="AA143" s="2">
        <f>IF(Z143="HERE",Y143,AA142+Graph!$G$1*1000)</f>
        <v>35407105.999999985</v>
      </c>
      <c r="AB143" s="2">
        <f t="shared" si="21"/>
        <v>67520</v>
      </c>
      <c r="AC143" s="2">
        <f t="shared" si="9"/>
        <v>12646486</v>
      </c>
      <c r="AD143" s="3">
        <f t="shared" si="10"/>
        <v>35407105.999999985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31683642.34999999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68</v>
      </c>
      <c r="C144" s="7"/>
      <c r="D144" s="2" t="e">
        <f t="shared" si="12"/>
        <v>#N/A</v>
      </c>
      <c r="E144" s="2" t="e">
        <f t="shared" si="22"/>
        <v>#N/A</v>
      </c>
      <c r="F144" s="2">
        <v>538114.69458590448</v>
      </c>
      <c r="G144" s="2">
        <f t="shared" si="23"/>
        <v>399079.14285714284</v>
      </c>
      <c r="H144" s="2">
        <f t="shared" si="13"/>
        <v>46314936.714285642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2158655.2857142813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567394.73013935983</v>
      </c>
      <c r="Q144" s="2">
        <f>IF(P144&gt;Graph!$G$1*1000,Graph!$G$1*1000,P144)</f>
        <v>420000</v>
      </c>
      <c r="R144" s="2">
        <f t="shared" si="16"/>
        <v>48473592</v>
      </c>
      <c r="S144" s="2">
        <f t="shared" si="17"/>
        <v>399079.14285714179</v>
      </c>
      <c r="T144" s="2">
        <f t="shared" si="18"/>
        <v>20920.857142857276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35415293.999999985</v>
      </c>
      <c r="Z144" s="2" t="str">
        <f t="shared" si="8"/>
        <v>HERE</v>
      </c>
      <c r="AA144" s="2">
        <f>IF(Z144="HERE",Y144,AA143+Graph!$G$1*1000)</f>
        <v>35415293.999999985</v>
      </c>
      <c r="AB144" s="2">
        <f t="shared" si="21"/>
        <v>8188</v>
      </c>
      <c r="AC144" s="2">
        <f t="shared" si="9"/>
        <v>13058298</v>
      </c>
      <c r="AD144" s="3">
        <f t="shared" si="10"/>
        <v>35415293.999999985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31769953.799999986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69</v>
      </c>
      <c r="C145" s="7"/>
      <c r="D145" s="2" t="e">
        <f t="shared" si="12"/>
        <v>#N/A</v>
      </c>
      <c r="E145" s="2" t="e">
        <f t="shared" si="22"/>
        <v>#N/A</v>
      </c>
      <c r="F145" s="2">
        <v>539950.47007505596</v>
      </c>
      <c r="G145" s="2">
        <f t="shared" si="23"/>
        <v>399079.14285714284</v>
      </c>
      <c r="H145" s="2">
        <f t="shared" si="13"/>
        <v>46714015.857142784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2179576.1428571385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569501.37003482878</v>
      </c>
      <c r="Q145" s="2">
        <f>IF(P145&gt;Graph!$G$1*1000,Graph!$G$1*1000,P145)</f>
        <v>420000</v>
      </c>
      <c r="R145" s="2">
        <f t="shared" si="16"/>
        <v>48893592</v>
      </c>
      <c r="S145" s="2">
        <f t="shared" si="17"/>
        <v>399079.14285714179</v>
      </c>
      <c r="T145" s="2">
        <f t="shared" si="18"/>
        <v>20920.857142857276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35384483.999999985</v>
      </c>
      <c r="Z145" s="2" t="str">
        <f t="shared" si="8"/>
        <v>HERE</v>
      </c>
      <c r="AA145" s="2">
        <f>IF(Z145="HERE",Y145,AA144+Graph!$G$1*1000)</f>
        <v>35384483.999999985</v>
      </c>
      <c r="AB145" s="2">
        <f t="shared" si="21"/>
        <v>-30810</v>
      </c>
      <c r="AC145" s="2">
        <f t="shared" si="9"/>
        <v>13509108</v>
      </c>
      <c r="AD145" s="3">
        <f t="shared" si="10"/>
        <v>35384483.999999985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31838971.999999985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70</v>
      </c>
      <c r="C146" s="7"/>
      <c r="D146" s="2" t="e">
        <f t="shared" si="12"/>
        <v>#N/A</v>
      </c>
      <c r="E146" s="2" t="e">
        <f t="shared" si="22"/>
        <v>#N/A</v>
      </c>
      <c r="F146" s="2">
        <v>541786.24556420743</v>
      </c>
      <c r="G146" s="2">
        <f t="shared" si="23"/>
        <v>399079.14285714284</v>
      </c>
      <c r="H146" s="2">
        <f t="shared" si="13"/>
        <v>47113094.999999925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2200496.9999999958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571608.00993029773</v>
      </c>
      <c r="Q146" s="2">
        <f>IF(P146&gt;Graph!$G$1*1000,Graph!$G$1*1000,P146)</f>
        <v>420000</v>
      </c>
      <c r="R146" s="2">
        <f t="shared" si="16"/>
        <v>49313592</v>
      </c>
      <c r="S146" s="2">
        <f t="shared" si="17"/>
        <v>399079.14285714179</v>
      </c>
      <c r="T146" s="2">
        <f t="shared" si="18"/>
        <v>20920.857142857276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35301367.999999985</v>
      </c>
      <c r="Z146" s="2" t="str">
        <f t="shared" si="8"/>
        <v>HERE</v>
      </c>
      <c r="AA146" s="2">
        <f>IF(Z146="HERE",Y146,AA145+Graph!$G$1*1000)</f>
        <v>35301367.999999985</v>
      </c>
      <c r="AB146" s="2">
        <f t="shared" si="21"/>
        <v>-83116</v>
      </c>
      <c r="AC146" s="2">
        <f t="shared" si="9"/>
        <v>14012224</v>
      </c>
      <c r="AD146" s="3">
        <f t="shared" si="10"/>
        <v>35301367.999999985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31868595.249999985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71</v>
      </c>
      <c r="C147" s="7"/>
      <c r="D147" s="2" t="e">
        <f t="shared" si="12"/>
        <v>#N/A</v>
      </c>
      <c r="E147" s="2" t="e">
        <f t="shared" si="22"/>
        <v>#N/A</v>
      </c>
      <c r="F147" s="2">
        <v>543622.02105334401</v>
      </c>
      <c r="G147" s="2">
        <f t="shared" si="23"/>
        <v>399079.14285714284</v>
      </c>
      <c r="H147" s="2">
        <f t="shared" si="13"/>
        <v>47512174.142857067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2221417.8571428531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573714.64982576668</v>
      </c>
      <c r="Q147" s="2">
        <f>IF(P147&gt;Graph!$G$1*1000,Graph!$G$1*1000,P147)</f>
        <v>420000</v>
      </c>
      <c r="R147" s="2">
        <f t="shared" si="16"/>
        <v>49733592</v>
      </c>
      <c r="S147" s="2">
        <f t="shared" si="17"/>
        <v>399079.14285714179</v>
      </c>
      <c r="T147" s="2">
        <f t="shared" si="18"/>
        <v>20920.857142857276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35176764.999999985</v>
      </c>
      <c r="Z147" s="2" t="str">
        <f t="shared" si="8"/>
        <v>HERE</v>
      </c>
      <c r="AA147" s="2">
        <f>IF(Z147="HERE",Y147,AA146+Graph!$G$1*1000)</f>
        <v>35176764.999999985</v>
      </c>
      <c r="AB147" s="2">
        <f t="shared" si="21"/>
        <v>-124603</v>
      </c>
      <c r="AC147" s="2">
        <f t="shared" si="9"/>
        <v>14556827</v>
      </c>
      <c r="AD147" s="3">
        <f t="shared" si="10"/>
        <v>35176764.999999985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31840084.449999988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72</v>
      </c>
      <c r="C148" s="7"/>
      <c r="D148" s="2" t="e">
        <f t="shared" si="12"/>
        <v>#N/A</v>
      </c>
      <c r="E148" s="2" t="e">
        <f t="shared" si="22"/>
        <v>#N/A</v>
      </c>
      <c r="F148" s="2">
        <v>545457.79654249549</v>
      </c>
      <c r="G148" s="2">
        <f t="shared" si="23"/>
        <v>399079.14285714284</v>
      </c>
      <c r="H148" s="2">
        <f t="shared" si="13"/>
        <v>47911253.285714209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2242338.7142857104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575821.28972125053</v>
      </c>
      <c r="Q148" s="2">
        <f>IF(P148&gt;Graph!$G$1*1000,Graph!$G$1*1000,P148)</f>
        <v>420000</v>
      </c>
      <c r="R148" s="2">
        <f t="shared" si="16"/>
        <v>50153592</v>
      </c>
      <c r="S148" s="2">
        <f t="shared" si="17"/>
        <v>399079.14285714179</v>
      </c>
      <c r="T148" s="2">
        <f t="shared" si="18"/>
        <v>20920.857142857276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35091402.999999985</v>
      </c>
      <c r="Z148" s="2" t="str">
        <f t="shared" si="8"/>
        <v>HERE</v>
      </c>
      <c r="AA148" s="2">
        <f>IF(Z148="HERE",Y148,AA147+Graph!$G$1*1000)</f>
        <v>35091402.999999985</v>
      </c>
      <c r="AB148" s="2">
        <f t="shared" si="21"/>
        <v>-85362</v>
      </c>
      <c r="AC148" s="2">
        <f t="shared" si="9"/>
        <v>15062189</v>
      </c>
      <c r="AD148" s="3">
        <f t="shared" si="10"/>
        <v>35091402.999999985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31799909.949999988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73</v>
      </c>
      <c r="C149" s="7"/>
      <c r="D149" s="2" t="e">
        <f t="shared" si="12"/>
        <v>#N/A</v>
      </c>
      <c r="E149" s="2" t="e">
        <f t="shared" si="22"/>
        <v>#N/A</v>
      </c>
      <c r="F149" s="2">
        <v>547293.57203163207</v>
      </c>
      <c r="G149" s="2">
        <f t="shared" si="23"/>
        <v>399079.14285714284</v>
      </c>
      <c r="H149" s="2">
        <f t="shared" si="13"/>
        <v>48310332.428571351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2263259.5714285676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577927.92961671948</v>
      </c>
      <c r="Q149" s="2">
        <f>IF(P149&gt;Graph!$G$1*1000,Graph!$G$1*1000,P149)</f>
        <v>420000</v>
      </c>
      <c r="R149" s="2">
        <f t="shared" si="16"/>
        <v>50573592</v>
      </c>
      <c r="S149" s="2">
        <f t="shared" si="17"/>
        <v>399079.14285714179</v>
      </c>
      <c r="T149" s="2">
        <f t="shared" si="18"/>
        <v>20920.857142857276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35273440.999999985</v>
      </c>
      <c r="Z149" s="2" t="str">
        <f t="shared" si="8"/>
        <v>HERE</v>
      </c>
      <c r="AA149" s="2">
        <f>IF(Z149="HERE",Y149,AA148+Graph!$G$1*1000)</f>
        <v>35273440.999999985</v>
      </c>
      <c r="AB149" s="2">
        <f t="shared" si="21"/>
        <v>182038</v>
      </c>
      <c r="AC149" s="2">
        <f t="shared" si="9"/>
        <v>15300151</v>
      </c>
      <c r="AD149" s="3">
        <f t="shared" si="10"/>
        <v>35273440.999999985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31990698.299999986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74</v>
      </c>
      <c r="C150" s="7"/>
      <c r="D150" s="2" t="e">
        <f t="shared" si="12"/>
        <v>#N/A</v>
      </c>
      <c r="E150" s="2" t="e">
        <f t="shared" si="22"/>
        <v>#N/A</v>
      </c>
      <c r="F150" s="2">
        <v>549129.34752078354</v>
      </c>
      <c r="G150" s="2">
        <f t="shared" si="23"/>
        <v>399079.14285714284</v>
      </c>
      <c r="H150" s="2">
        <f t="shared" si="13"/>
        <v>48709411.571428493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2284180.4285714249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580034.56951218843</v>
      </c>
      <c r="Q150" s="2">
        <f>IF(P150&gt;Graph!$G$1*1000,Graph!$G$1*1000,P150)</f>
        <v>420000</v>
      </c>
      <c r="R150" s="2">
        <f t="shared" si="16"/>
        <v>50993592</v>
      </c>
      <c r="S150" s="2">
        <f t="shared" si="17"/>
        <v>399079.14285714179</v>
      </c>
      <c r="T150" s="2">
        <f t="shared" si="18"/>
        <v>20920.857142857276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35417484.999999985</v>
      </c>
      <c r="Z150" s="2" t="str">
        <f t="shared" si="8"/>
        <v>HERE</v>
      </c>
      <c r="AA150" s="2">
        <f>IF(Z150="HERE",Y150,AA149+Graph!$G$1*1000)</f>
        <v>35417484.999999985</v>
      </c>
      <c r="AB150" s="2">
        <f t="shared" si="21"/>
        <v>144044</v>
      </c>
      <c r="AC150" s="2">
        <f t="shared" si="9"/>
        <v>15576107</v>
      </c>
      <c r="AD150" s="3">
        <f t="shared" si="10"/>
        <v>35417484.999999985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32130866.59999999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75</v>
      </c>
      <c r="C151" s="7"/>
      <c r="D151" s="2" t="e">
        <f t="shared" si="12"/>
        <v>#N/A</v>
      </c>
      <c r="E151" s="2" t="e">
        <f t="shared" si="22"/>
        <v>#N/A</v>
      </c>
      <c r="F151" s="2">
        <v>550965.12300992012</v>
      </c>
      <c r="G151" s="2">
        <f t="shared" si="23"/>
        <v>399079.14285714284</v>
      </c>
      <c r="H151" s="2">
        <f t="shared" si="13"/>
        <v>49108490.714285634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2305101.2857142822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582141.20940765738</v>
      </c>
      <c r="Q151" s="2">
        <f>IF(P151&gt;Graph!$G$1*1000,Graph!$G$1*1000,P151)</f>
        <v>420000</v>
      </c>
      <c r="R151" s="2">
        <f t="shared" si="16"/>
        <v>51413592</v>
      </c>
      <c r="S151" s="2">
        <f t="shared" si="17"/>
        <v>399079.14285714179</v>
      </c>
      <c r="T151" s="2">
        <f t="shared" si="18"/>
        <v>20920.857142857276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35472619.999999985</v>
      </c>
      <c r="Z151" s="2" t="str">
        <f t="shared" si="8"/>
        <v>HERE</v>
      </c>
      <c r="AA151" s="2">
        <f>IF(Z151="HERE",Y151,AA150+Graph!$G$1*1000)</f>
        <v>35472619.999999985</v>
      </c>
      <c r="AB151" s="2">
        <f t="shared" si="21"/>
        <v>55135</v>
      </c>
      <c r="AC151" s="2">
        <f t="shared" si="9"/>
        <v>15940972</v>
      </c>
      <c r="AD151" s="3">
        <f t="shared" si="10"/>
        <v>35472619.999999985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32244503.84999999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76</v>
      </c>
      <c r="C152" s="7"/>
      <c r="D152" s="2" t="e">
        <f t="shared" si="12"/>
        <v>#N/A</v>
      </c>
      <c r="E152" s="2" t="e">
        <f t="shared" si="22"/>
        <v>#N/A</v>
      </c>
      <c r="F152" s="2">
        <v>552800.8984990716</v>
      </c>
      <c r="G152" s="2">
        <f t="shared" si="23"/>
        <v>399079.14285714284</v>
      </c>
      <c r="H152" s="2">
        <f t="shared" si="13"/>
        <v>49507569.857142776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2326022.1428571395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584247.84930312634</v>
      </c>
      <c r="Q152" s="2">
        <f>IF(P152&gt;Graph!$G$1*1000,Graph!$G$1*1000,P152)</f>
        <v>420000</v>
      </c>
      <c r="R152" s="2">
        <f t="shared" si="16"/>
        <v>51833592</v>
      </c>
      <c r="S152" s="2">
        <f t="shared" si="17"/>
        <v>399079.14285714179</v>
      </c>
      <c r="T152" s="2">
        <f t="shared" si="18"/>
        <v>20920.857142857276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35410509.999999985</v>
      </c>
      <c r="Z152" s="2" t="str">
        <f t="shared" si="8"/>
        <v>HERE</v>
      </c>
      <c r="AA152" s="2">
        <f>IF(Z152="HERE",Y152,AA151+Graph!$G$1*1000)</f>
        <v>35410509.999999985</v>
      </c>
      <c r="AB152" s="2">
        <f t="shared" si="21"/>
        <v>-62110</v>
      </c>
      <c r="AC152" s="2">
        <f t="shared" si="9"/>
        <v>16423082</v>
      </c>
      <c r="AD152" s="3">
        <f t="shared" si="10"/>
        <v>35410509.999999985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32382113.649999987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77</v>
      </c>
      <c r="C153" s="7"/>
      <c r="D153" s="2" t="e">
        <f t="shared" si="12"/>
        <v>#N/A</v>
      </c>
      <c r="E153" s="2" t="e">
        <f t="shared" si="22"/>
        <v>#N/A</v>
      </c>
      <c r="F153" s="2">
        <v>554636.67398822308</v>
      </c>
      <c r="G153" s="2">
        <f t="shared" si="23"/>
        <v>399079.14285714284</v>
      </c>
      <c r="H153" s="2">
        <f t="shared" si="13"/>
        <v>49906648.999999918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2346942.9999999967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586354.48919859529</v>
      </c>
      <c r="Q153" s="2">
        <f>IF(P153&gt;Graph!$G$1*1000,Graph!$G$1*1000,P153)</f>
        <v>420000</v>
      </c>
      <c r="R153" s="2">
        <f t="shared" si="16"/>
        <v>52253592</v>
      </c>
      <c r="S153" s="2">
        <f t="shared" si="17"/>
        <v>399079.14285714179</v>
      </c>
      <c r="T153" s="2">
        <f t="shared" si="18"/>
        <v>20920.857142857276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35378055.999999985</v>
      </c>
      <c r="Z153" s="2" t="str">
        <f t="shared" si="8"/>
        <v>HERE</v>
      </c>
      <c r="AA153" s="2">
        <f>IF(Z153="HERE",Y153,AA152+Graph!$G$1*1000)</f>
        <v>35378055.999999985</v>
      </c>
      <c r="AB153" s="2">
        <f t="shared" si="21"/>
        <v>-32454</v>
      </c>
      <c r="AC153" s="2">
        <f t="shared" si="9"/>
        <v>16875536</v>
      </c>
      <c r="AD153" s="3">
        <f t="shared" si="10"/>
        <v>35378055.999999985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32382726.399999987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78</v>
      </c>
      <c r="C154" s="7"/>
      <c r="D154" s="2" t="e">
        <f t="shared" si="12"/>
        <v>#N/A</v>
      </c>
      <c r="E154" s="2" t="e">
        <f t="shared" si="22"/>
        <v>#N/A</v>
      </c>
      <c r="F154" s="2">
        <v>556472.44947735965</v>
      </c>
      <c r="G154" s="2">
        <f t="shared" si="23"/>
        <v>399079.14285714284</v>
      </c>
      <c r="H154" s="2">
        <f t="shared" si="13"/>
        <v>50305728.14285706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2367863.857142854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588461.12909406424</v>
      </c>
      <c r="Q154" s="2">
        <f>IF(P154&gt;Graph!$G$1*1000,Graph!$G$1*1000,P154)</f>
        <v>420000</v>
      </c>
      <c r="R154" s="2">
        <f t="shared" si="16"/>
        <v>52673592</v>
      </c>
      <c r="S154" s="2">
        <f t="shared" si="17"/>
        <v>399079.14285714179</v>
      </c>
      <c r="T154" s="2">
        <f t="shared" si="18"/>
        <v>20920.857142857276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35426149.999999985</v>
      </c>
      <c r="Z154" s="2" t="str">
        <f t="shared" si="8"/>
        <v>HERE</v>
      </c>
      <c r="AA154" s="2">
        <f>IF(Z154="HERE",Y154,AA153+Graph!$G$1*1000)</f>
        <v>35426149.999999985</v>
      </c>
      <c r="AB154" s="2">
        <f t="shared" si="21"/>
        <v>48094</v>
      </c>
      <c r="AC154" s="2">
        <f t="shared" si="9"/>
        <v>17247442</v>
      </c>
      <c r="AD154" s="3">
        <f t="shared" si="10"/>
        <v>35426149.999999985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32346133.799999986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79</v>
      </c>
      <c r="C155" s="7"/>
      <c r="D155" s="2" t="e">
        <f t="shared" si="12"/>
        <v>#N/A</v>
      </c>
      <c r="E155" s="2" t="e">
        <f t="shared" si="22"/>
        <v>#N/A</v>
      </c>
      <c r="F155" s="2">
        <v>558308.22496651113</v>
      </c>
      <c r="G155" s="2">
        <f t="shared" si="23"/>
        <v>399079.14285714284</v>
      </c>
      <c r="H155" s="2">
        <f t="shared" si="13"/>
        <v>50704807.285714202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2388784.7142857113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590567.76898953319</v>
      </c>
      <c r="Q155" s="2">
        <f>IF(P155&gt;Graph!$G$1*1000,Graph!$G$1*1000,P155)</f>
        <v>420000</v>
      </c>
      <c r="R155" s="2">
        <f t="shared" si="16"/>
        <v>53093592</v>
      </c>
      <c r="S155" s="2">
        <f t="shared" si="17"/>
        <v>399079.14285714179</v>
      </c>
      <c r="T155" s="2">
        <f t="shared" si="18"/>
        <v>20920.857142857276</v>
      </c>
      <c r="U155" s="2">
        <f t="shared" si="19"/>
        <v>420000</v>
      </c>
      <c r="V155" s="2">
        <f t="shared" si="28"/>
        <v>17582121</v>
      </c>
      <c r="W155" s="2">
        <f t="shared" si="20"/>
        <v>334679</v>
      </c>
      <c r="X155" s="2">
        <f t="shared" si="6"/>
        <v>85321</v>
      </c>
      <c r="Y155" s="2">
        <f t="shared" si="7"/>
        <v>35511470.999999985</v>
      </c>
      <c r="Z155" s="2" t="str">
        <f t="shared" si="8"/>
        <v>HERE</v>
      </c>
      <c r="AA155" s="2">
        <f>IF(Z155="HERE",Y155,AA154+Graph!$G$1*1000)</f>
        <v>35511470.999999985</v>
      </c>
      <c r="AB155" s="2">
        <f t="shared" si="21"/>
        <v>85321</v>
      </c>
      <c r="AC155" s="2">
        <f t="shared" si="9"/>
        <v>17582121</v>
      </c>
      <c r="AD155" s="3">
        <f t="shared" si="10"/>
        <v>35511470.999999985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6"/>
        <v>32215503.149999987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80</v>
      </c>
      <c r="C156" s="7"/>
      <c r="D156" s="2" t="e">
        <f t="shared" si="12"/>
        <v>#N/A</v>
      </c>
      <c r="E156" s="2" t="e">
        <f t="shared" si="22"/>
        <v>#N/A</v>
      </c>
      <c r="F156" s="2">
        <v>560144.00045564771</v>
      </c>
      <c r="G156" s="2">
        <f t="shared" si="23"/>
        <v>399079.14285714284</v>
      </c>
      <c r="H156" s="2">
        <f t="shared" si="13"/>
        <v>51103886.428571343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2409705.5714285686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592674.40888500214</v>
      </c>
      <c r="Q156" s="2">
        <f>IF(P156&gt;Graph!$G$1*1000,Graph!$G$1*1000,P156)</f>
        <v>420000</v>
      </c>
      <c r="R156" s="2">
        <f t="shared" si="16"/>
        <v>53513592</v>
      </c>
      <c r="S156" s="2">
        <f t="shared" si="17"/>
        <v>399079.14285714179</v>
      </c>
      <c r="T156" s="2">
        <f t="shared" si="18"/>
        <v>20920.857142857276</v>
      </c>
      <c r="U156" s="2">
        <f t="shared" si="19"/>
        <v>420000</v>
      </c>
      <c r="V156" s="2">
        <f t="shared" si="28"/>
        <v>17723840</v>
      </c>
      <c r="W156" s="2">
        <f t="shared" si="20"/>
        <v>141719</v>
      </c>
      <c r="X156" s="2">
        <f t="shared" si="6"/>
        <v>278281</v>
      </c>
      <c r="Y156" s="2">
        <f t="shared" si="7"/>
        <v>35789751.999999985</v>
      </c>
      <c r="Z156" s="2" t="str">
        <f t="shared" si="8"/>
        <v>HERE</v>
      </c>
      <c r="AA156" s="2">
        <f>IF(Z156="HERE",Y156,AA155+Graph!$G$1*1000)</f>
        <v>35789751.999999985</v>
      </c>
      <c r="AB156" s="2">
        <f t="shared" si="21"/>
        <v>278281</v>
      </c>
      <c r="AC156" s="2">
        <f t="shared" si="9"/>
        <v>17723840</v>
      </c>
      <c r="AD156" s="3">
        <f t="shared" si="10"/>
        <v>35789751.999999985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6"/>
        <v>32322320.84999999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81</v>
      </c>
      <c r="C157" s="7"/>
      <c r="D157" s="2" t="e">
        <f t="shared" si="12"/>
        <v>#N/A</v>
      </c>
      <c r="E157" s="2" t="e">
        <f t="shared" si="22"/>
        <v>#N/A</v>
      </c>
      <c r="F157" s="2">
        <v>561979.77594479918</v>
      </c>
      <c r="G157" s="2">
        <f t="shared" si="23"/>
        <v>399079.14285714284</v>
      </c>
      <c r="H157" s="2">
        <f t="shared" si="13"/>
        <v>51502965.571428485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2430626.4285714258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594781.04878047109</v>
      </c>
      <c r="Q157" s="2">
        <f>IF(P157&gt;Graph!$G$1*1000,Graph!$G$1*1000,P157)</f>
        <v>420000</v>
      </c>
      <c r="R157" s="2">
        <f t="shared" si="16"/>
        <v>53933592</v>
      </c>
      <c r="S157" s="2">
        <f t="shared" si="17"/>
        <v>399079.14285714179</v>
      </c>
      <c r="T157" s="2">
        <f t="shared" si="18"/>
        <v>20920.857142857276</v>
      </c>
      <c r="U157" s="2">
        <f t="shared" si="19"/>
        <v>420000</v>
      </c>
      <c r="V157" s="2">
        <f t="shared" si="28"/>
        <v>17916181</v>
      </c>
      <c r="W157" s="2">
        <f t="shared" si="20"/>
        <v>192341</v>
      </c>
      <c r="X157" s="2">
        <f t="shared" si="6"/>
        <v>227659</v>
      </c>
      <c r="Y157" s="2">
        <f t="shared" si="7"/>
        <v>36017410.999999985</v>
      </c>
      <c r="Z157" s="2" t="str">
        <f t="shared" si="8"/>
        <v>HERE</v>
      </c>
      <c r="AA157" s="2">
        <f>IF(Z157="HERE",Y157,AA156+Graph!$G$1*1000)</f>
        <v>36017410.999999985</v>
      </c>
      <c r="AB157" s="2">
        <f t="shared" si="21"/>
        <v>227659</v>
      </c>
      <c r="AC157" s="2">
        <f t="shared" si="9"/>
        <v>17916181</v>
      </c>
      <c r="AD157" s="3">
        <f t="shared" si="10"/>
        <v>36017410.999999985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6"/>
        <v>32402525.049999986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82</v>
      </c>
      <c r="C158" s="7"/>
      <c r="D158" s="2" t="e">
        <f t="shared" si="12"/>
        <v>#N/A</v>
      </c>
      <c r="E158" s="2" t="e">
        <f t="shared" si="22"/>
        <v>#N/A</v>
      </c>
      <c r="F158" s="2">
        <v>563815.55143393576</v>
      </c>
      <c r="G158" s="2">
        <f t="shared" si="23"/>
        <v>399079.14285714284</v>
      </c>
      <c r="H158" s="2">
        <f t="shared" si="13"/>
        <v>51902044.714285627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2451547.2857142831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596887.68867594004</v>
      </c>
      <c r="Q158" s="2">
        <f>IF(P158&gt;Graph!$G$1*1000,Graph!$G$1*1000,P158)</f>
        <v>420000</v>
      </c>
      <c r="R158" s="2">
        <f t="shared" si="16"/>
        <v>54353592</v>
      </c>
      <c r="S158" s="2">
        <f t="shared" si="17"/>
        <v>399079.14285714179</v>
      </c>
      <c r="T158" s="2">
        <f t="shared" si="18"/>
        <v>20920.857142857276</v>
      </c>
      <c r="U158" s="2">
        <f t="shared" si="19"/>
        <v>420000</v>
      </c>
      <c r="V158" s="2">
        <f t="shared" si="28"/>
        <v>18242873</v>
      </c>
      <c r="W158" s="2">
        <f t="shared" si="20"/>
        <v>326692</v>
      </c>
      <c r="X158" s="2">
        <f t="shared" si="6"/>
        <v>93308</v>
      </c>
      <c r="Y158" s="2">
        <f t="shared" si="7"/>
        <v>36110718.999999985</v>
      </c>
      <c r="Z158" s="2" t="str">
        <f t="shared" si="8"/>
        <v>HERE</v>
      </c>
      <c r="AA158" s="2">
        <f>IF(Z158="HERE",Y158,AA157+Graph!$G$1*1000)</f>
        <v>36110718.999999985</v>
      </c>
      <c r="AB158" s="2">
        <f t="shared" si="21"/>
        <v>93308</v>
      </c>
      <c r="AC158" s="2">
        <f t="shared" si="9"/>
        <v>18242873</v>
      </c>
      <c r="AD158" s="3">
        <f t="shared" si="10"/>
        <v>36110718.999999985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6"/>
        <v>32461982.449999988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83</v>
      </c>
      <c r="C159" s="7"/>
      <c r="D159" s="2" t="e">
        <f t="shared" si="12"/>
        <v>#N/A</v>
      </c>
      <c r="E159" s="2" t="e">
        <f t="shared" si="22"/>
        <v>#N/A</v>
      </c>
      <c r="F159" s="2">
        <v>565651.32692308724</v>
      </c>
      <c r="G159" s="2">
        <f t="shared" si="23"/>
        <v>399079.14285714284</v>
      </c>
      <c r="H159" s="2">
        <f t="shared" si="13"/>
        <v>52301123.857142769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2472468.1428571404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598994.32857142389</v>
      </c>
      <c r="Q159" s="2">
        <f>IF(P159&gt;Graph!$G$1*1000,Graph!$G$1*1000,P159)</f>
        <v>420000</v>
      </c>
      <c r="R159" s="2">
        <f t="shared" si="16"/>
        <v>54773592</v>
      </c>
      <c r="S159" s="2">
        <f t="shared" si="17"/>
        <v>399079.14285714179</v>
      </c>
      <c r="T159" s="2">
        <f t="shared" si="18"/>
        <v>20920.857142857276</v>
      </c>
      <c r="U159" s="2">
        <f t="shared" si="19"/>
        <v>420000</v>
      </c>
      <c r="V159" s="2">
        <f t="shared" si="28"/>
        <v>18691835</v>
      </c>
      <c r="W159" s="2">
        <f t="shared" si="20"/>
        <v>448962</v>
      </c>
      <c r="X159" s="2">
        <f t="shared" si="6"/>
        <v>-28962</v>
      </c>
      <c r="Y159" s="2">
        <f t="shared" si="7"/>
        <v>36081756.999999985</v>
      </c>
      <c r="Z159" s="2" t="str">
        <f t="shared" si="8"/>
        <v>HERE</v>
      </c>
      <c r="AA159" s="2">
        <f>IF(Z159="HERE",Y159,AA158+Graph!$G$1*1000)</f>
        <v>36081756.999999985</v>
      </c>
      <c r="AB159" s="2">
        <f t="shared" si="21"/>
        <v>-28962</v>
      </c>
      <c r="AC159" s="2">
        <f t="shared" si="9"/>
        <v>18691835</v>
      </c>
      <c r="AD159" s="3">
        <f t="shared" si="10"/>
        <v>36081756.999999985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6"/>
        <v>32441318.84999999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84</v>
      </c>
      <c r="C160" s="7"/>
      <c r="D160" s="2" t="e">
        <f t="shared" si="12"/>
        <v>#N/A</v>
      </c>
      <c r="E160" s="2" t="e">
        <f t="shared" si="22"/>
        <v>#N/A</v>
      </c>
      <c r="F160" s="2">
        <v>567487.10241222382</v>
      </c>
      <c r="G160" s="2">
        <f t="shared" si="23"/>
        <v>399079.14285714284</v>
      </c>
      <c r="H160" s="2">
        <f t="shared" si="13"/>
        <v>52700202.999999911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2493388.9999999977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601100.96846689284</v>
      </c>
      <c r="Q160" s="2">
        <f>IF(P160&gt;Graph!$G$1*1000,Graph!$G$1*1000,P160)</f>
        <v>420000</v>
      </c>
      <c r="R160" s="2">
        <f t="shared" si="16"/>
        <v>55193592</v>
      </c>
      <c r="S160" s="2">
        <f t="shared" si="17"/>
        <v>399079.14285714179</v>
      </c>
      <c r="T160" s="2">
        <f t="shared" si="18"/>
        <v>20920.857142857276</v>
      </c>
      <c r="U160" s="2">
        <f t="shared" si="19"/>
        <v>420000</v>
      </c>
      <c r="V160" s="2">
        <f t="shared" si="28"/>
        <v>19177555</v>
      </c>
      <c r="W160" s="2">
        <f t="shared" si="20"/>
        <v>485720</v>
      </c>
      <c r="X160" s="2">
        <f t="shared" si="6"/>
        <v>-65720</v>
      </c>
      <c r="Y160" s="2">
        <f t="shared" si="7"/>
        <v>36016036.999999985</v>
      </c>
      <c r="Z160" s="2" t="str">
        <f t="shared" si="8"/>
        <v>HERE</v>
      </c>
      <c r="AA160" s="2">
        <f>IF(Z160="HERE",Y160,AA159+Graph!$G$1*1000)</f>
        <v>36016036.999999985</v>
      </c>
      <c r="AB160" s="2">
        <f t="shared" si="21"/>
        <v>-65720</v>
      </c>
      <c r="AC160" s="2">
        <f t="shared" si="9"/>
        <v>19177555</v>
      </c>
      <c r="AD160" s="3">
        <f t="shared" si="10"/>
        <v>36016036.999999985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6"/>
        <v>32410842.84999999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85</v>
      </c>
      <c r="C161" s="7"/>
      <c r="D161" s="2" t="e">
        <f t="shared" si="12"/>
        <v>#N/A</v>
      </c>
      <c r="E161" s="2" t="e">
        <f t="shared" si="22"/>
        <v>#N/A</v>
      </c>
      <c r="F161" s="2">
        <v>569322.87790137529</v>
      </c>
      <c r="G161" s="2">
        <f t="shared" si="23"/>
        <v>399079.14285714284</v>
      </c>
      <c r="H161" s="2">
        <f t="shared" si="13"/>
        <v>53099282.142857052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2514309.8571428549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603207.60836236179</v>
      </c>
      <c r="Q161" s="2">
        <f>IF(P161&gt;Graph!$G$1*1000,Graph!$G$1*1000,P161)</f>
        <v>420000</v>
      </c>
      <c r="R161" s="2">
        <f t="shared" si="16"/>
        <v>55613592</v>
      </c>
      <c r="S161" s="2">
        <f t="shared" si="17"/>
        <v>399079.14285714179</v>
      </c>
      <c r="T161" s="2">
        <f t="shared" si="18"/>
        <v>20920.857142857276</v>
      </c>
      <c r="U161" s="2">
        <f t="shared" si="19"/>
        <v>420000</v>
      </c>
      <c r="V161" s="2">
        <f t="shared" si="28"/>
        <v>19576634.142857142</v>
      </c>
      <c r="W161" s="2">
        <f t="shared" si="20"/>
        <v>399079.14285714179</v>
      </c>
      <c r="X161" s="2">
        <f t="shared" si="6"/>
        <v>20920.857142858207</v>
      </c>
      <c r="Y161" s="2">
        <f t="shared" si="7"/>
        <v>36036957.857142843</v>
      </c>
      <c r="Z161" s="2" t="str">
        <f t="shared" si="8"/>
        <v>HERE</v>
      </c>
      <c r="AA161" s="2">
        <f>IF(Z161="HERE",Y161,AA160+Graph!$G$1*1000)</f>
        <v>36036957.857142843</v>
      </c>
      <c r="AB161" s="2">
        <f t="shared" si="21"/>
        <v>20920.857142858207</v>
      </c>
      <c r="AC161" s="2">
        <f t="shared" si="9"/>
        <v>19576634.142857142</v>
      </c>
      <c r="AD161" s="3">
        <f t="shared" si="10"/>
        <v>36036957.857142843</v>
      </c>
      <c r="AE161" s="2">
        <f>IF(AE159&gt;=52800000,52800000,IF(AB140=Graph!G$1*1000,AE160+Graph!G$1*1000,AC161))</f>
        <v>19576634.142857142</v>
      </c>
      <c r="AF161" s="3">
        <f t="shared" si="11"/>
        <v>19576634.142857142</v>
      </c>
      <c r="AG161" s="3">
        <f t="shared" si="26"/>
        <v>32368804.299999986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86</v>
      </c>
      <c r="C162" s="7"/>
      <c r="D162" s="2" t="e">
        <f t="shared" si="12"/>
        <v>#N/A</v>
      </c>
      <c r="E162" s="2" t="e">
        <f t="shared" si="22"/>
        <v>#N/A</v>
      </c>
      <c r="F162" s="2">
        <v>571158.65339052677</v>
      </c>
      <c r="G162" s="2">
        <f t="shared" si="23"/>
        <v>399079.14285714284</v>
      </c>
      <c r="H162" s="2">
        <f t="shared" si="13"/>
        <v>53498361.285714194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2535230.7142857122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605314.24825783074</v>
      </c>
      <c r="Q162" s="2">
        <f>IF(P162&gt;Graph!$G$1*1000,Graph!$G$1*1000,P162)</f>
        <v>420000</v>
      </c>
      <c r="R162" s="2">
        <f t="shared" si="16"/>
        <v>56033592</v>
      </c>
      <c r="S162" s="2">
        <f t="shared" si="17"/>
        <v>399079.14285714179</v>
      </c>
      <c r="T162" s="2">
        <f t="shared" si="18"/>
        <v>20920.857142857276</v>
      </c>
      <c r="U162" s="2">
        <f t="shared" si="19"/>
        <v>420000</v>
      </c>
      <c r="V162" s="2">
        <f t="shared" si="28"/>
        <v>19975713.285714284</v>
      </c>
      <c r="W162" s="2">
        <f t="shared" si="20"/>
        <v>399079.14285714179</v>
      </c>
      <c r="X162" s="2">
        <f t="shared" si="6"/>
        <v>20920.857142858207</v>
      </c>
      <c r="Y162" s="2">
        <f t="shared" si="7"/>
        <v>36057878.714285702</v>
      </c>
      <c r="Z162" s="2" t="str">
        <f t="shared" si="8"/>
        <v>HERE</v>
      </c>
      <c r="AA162" s="2">
        <f>IF(Z162="HERE",Y162,AA161+Graph!$G$1*1000)</f>
        <v>36057878.714285702</v>
      </c>
      <c r="AB162" s="2">
        <f t="shared" si="21"/>
        <v>20920.857142858207</v>
      </c>
      <c r="AC162" s="2">
        <f t="shared" si="9"/>
        <v>19975713.285714284</v>
      </c>
      <c r="AD162" s="3">
        <f t="shared" si="10"/>
        <v>36057878.714285702</v>
      </c>
      <c r="AE162" s="2">
        <f>IF(AE160&gt;=52800000,52800000,IF(AB141=Graph!G$1*1000,AE161+Graph!G$1*1000,AC162))</f>
        <v>19975713.285714284</v>
      </c>
      <c r="AF162" s="3">
        <f t="shared" si="11"/>
        <v>19975713.285714284</v>
      </c>
      <c r="AG162" s="3">
        <f t="shared" si="26"/>
        <v>32280087.999999985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87</v>
      </c>
      <c r="C163" s="7"/>
      <c r="D163" s="2" t="e">
        <f t="shared" si="12"/>
        <v>#N/A</v>
      </c>
      <c r="E163" s="2" t="e">
        <f t="shared" si="22"/>
        <v>#N/A</v>
      </c>
      <c r="F163" s="2">
        <v>572994.42887966335</v>
      </c>
      <c r="G163" s="2">
        <f t="shared" si="23"/>
        <v>399079.14285714284</v>
      </c>
      <c r="H163" s="2">
        <f t="shared" si="13"/>
        <v>53897440.428571336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2556151.5714285695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607420.88815329969</v>
      </c>
      <c r="Q163" s="2">
        <f>IF(P163&gt;Graph!$G$1*1000,Graph!$G$1*1000,P163)</f>
        <v>420000</v>
      </c>
      <c r="R163" s="2">
        <f t="shared" si="16"/>
        <v>56453592</v>
      </c>
      <c r="S163" s="2">
        <f t="shared" si="17"/>
        <v>399079.14285714179</v>
      </c>
      <c r="T163" s="2">
        <f t="shared" si="18"/>
        <v>20920.857142857276</v>
      </c>
      <c r="U163" s="2">
        <f t="shared" si="19"/>
        <v>420000</v>
      </c>
      <c r="V163" s="2">
        <f t="shared" si="28"/>
        <v>20374792.428571425</v>
      </c>
      <c r="W163" s="2">
        <f t="shared" si="20"/>
        <v>399079.14285714179</v>
      </c>
      <c r="X163" s="2">
        <f t="shared" si="6"/>
        <v>20920.857142858207</v>
      </c>
      <c r="Y163" s="2">
        <f t="shared" si="7"/>
        <v>36078799.57142856</v>
      </c>
      <c r="Z163" s="2" t="str">
        <f t="shared" si="8"/>
        <v>HERE</v>
      </c>
      <c r="AA163" s="2">
        <f>IF(Z163="HERE",Y163,AA162+Graph!$G$1*1000)</f>
        <v>36078799.57142856</v>
      </c>
      <c r="AB163" s="2">
        <f t="shared" si="21"/>
        <v>20920.857142858207</v>
      </c>
      <c r="AC163" s="2">
        <f t="shared" si="9"/>
        <v>20374792.428571425</v>
      </c>
      <c r="AD163" s="3">
        <f t="shared" si="10"/>
        <v>36078799.57142856</v>
      </c>
      <c r="AE163" s="2">
        <f>IF(AE161&gt;=52800000,52800000,IF(AB142=Graph!G$1*1000,AE162+Graph!G$1*1000,AC163))</f>
        <v>20374792.428571425</v>
      </c>
      <c r="AF163" s="3">
        <f t="shared" si="11"/>
        <v>20374792.428571425</v>
      </c>
      <c r="AG163" s="3">
        <f t="shared" si="26"/>
        <v>32420327.699999988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88</v>
      </c>
      <c r="C164" s="7"/>
      <c r="D164" s="2" t="e">
        <f t="shared" si="12"/>
        <v>#N/A</v>
      </c>
      <c r="E164" s="2" t="e">
        <f t="shared" si="22"/>
        <v>#N/A</v>
      </c>
      <c r="F164" s="2">
        <v>574830.20436881483</v>
      </c>
      <c r="G164" s="2">
        <f t="shared" si="23"/>
        <v>399079.14285714284</v>
      </c>
      <c r="H164" s="2">
        <f t="shared" si="13"/>
        <v>54296519.571428478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2577072.4285714268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609527.52804876864</v>
      </c>
      <c r="Q164" s="2">
        <f>IF(P164&gt;Graph!$G$1*1000,Graph!$G$1*1000,P164)</f>
        <v>420000</v>
      </c>
      <c r="R164" s="2">
        <f t="shared" si="16"/>
        <v>56873592</v>
      </c>
      <c r="S164" s="2">
        <f t="shared" si="17"/>
        <v>399079.14285714179</v>
      </c>
      <c r="T164" s="2">
        <f t="shared" si="18"/>
        <v>20920.857142857276</v>
      </c>
      <c r="U164" s="2">
        <f t="shared" si="19"/>
        <v>420000</v>
      </c>
      <c r="V164" s="2">
        <f t="shared" si="28"/>
        <v>20773871.571428567</v>
      </c>
      <c r="W164" s="2">
        <f t="shared" si="20"/>
        <v>399079.14285714179</v>
      </c>
      <c r="X164" s="2">
        <f t="shared" si="6"/>
        <v>20920.857142858207</v>
      </c>
      <c r="Y164" s="2">
        <f t="shared" si="7"/>
        <v>36099720.428571418</v>
      </c>
      <c r="Z164" s="2" t="str">
        <f t="shared" si="8"/>
        <v>HERE</v>
      </c>
      <c r="AA164" s="2">
        <f>IF(Z164="HERE",Y164,AA163+Graph!$G$1*1000)</f>
        <v>36099720.428571418</v>
      </c>
      <c r="AB164" s="2">
        <f t="shared" si="21"/>
        <v>20920.857142858207</v>
      </c>
      <c r="AC164" s="2">
        <f t="shared" si="9"/>
        <v>20773871.571428567</v>
      </c>
      <c r="AD164" s="3">
        <f t="shared" si="10"/>
        <v>36099720.428571418</v>
      </c>
      <c r="AE164" s="2">
        <f>IF(AE162&gt;=52800000,52800000,IF(AB143=Graph!G$1*1000,AE163+Graph!G$1*1000,AC164))</f>
        <v>20773871.571428567</v>
      </c>
      <c r="AF164" s="3">
        <f t="shared" si="11"/>
        <v>20773871.571428567</v>
      </c>
      <c r="AG164" s="3">
        <f t="shared" si="26"/>
        <v>32498719.699999988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89</v>
      </c>
      <c r="C165" s="7"/>
      <c r="D165" s="2" t="e">
        <f t="shared" si="12"/>
        <v>#N/A</v>
      </c>
      <c r="E165" s="2" t="e">
        <f t="shared" si="22"/>
        <v>#N/A</v>
      </c>
      <c r="F165" s="2">
        <v>576665.9798579514</v>
      </c>
      <c r="G165" s="2">
        <f t="shared" si="23"/>
        <v>399079.14285714284</v>
      </c>
      <c r="H165" s="2">
        <f t="shared" si="13"/>
        <v>54695598.71428562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2597993.2857142841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611634.16794423759</v>
      </c>
      <c r="Q165" s="2">
        <f>IF(P165&gt;Graph!$G$1*1000,Graph!$G$1*1000,P165)</f>
        <v>420000</v>
      </c>
      <c r="R165" s="2">
        <f t="shared" si="16"/>
        <v>57293592</v>
      </c>
      <c r="S165" s="2">
        <f t="shared" si="17"/>
        <v>399079.14285714179</v>
      </c>
      <c r="T165" s="2">
        <f t="shared" si="18"/>
        <v>20920.857142857276</v>
      </c>
      <c r="U165" s="2">
        <f t="shared" si="19"/>
        <v>420000</v>
      </c>
      <c r="V165" s="2">
        <f t="shared" si="28"/>
        <v>21172950.714285709</v>
      </c>
      <c r="W165" s="2">
        <f t="shared" si="20"/>
        <v>399079.14285714179</v>
      </c>
      <c r="X165" s="2">
        <f t="shared" si="6"/>
        <v>20920.857142858207</v>
      </c>
      <c r="Y165" s="2">
        <f t="shared" si="7"/>
        <v>36120641.285714276</v>
      </c>
      <c r="Z165" s="2" t="str">
        <f t="shared" si="8"/>
        <v>HERE</v>
      </c>
      <c r="AA165" s="2">
        <f>IF(Z165="HERE",Y165,AA164+Graph!$G$1*1000)</f>
        <v>36120641.285714276</v>
      </c>
      <c r="AB165" s="2">
        <f t="shared" si="21"/>
        <v>20920.857142858207</v>
      </c>
      <c r="AC165" s="2">
        <f t="shared" si="9"/>
        <v>21172950.714285709</v>
      </c>
      <c r="AD165" s="3">
        <f t="shared" si="10"/>
        <v>36120641.285714276</v>
      </c>
      <c r="AE165" s="2">
        <f>IF(AE163&gt;=52800000,52800000,IF(AB144=Graph!G$1*1000,AE164+Graph!G$1*1000,AC165))</f>
        <v>21172950.714285709</v>
      </c>
      <c r="AF165" s="3">
        <f t="shared" si="11"/>
        <v>21172950.714285709</v>
      </c>
      <c r="AG165" s="3">
        <f t="shared" si="26"/>
        <v>32526679.499999985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90</v>
      </c>
      <c r="C166" s="7"/>
      <c r="D166" s="2" t="e">
        <f t="shared" si="12"/>
        <v>#N/A</v>
      </c>
      <c r="E166" s="2" t="e">
        <f t="shared" si="22"/>
        <v>#N/A</v>
      </c>
      <c r="F166" s="2">
        <v>578501.75534710288</v>
      </c>
      <c r="G166" s="2">
        <f t="shared" si="23"/>
        <v>399079.14285714284</v>
      </c>
      <c r="H166" s="2">
        <f t="shared" si="13"/>
        <v>55094677.857142761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2618914.1428571413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613740.80783970654</v>
      </c>
      <c r="Q166" s="2">
        <f>IF(P166&gt;Graph!$G$1*1000,Graph!$G$1*1000,P166)</f>
        <v>420000</v>
      </c>
      <c r="R166" s="2">
        <f t="shared" si="16"/>
        <v>57713592</v>
      </c>
      <c r="S166" s="2">
        <f t="shared" si="17"/>
        <v>399079.14285714179</v>
      </c>
      <c r="T166" s="2">
        <f t="shared" si="18"/>
        <v>20920.857142857276</v>
      </c>
      <c r="U166" s="2">
        <f t="shared" si="19"/>
        <v>420000</v>
      </c>
      <c r="V166" s="2">
        <f t="shared" si="28"/>
        <v>21572029.857142851</v>
      </c>
      <c r="W166" s="2">
        <f t="shared" si="20"/>
        <v>399079.14285714179</v>
      </c>
      <c r="X166" s="2">
        <f t="shared" si="6"/>
        <v>20920.857142858207</v>
      </c>
      <c r="Y166" s="2">
        <f t="shared" si="7"/>
        <v>36141562.142857134</v>
      </c>
      <c r="Z166" s="2" t="str">
        <f t="shared" si="8"/>
        <v>HERE</v>
      </c>
      <c r="AA166" s="2">
        <f>IF(Z166="HERE",Y166,AA165+Graph!$G$1*1000)</f>
        <v>36141562.142857134</v>
      </c>
      <c r="AB166" s="2">
        <f t="shared" si="21"/>
        <v>20920.857142858207</v>
      </c>
      <c r="AC166" s="2">
        <f t="shared" si="9"/>
        <v>21572029.857142851</v>
      </c>
      <c r="AD166" s="3">
        <f t="shared" si="10"/>
        <v>36141562.142857134</v>
      </c>
      <c r="AE166" s="2">
        <f>IF(AE164&gt;=52800000,52800000,IF(AB145=Graph!G$1*1000,AE165+Graph!G$1*1000,AC166))</f>
        <v>21572029.857142851</v>
      </c>
      <c r="AF166" s="3">
        <f t="shared" si="11"/>
        <v>21572029.857142851</v>
      </c>
      <c r="AG166" s="3">
        <f t="shared" si="26"/>
        <v>32521490.999999985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91</v>
      </c>
      <c r="C167" s="7"/>
      <c r="D167" s="2" t="e">
        <f t="shared" si="12"/>
        <v>#N/A</v>
      </c>
      <c r="E167" s="2" t="e">
        <f t="shared" si="22"/>
        <v>#N/A</v>
      </c>
      <c r="F167" s="2">
        <v>580337.53083623946</v>
      </c>
      <c r="G167" s="2">
        <f t="shared" si="23"/>
        <v>399079.14285714284</v>
      </c>
      <c r="H167" s="2">
        <f t="shared" si="13"/>
        <v>55493756.999999903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2639834.9999999986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615847.44773517549</v>
      </c>
      <c r="Q167" s="2">
        <f>IF(P167&gt;Graph!$G$1*1000,Graph!$G$1*1000,P167)</f>
        <v>420000</v>
      </c>
      <c r="R167" s="2">
        <f t="shared" si="16"/>
        <v>58133592</v>
      </c>
      <c r="S167" s="2">
        <f t="shared" si="17"/>
        <v>399079.14285714179</v>
      </c>
      <c r="T167" s="2">
        <f t="shared" si="18"/>
        <v>20920.857142857276</v>
      </c>
      <c r="U167" s="2">
        <f t="shared" si="19"/>
        <v>420000</v>
      </c>
      <c r="V167" s="2">
        <f t="shared" si="28"/>
        <v>21971108.999999993</v>
      </c>
      <c r="W167" s="2">
        <f t="shared" si="20"/>
        <v>399079.14285714179</v>
      </c>
      <c r="X167" s="2">
        <f t="shared" si="6"/>
        <v>20920.857142858207</v>
      </c>
      <c r="Y167" s="2">
        <f t="shared" si="7"/>
        <v>36162482.999999993</v>
      </c>
      <c r="Z167" s="2" t="str">
        <f t="shared" si="8"/>
        <v>HERE</v>
      </c>
      <c r="AA167" s="2">
        <f>IF(Z167="HERE",Y167,AA166+Graph!$G$1*1000)</f>
        <v>36162482.999999993</v>
      </c>
      <c r="AB167" s="2">
        <f t="shared" si="21"/>
        <v>20920.857142858207</v>
      </c>
      <c r="AC167" s="2">
        <f t="shared" si="9"/>
        <v>21971108.999999993</v>
      </c>
      <c r="AD167" s="3">
        <f t="shared" si="10"/>
        <v>36162482.999999993</v>
      </c>
      <c r="AE167" s="2">
        <f>IF(AE165&gt;=52800000,52800000,IF(AB146=Graph!G$1*1000,AE166+Graph!G$1*1000,AC167))</f>
        <v>21971108.999999993</v>
      </c>
      <c r="AF167" s="3">
        <f t="shared" si="11"/>
        <v>21971108.999999993</v>
      </c>
      <c r="AG167" s="3">
        <f t="shared" si="26"/>
        <v>32471842.399999987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92</v>
      </c>
      <c r="C168" s="7"/>
      <c r="D168" s="2" t="e">
        <f t="shared" si="12"/>
        <v>#N/A</v>
      </c>
      <c r="E168" s="2" t="e">
        <f t="shared" si="22"/>
        <v>#N/A</v>
      </c>
      <c r="F168" s="2">
        <v>582173.30632539093</v>
      </c>
      <c r="G168" s="2">
        <f t="shared" si="23"/>
        <v>399079.14285714284</v>
      </c>
      <c r="H168" s="2">
        <f t="shared" si="13"/>
        <v>55892836.142857045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2660755.8571428559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617954.08763064444</v>
      </c>
      <c r="Q168" s="2">
        <f>IF(P168&gt;Graph!$G$1*1000,Graph!$G$1*1000,P168)</f>
        <v>420000</v>
      </c>
      <c r="R168" s="2">
        <f t="shared" si="16"/>
        <v>58553592</v>
      </c>
      <c r="S168" s="2">
        <f t="shared" si="17"/>
        <v>399079.14285714179</v>
      </c>
      <c r="T168" s="2">
        <f t="shared" si="18"/>
        <v>20920.857142857276</v>
      </c>
      <c r="U168" s="2">
        <f t="shared" si="19"/>
        <v>420000</v>
      </c>
      <c r="V168" s="2">
        <f t="shared" si="28"/>
        <v>22370188.142857134</v>
      </c>
      <c r="W168" s="2">
        <f t="shared" si="20"/>
        <v>399079.14285714179</v>
      </c>
      <c r="X168" s="2">
        <f t="shared" si="6"/>
        <v>20920.857142858207</v>
      </c>
      <c r="Y168" s="2">
        <f t="shared" si="7"/>
        <v>36183403.857142851</v>
      </c>
      <c r="Z168" s="2" t="str">
        <f t="shared" si="8"/>
        <v>HERE</v>
      </c>
      <c r="AA168" s="2">
        <f>IF(Z168="HERE",Y168,AA167+Graph!$G$1*1000)</f>
        <v>36183403.857142851</v>
      </c>
      <c r="AB168" s="2">
        <f t="shared" si="21"/>
        <v>20920.857142858207</v>
      </c>
      <c r="AC168" s="2">
        <f t="shared" si="9"/>
        <v>22370188.142857134</v>
      </c>
      <c r="AD168" s="3">
        <f t="shared" si="10"/>
        <v>36183403.857142851</v>
      </c>
      <c r="AE168" s="2">
        <f>IF(AE166&gt;=52800000,52800000,IF(AB147=Graph!G$1*1000,AE167+Graph!G$1*1000,AC168))</f>
        <v>22370188.142857134</v>
      </c>
      <c r="AF168" s="3">
        <f t="shared" si="11"/>
        <v>22370188.142857134</v>
      </c>
      <c r="AG168" s="3">
        <f t="shared" si="26"/>
        <v>32386929.84999999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93</v>
      </c>
      <c r="C169" s="7"/>
      <c r="D169" s="2" t="e">
        <f t="shared" si="12"/>
        <v>#N/A</v>
      </c>
      <c r="E169" s="2" t="e">
        <f t="shared" si="22"/>
        <v>#N/A</v>
      </c>
      <c r="F169" s="2">
        <v>584009.08181454241</v>
      </c>
      <c r="G169" s="2">
        <f t="shared" si="23"/>
        <v>399079.14285714284</v>
      </c>
      <c r="H169" s="2">
        <f t="shared" si="13"/>
        <v>56291915.285714187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2681676.7142857132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620060.72752612829</v>
      </c>
      <c r="Q169" s="2">
        <f>IF(P169&gt;Graph!$G$1*1000,Graph!$G$1*1000,P169)</f>
        <v>420000</v>
      </c>
      <c r="R169" s="2">
        <f t="shared" si="16"/>
        <v>58973592</v>
      </c>
      <c r="S169" s="2">
        <f t="shared" si="17"/>
        <v>399079.14285714179</v>
      </c>
      <c r="T169" s="2">
        <f t="shared" si="18"/>
        <v>20920.857142857276</v>
      </c>
      <c r="U169" s="2">
        <f t="shared" si="19"/>
        <v>420000</v>
      </c>
      <c r="V169" s="2">
        <f t="shared" si="28"/>
        <v>22769267.285714276</v>
      </c>
      <c r="W169" s="2">
        <f t="shared" si="20"/>
        <v>399079.14285714179</v>
      </c>
      <c r="X169" s="2">
        <f t="shared" si="6"/>
        <v>20920.857142858207</v>
      </c>
      <c r="Y169" s="2">
        <f t="shared" si="7"/>
        <v>36204324.714285709</v>
      </c>
      <c r="Z169" s="2" t="str">
        <f t="shared" si="8"/>
        <v>HERE</v>
      </c>
      <c r="AA169" s="2">
        <f>IF(Z169="HERE",Y169,AA168+Graph!$G$1*1000)</f>
        <v>36204324.714285709</v>
      </c>
      <c r="AB169" s="2">
        <f t="shared" si="21"/>
        <v>20920.857142858207</v>
      </c>
      <c r="AC169" s="2">
        <f t="shared" si="9"/>
        <v>22769267.285714276</v>
      </c>
      <c r="AD169" s="3">
        <f t="shared" si="10"/>
        <v>36204324.714285709</v>
      </c>
      <c r="AE169" s="2">
        <f>IF(AE167&gt;=52800000,52800000,IF(AB148=Graph!G$1*1000,AE168+Graph!G$1*1000,AC169))</f>
        <v>22769267.285714276</v>
      </c>
      <c r="AF169" s="3">
        <f t="shared" si="11"/>
        <v>22769267.285714276</v>
      </c>
      <c r="AG169" s="3">
        <f t="shared" si="26"/>
        <v>32335372.149999987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94</v>
      </c>
      <c r="C170" s="7"/>
      <c r="D170" s="2" t="e">
        <f t="shared" si="12"/>
        <v>#N/A</v>
      </c>
      <c r="E170" s="2" t="e">
        <f t="shared" si="22"/>
        <v>#N/A</v>
      </c>
      <c r="F170" s="2">
        <v>585844.85730367899</v>
      </c>
      <c r="G170" s="2">
        <f t="shared" si="23"/>
        <v>399079.14285714284</v>
      </c>
      <c r="H170" s="2">
        <f t="shared" si="13"/>
        <v>56690994.428571329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2702597.5714285704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622167.36742159724</v>
      </c>
      <c r="Q170" s="2">
        <f>IF(P170&gt;Graph!$G$1*1000,Graph!$G$1*1000,P170)</f>
        <v>420000</v>
      </c>
      <c r="R170" s="2">
        <f t="shared" si="16"/>
        <v>59393592</v>
      </c>
      <c r="S170" s="2">
        <f t="shared" si="17"/>
        <v>399079.14285714179</v>
      </c>
      <c r="T170" s="2">
        <f t="shared" si="18"/>
        <v>20920.857142857276</v>
      </c>
      <c r="U170" s="2">
        <f t="shared" si="19"/>
        <v>420000</v>
      </c>
      <c r="V170" s="2">
        <f t="shared" si="28"/>
        <v>23168346.428571418</v>
      </c>
      <c r="W170" s="2">
        <f t="shared" si="20"/>
        <v>399079.14285714179</v>
      </c>
      <c r="X170" s="2">
        <f t="shared" si="6"/>
        <v>20920.857142858207</v>
      </c>
      <c r="Y170" s="2">
        <f t="shared" si="7"/>
        <v>36225245.571428567</v>
      </c>
      <c r="Z170" s="2" t="str">
        <f t="shared" si="8"/>
        <v>HERE</v>
      </c>
      <c r="AA170" s="2">
        <f>IF(Z170="HERE",Y170,AA169+Graph!$G$1*1000)</f>
        <v>36225245.571428567</v>
      </c>
      <c r="AB170" s="2">
        <f t="shared" si="21"/>
        <v>20920.857142858207</v>
      </c>
      <c r="AC170" s="2">
        <f t="shared" si="9"/>
        <v>23168346.428571418</v>
      </c>
      <c r="AD170" s="3">
        <f t="shared" si="10"/>
        <v>36225245.571428567</v>
      </c>
      <c r="AE170" s="2">
        <f>IF(AE168&gt;=52800000,52800000,IF(AB149=Graph!G$1*1000,AE169+Graph!G$1*1000,AC170))</f>
        <v>23168346.428571418</v>
      </c>
      <c r="AF170" s="3">
        <f t="shared" si="11"/>
        <v>23168346.428571418</v>
      </c>
      <c r="AG170" s="3">
        <f t="shared" si="26"/>
        <v>32511104.449999988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95</v>
      </c>
      <c r="C171" s="7"/>
      <c r="D171" s="2" t="e">
        <f t="shared" si="12"/>
        <v>#N/A</v>
      </c>
      <c r="E171" s="2" t="e">
        <f t="shared" si="22"/>
        <v>#N/A</v>
      </c>
      <c r="F171" s="2">
        <v>587680.63279283047</v>
      </c>
      <c r="G171" s="2">
        <f t="shared" si="23"/>
        <v>399079.14285714284</v>
      </c>
      <c r="H171" s="2">
        <f t="shared" si="13"/>
        <v>57090073.57142847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2723518.4285714277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624274.00731706619</v>
      </c>
      <c r="Q171" s="2">
        <f>IF(P171&gt;Graph!$G$1*1000,Graph!$G$1*1000,P171)</f>
        <v>420000</v>
      </c>
      <c r="R171" s="2">
        <f t="shared" si="16"/>
        <v>59813592</v>
      </c>
      <c r="S171" s="2">
        <f t="shared" si="17"/>
        <v>399079.14285714179</v>
      </c>
      <c r="T171" s="2">
        <f t="shared" si="18"/>
        <v>20920.857142857276</v>
      </c>
      <c r="U171" s="2">
        <f t="shared" si="19"/>
        <v>420000</v>
      </c>
      <c r="V171" s="2">
        <f t="shared" si="28"/>
        <v>23567425.57142856</v>
      </c>
      <c r="W171" s="2">
        <f t="shared" si="20"/>
        <v>399079.14285714179</v>
      </c>
      <c r="X171" s="2">
        <f t="shared" si="6"/>
        <v>20920.857142858207</v>
      </c>
      <c r="Y171" s="2">
        <f t="shared" si="7"/>
        <v>36246166.428571425</v>
      </c>
      <c r="Z171" s="2" t="str">
        <f t="shared" si="8"/>
        <v>HERE</v>
      </c>
      <c r="AA171" s="2">
        <f>IF(Z171="HERE",Y171,AA170+Graph!$G$1*1000)</f>
        <v>36246166.428571425</v>
      </c>
      <c r="AB171" s="2">
        <f t="shared" si="21"/>
        <v>20920.857142858207</v>
      </c>
      <c r="AC171" s="2">
        <f t="shared" si="9"/>
        <v>23567425.57142856</v>
      </c>
      <c r="AD171" s="3">
        <f t="shared" si="10"/>
        <v>36246166.428571425</v>
      </c>
      <c r="AE171" s="2">
        <f>IF(AE169&gt;=52800000,52800000,IF(AB150=Graph!G$1*1000,AE170+Graph!G$1*1000,AC171))</f>
        <v>23567425.57142856</v>
      </c>
      <c r="AF171" s="3">
        <f t="shared" si="11"/>
        <v>23567425.57142856</v>
      </c>
      <c r="AG171" s="3">
        <f t="shared" si="26"/>
        <v>32654541.84999999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96</v>
      </c>
      <c r="C172" s="7"/>
      <c r="D172" s="2" t="e">
        <f t="shared" si="12"/>
        <v>#N/A</v>
      </c>
      <c r="E172" s="2" t="e">
        <f t="shared" si="22"/>
        <v>#N/A</v>
      </c>
      <c r="F172" s="2">
        <v>589516.40828196704</v>
      </c>
      <c r="G172" s="2">
        <f t="shared" si="23"/>
        <v>399079.14285714284</v>
      </c>
      <c r="H172" s="2">
        <f t="shared" si="13"/>
        <v>57489152.714285612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2744439.285714285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626380.64721253514</v>
      </c>
      <c r="Q172" s="2">
        <f>IF(P172&gt;Graph!$G$1*1000,Graph!$G$1*1000,P172)</f>
        <v>420000</v>
      </c>
      <c r="R172" s="2">
        <f t="shared" si="16"/>
        <v>60233592</v>
      </c>
      <c r="S172" s="2">
        <f t="shared" si="17"/>
        <v>399079.14285714179</v>
      </c>
      <c r="T172" s="2">
        <f t="shared" si="18"/>
        <v>20920.857142857276</v>
      </c>
      <c r="U172" s="2">
        <f t="shared" si="19"/>
        <v>420000</v>
      </c>
      <c r="V172" s="2">
        <f t="shared" si="28"/>
        <v>23966504.714285702</v>
      </c>
      <c r="W172" s="2">
        <f t="shared" si="20"/>
        <v>399079.14285714179</v>
      </c>
      <c r="X172" s="2">
        <f t="shared" si="6"/>
        <v>20920.857142858207</v>
      </c>
      <c r="Y172" s="2">
        <f t="shared" si="7"/>
        <v>36267087.285714284</v>
      </c>
      <c r="Z172" s="2" t="str">
        <f t="shared" si="8"/>
        <v>HERE</v>
      </c>
      <c r="AA172" s="2">
        <f>IF(Z172="HERE",Y172,AA171+Graph!$G$1*1000)</f>
        <v>36267087.285714284</v>
      </c>
      <c r="AB172" s="2">
        <f t="shared" si="21"/>
        <v>20920.857142858207</v>
      </c>
      <c r="AC172" s="2">
        <f t="shared" si="9"/>
        <v>23966504.714285702</v>
      </c>
      <c r="AD172" s="3">
        <f t="shared" si="10"/>
        <v>36267087.285714284</v>
      </c>
      <c r="AE172" s="2">
        <f>IF(AE170&gt;=52800000,52800000,IF(AB151=Graph!G$1*1000,AE171+Graph!G$1*1000,AC172))</f>
        <v>23966504.714285702</v>
      </c>
      <c r="AF172" s="3">
        <f t="shared" si="11"/>
        <v>23966504.714285702</v>
      </c>
      <c r="AG172" s="3">
        <f t="shared" si="26"/>
        <v>32722406.59999999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97</v>
      </c>
      <c r="C173" s="7"/>
      <c r="D173" s="2" t="e">
        <f t="shared" si="12"/>
        <v>#N/A</v>
      </c>
      <c r="E173" s="2" t="e">
        <f t="shared" si="22"/>
        <v>#N/A</v>
      </c>
      <c r="F173" s="2">
        <v>591352.18377111852</v>
      </c>
      <c r="G173" s="2">
        <f t="shared" si="23"/>
        <v>399079.14285714284</v>
      </c>
      <c r="H173" s="2">
        <f t="shared" si="13"/>
        <v>57888231.857142754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2765360.1428571423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628487.28710800409</v>
      </c>
      <c r="Q173" s="2">
        <f>IF(P173&gt;Graph!$G$1*1000,Graph!$G$1*1000,P173)</f>
        <v>420000</v>
      </c>
      <c r="R173" s="2">
        <f t="shared" si="16"/>
        <v>60653592</v>
      </c>
      <c r="S173" s="2">
        <f t="shared" si="17"/>
        <v>399079.14285714179</v>
      </c>
      <c r="T173" s="2">
        <f t="shared" si="18"/>
        <v>20920.857142857276</v>
      </c>
      <c r="U173" s="2">
        <f t="shared" si="19"/>
        <v>420000</v>
      </c>
      <c r="V173" s="2">
        <f t="shared" si="28"/>
        <v>24365583.857142843</v>
      </c>
      <c r="W173" s="2">
        <f t="shared" si="20"/>
        <v>399079.14285714179</v>
      </c>
      <c r="X173" s="2">
        <f t="shared" si="6"/>
        <v>20920.857142858207</v>
      </c>
      <c r="Y173" s="2">
        <f t="shared" si="7"/>
        <v>36288008.142857142</v>
      </c>
      <c r="Z173" s="2" t="str">
        <f t="shared" si="8"/>
        <v>HERE</v>
      </c>
      <c r="AA173" s="2">
        <f>IF(Z173="HERE",Y173,AA172+Graph!$G$1*1000)</f>
        <v>36288008.142857142</v>
      </c>
      <c r="AB173" s="2">
        <f t="shared" si="21"/>
        <v>20920.857142858207</v>
      </c>
      <c r="AC173" s="2">
        <f t="shared" si="9"/>
        <v>24365583.857142843</v>
      </c>
      <c r="AD173" s="3">
        <f t="shared" si="10"/>
        <v>36288008.142857142</v>
      </c>
      <c r="AE173" s="2">
        <f>IF(AE171&gt;=52800000,52800000,IF(AB152=Graph!G$1*1000,AE172+Graph!G$1*1000,AC173))</f>
        <v>24365583.857142843</v>
      </c>
      <c r="AF173" s="3">
        <f t="shared" si="11"/>
        <v>24365583.857142843</v>
      </c>
      <c r="AG173" s="3">
        <f t="shared" si="26"/>
        <v>32690613.09999999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98</v>
      </c>
      <c r="C174" s="7"/>
      <c r="D174" s="2" t="e">
        <f t="shared" si="12"/>
        <v>#N/A</v>
      </c>
      <c r="E174" s="2" t="e">
        <f t="shared" si="22"/>
        <v>#N/A</v>
      </c>
      <c r="F174" s="2">
        <v>593187.9592602551</v>
      </c>
      <c r="G174" s="2">
        <f t="shared" si="23"/>
        <v>399079.14285714284</v>
      </c>
      <c r="H174" s="2">
        <f t="shared" si="13"/>
        <v>58287310.999999896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2786280.9999999995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630593.92700347304</v>
      </c>
      <c r="Q174" s="2">
        <f>IF(P174&gt;Graph!$G$1*1000,Graph!$G$1*1000,P174)</f>
        <v>420000</v>
      </c>
      <c r="R174" s="2">
        <f t="shared" si="16"/>
        <v>61073592</v>
      </c>
      <c r="S174" s="2">
        <f t="shared" si="17"/>
        <v>399079.14285714179</v>
      </c>
      <c r="T174" s="2">
        <f t="shared" si="18"/>
        <v>20920.857142857276</v>
      </c>
      <c r="U174" s="2">
        <f t="shared" si="19"/>
        <v>420000</v>
      </c>
      <c r="V174" s="2">
        <f t="shared" si="28"/>
        <v>24764662.999999985</v>
      </c>
      <c r="W174" s="2">
        <f t="shared" si="20"/>
        <v>399079.14285714179</v>
      </c>
      <c r="X174" s="2">
        <f t="shared" si="6"/>
        <v>20920.857142858207</v>
      </c>
      <c r="Y174" s="2">
        <f t="shared" si="7"/>
        <v>36308929</v>
      </c>
      <c r="Z174" s="2" t="str">
        <f t="shared" si="8"/>
        <v>HERE</v>
      </c>
      <c r="AA174" s="2">
        <f>IF(Z174="HERE",Y174,AA173+Graph!$G$1*1000)</f>
        <v>36308929</v>
      </c>
      <c r="AB174" s="2">
        <f t="shared" si="21"/>
        <v>20920.857142858207</v>
      </c>
      <c r="AC174" s="2">
        <f t="shared" si="9"/>
        <v>24764662.999999985</v>
      </c>
      <c r="AD174" s="3">
        <f t="shared" si="10"/>
        <v>36308929</v>
      </c>
      <c r="AE174" s="2">
        <f>IF(AE172&gt;=52800000,52800000,IF(AB153=Graph!G$1*1000,AE173+Graph!G$1*1000,AC174))</f>
        <v>24764662.999999985</v>
      </c>
      <c r="AF174" s="3">
        <f t="shared" si="11"/>
        <v>24764662.999999985</v>
      </c>
      <c r="AG174" s="3">
        <f t="shared" si="26"/>
        <v>32684027.199999988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99</v>
      </c>
      <c r="C175" s="7"/>
      <c r="D175" s="2" t="e">
        <f t="shared" si="12"/>
        <v>#N/A</v>
      </c>
      <c r="E175" s="2" t="e">
        <f t="shared" si="22"/>
        <v>#N/A</v>
      </c>
      <c r="F175" s="2">
        <v>595023.73474940658</v>
      </c>
      <c r="G175" s="2">
        <f t="shared" si="23"/>
        <v>399079.14285714284</v>
      </c>
      <c r="H175" s="2">
        <f t="shared" si="13"/>
        <v>58686390.142857037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2807201.8571428568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632700.56689894199</v>
      </c>
      <c r="Q175" s="2">
        <f>IF(P175&gt;Graph!$G$1*1000,Graph!$G$1*1000,P175)</f>
        <v>420000</v>
      </c>
      <c r="R175" s="2">
        <f t="shared" si="16"/>
        <v>61493592</v>
      </c>
      <c r="S175" s="2">
        <f t="shared" si="17"/>
        <v>399079.14285714179</v>
      </c>
      <c r="T175" s="2">
        <f t="shared" si="18"/>
        <v>20920.857142857276</v>
      </c>
      <c r="U175" s="2">
        <f t="shared" si="19"/>
        <v>420000</v>
      </c>
      <c r="V175" s="2">
        <f t="shared" si="28"/>
        <v>25163742.142857127</v>
      </c>
      <c r="W175" s="2">
        <f t="shared" si="20"/>
        <v>399079.14285714179</v>
      </c>
      <c r="X175" s="2">
        <f t="shared" si="6"/>
        <v>20920.857142858207</v>
      </c>
      <c r="Y175" s="2">
        <f t="shared" si="7"/>
        <v>36329849.857142858</v>
      </c>
      <c r="Z175" s="2" t="str">
        <f t="shared" si="8"/>
        <v>HERE</v>
      </c>
      <c r="AA175" s="2">
        <f>IF(Z175="HERE",Y175,AA174+Graph!$G$1*1000)</f>
        <v>36329849.857142858</v>
      </c>
      <c r="AB175" s="2">
        <f t="shared" si="21"/>
        <v>20920.857142858207</v>
      </c>
      <c r="AC175" s="2">
        <f t="shared" si="9"/>
        <v>25163742.142857127</v>
      </c>
      <c r="AD175" s="3">
        <f t="shared" si="10"/>
        <v>36329849.857142858</v>
      </c>
      <c r="AE175" s="2">
        <f>IF(AE173&gt;=52800000,52800000,IF(AB154=Graph!G$1*1000,AE174+Graph!G$1*1000,AC175))</f>
        <v>25163742.142857127</v>
      </c>
      <c r="AF175" s="3">
        <f t="shared" si="11"/>
        <v>25163742.142857127</v>
      </c>
      <c r="AG175" s="3">
        <f t="shared" si="26"/>
        <v>32745907.09999999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100</v>
      </c>
      <c r="C176" s="7"/>
      <c r="D176" s="2" t="e">
        <f t="shared" si="12"/>
        <v>#N/A</v>
      </c>
      <c r="E176" s="2" t="e">
        <f t="shared" si="22"/>
        <v>#N/A</v>
      </c>
      <c r="F176" s="2">
        <v>596859.51023855805</v>
      </c>
      <c r="G176" s="2">
        <f t="shared" si="23"/>
        <v>399079.14285714284</v>
      </c>
      <c r="H176" s="2">
        <f t="shared" si="13"/>
        <v>59085469.285714179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2828122.7142857141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634807.20679441094</v>
      </c>
      <c r="Q176" s="2">
        <f>IF(P176&gt;Graph!$G$1*1000,Graph!$G$1*1000,P176)</f>
        <v>420000</v>
      </c>
      <c r="R176" s="2">
        <f t="shared" si="16"/>
        <v>61913592</v>
      </c>
      <c r="S176" s="2">
        <f t="shared" si="17"/>
        <v>399079.14285714179</v>
      </c>
      <c r="T176" s="2">
        <f t="shared" si="18"/>
        <v>20920.857142857276</v>
      </c>
      <c r="U176" s="2">
        <f t="shared" si="19"/>
        <v>420000</v>
      </c>
      <c r="V176" s="2">
        <f t="shared" si="28"/>
        <v>25562821.285714269</v>
      </c>
      <c r="W176" s="2">
        <f t="shared" si="20"/>
        <v>399079.14285714179</v>
      </c>
      <c r="X176" s="2">
        <f t="shared" si="6"/>
        <v>20920.857142858207</v>
      </c>
      <c r="Y176" s="2">
        <f t="shared" si="7"/>
        <v>36350770.714285716</v>
      </c>
      <c r="Z176" s="2" t="str">
        <f t="shared" si="8"/>
        <v>HERE</v>
      </c>
      <c r="AA176" s="2">
        <f>IF(Z176="HERE",Y176,AA175+Graph!$G$1*1000)</f>
        <v>36350770.714285716</v>
      </c>
      <c r="AB176" s="2">
        <f t="shared" si="21"/>
        <v>20920.857142858207</v>
      </c>
      <c r="AC176" s="2">
        <f t="shared" si="9"/>
        <v>25562821.285714269</v>
      </c>
      <c r="AD176" s="3">
        <f t="shared" si="10"/>
        <v>36350770.714285716</v>
      </c>
      <c r="AE176" s="2">
        <f>IF(AE174&gt;=52800000,52800000,IF(AB155=Graph!G$1*1000,AE175+Graph!G$1*1000,AC176))</f>
        <v>25562821.285714269</v>
      </c>
      <c r="AF176" s="3">
        <f t="shared" si="11"/>
        <v>25562821.285714269</v>
      </c>
      <c r="AG176" s="3">
        <f t="shared" si="26"/>
        <v>32839429.949999988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101</v>
      </c>
      <c r="C177" s="7"/>
      <c r="D177" s="2" t="e">
        <f t="shared" si="12"/>
        <v>#N/A</v>
      </c>
      <c r="E177" s="2" t="e">
        <f t="shared" si="22"/>
        <v>#N/A</v>
      </c>
      <c r="F177" s="2">
        <v>598695.28572769463</v>
      </c>
      <c r="G177" s="2">
        <f t="shared" si="23"/>
        <v>399079.14285714284</v>
      </c>
      <c r="H177" s="2">
        <f t="shared" si="13"/>
        <v>59484548.428571321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2849043.5714285714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636913.84668987989</v>
      </c>
      <c r="Q177" s="2">
        <f>IF(P177&gt;Graph!$G$1*1000,Graph!$G$1*1000,P177)</f>
        <v>420000</v>
      </c>
      <c r="R177" s="2">
        <f t="shared" si="16"/>
        <v>62333592</v>
      </c>
      <c r="S177" s="2">
        <f t="shared" si="17"/>
        <v>399079.14285714179</v>
      </c>
      <c r="T177" s="2">
        <f t="shared" si="18"/>
        <v>20920.857142857276</v>
      </c>
      <c r="U177" s="2">
        <f t="shared" si="19"/>
        <v>420000</v>
      </c>
      <c r="V177" s="2">
        <f t="shared" si="28"/>
        <v>25961900.42857141</v>
      </c>
      <c r="W177" s="2">
        <f t="shared" si="20"/>
        <v>399079.14285714179</v>
      </c>
      <c r="X177" s="2">
        <f t="shared" si="6"/>
        <v>20920.857142858207</v>
      </c>
      <c r="Y177" s="2">
        <f t="shared" si="7"/>
        <v>36371691.571428575</v>
      </c>
      <c r="Z177" s="2" t="str">
        <f t="shared" si="8"/>
        <v>HERE</v>
      </c>
      <c r="AA177" s="2">
        <f>IF(Z177="HERE",Y177,AA176+Graph!$G$1*1000)</f>
        <v>36371691.571428575</v>
      </c>
      <c r="AB177" s="2">
        <f t="shared" si="21"/>
        <v>20920.857142858207</v>
      </c>
      <c r="AC177" s="2">
        <f t="shared" si="9"/>
        <v>25961900.42857141</v>
      </c>
      <c r="AD177" s="3">
        <f t="shared" si="10"/>
        <v>36371691.571428575</v>
      </c>
      <c r="AE177" s="2">
        <f>IF(AE175&gt;=52800000,52800000,IF(AB156=Graph!G$1*1000,AE176+Graph!G$1*1000,AC177))</f>
        <v>25961900.42857141</v>
      </c>
      <c r="AF177" s="3">
        <f t="shared" si="11"/>
        <v>25961900.42857141</v>
      </c>
      <c r="AG177" s="3">
        <f t="shared" si="26"/>
        <v>33096968.799999986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102</v>
      </c>
      <c r="C178" s="7"/>
      <c r="D178" s="2" t="e">
        <f t="shared" si="12"/>
        <v>#N/A</v>
      </c>
      <c r="E178" s="2" t="e">
        <f t="shared" si="22"/>
        <v>#N/A</v>
      </c>
      <c r="F178" s="2">
        <v>600531.06121684611</v>
      </c>
      <c r="G178" s="2">
        <f t="shared" si="23"/>
        <v>399079.14285714284</v>
      </c>
      <c r="H178" s="2">
        <f t="shared" si="13"/>
        <v>59883627.571428463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2869964.4285714286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639020.48658534884</v>
      </c>
      <c r="Q178" s="2">
        <f>IF(P178&gt;Graph!$G$1*1000,Graph!$G$1*1000,P178)</f>
        <v>420000</v>
      </c>
      <c r="R178" s="2">
        <f t="shared" si="16"/>
        <v>62753592</v>
      </c>
      <c r="S178" s="2">
        <f t="shared" si="17"/>
        <v>399079.14285714179</v>
      </c>
      <c r="T178" s="2">
        <f t="shared" si="18"/>
        <v>20920.857142857276</v>
      </c>
      <c r="U178" s="2">
        <f t="shared" si="19"/>
        <v>420000</v>
      </c>
      <c r="V178" s="2">
        <f t="shared" si="28"/>
        <v>26360979.571428552</v>
      </c>
      <c r="W178" s="2">
        <f t="shared" si="20"/>
        <v>399079.14285714179</v>
      </c>
      <c r="X178" s="2">
        <f t="shared" si="6"/>
        <v>20920.857142858207</v>
      </c>
      <c r="Y178" s="2">
        <f t="shared" si="7"/>
        <v>36392612.428571433</v>
      </c>
      <c r="Z178" s="2" t="str">
        <f t="shared" si="8"/>
        <v>HERE</v>
      </c>
      <c r="AA178" s="2">
        <f>IF(Z178="HERE",Y178,AA177+Graph!$G$1*1000)</f>
        <v>36392612.428571433</v>
      </c>
      <c r="AB178" s="2">
        <f t="shared" si="21"/>
        <v>20920.857142858207</v>
      </c>
      <c r="AC178" s="2">
        <f t="shared" si="9"/>
        <v>26360979.571428552</v>
      </c>
      <c r="AD178" s="3">
        <f t="shared" si="10"/>
        <v>36392612.428571433</v>
      </c>
      <c r="AE178" s="2">
        <f>IF(AE176&gt;=52800000,52800000,IF(AB157=Graph!G$1*1000,AE177+Graph!G$1*1000,AC178))</f>
        <v>26360979.571428552</v>
      </c>
      <c r="AF178" s="3">
        <f t="shared" si="11"/>
        <v>26360979.571428552</v>
      </c>
      <c r="AG178" s="3">
        <f t="shared" si="26"/>
        <v>33311478.949999988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103</v>
      </c>
      <c r="C179" s="7"/>
      <c r="D179" s="2" t="e">
        <f t="shared" si="12"/>
        <v>#N/A</v>
      </c>
      <c r="E179" s="2" t="e">
        <f t="shared" si="22"/>
        <v>#N/A</v>
      </c>
      <c r="F179" s="2">
        <v>602366.83670598269</v>
      </c>
      <c r="G179" s="2">
        <f t="shared" si="23"/>
        <v>399079.14285714284</v>
      </c>
      <c r="H179" s="2">
        <f t="shared" si="13"/>
        <v>60282706.714285605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2890885.2857142859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641127.1264808327</v>
      </c>
      <c r="Q179" s="2">
        <f>IF(P179&gt;Graph!$G$1*1000,Graph!$G$1*1000,P179)</f>
        <v>420000</v>
      </c>
      <c r="R179" s="2">
        <f t="shared" si="16"/>
        <v>63173592</v>
      </c>
      <c r="S179" s="2">
        <f t="shared" si="17"/>
        <v>399079.14285714179</v>
      </c>
      <c r="T179" s="2">
        <f t="shared" si="18"/>
        <v>20920.857142857276</v>
      </c>
      <c r="U179" s="2">
        <f t="shared" si="19"/>
        <v>420000</v>
      </c>
      <c r="V179" s="2">
        <f t="shared" si="28"/>
        <v>26760058.714285694</v>
      </c>
      <c r="W179" s="2">
        <f t="shared" si="20"/>
        <v>399079.14285714179</v>
      </c>
      <c r="X179" s="2">
        <f t="shared" si="6"/>
        <v>20920.857142858207</v>
      </c>
      <c r="Y179" s="2">
        <f t="shared" si="7"/>
        <v>36413533.285714291</v>
      </c>
      <c r="Z179" s="2" t="str">
        <f t="shared" si="8"/>
        <v>HERE</v>
      </c>
      <c r="AA179" s="2">
        <f>IF(Z179="HERE",Y179,AA178+Graph!$G$1*1000)</f>
        <v>36413533.285714291</v>
      </c>
      <c r="AB179" s="2">
        <f t="shared" si="21"/>
        <v>20920.857142858207</v>
      </c>
      <c r="AC179" s="2">
        <f t="shared" si="9"/>
        <v>26760058.714285694</v>
      </c>
      <c r="AD179" s="3">
        <f t="shared" si="10"/>
        <v>36413533.285714291</v>
      </c>
      <c r="AE179" s="2">
        <f>IF(AE177&gt;=52800000,52800000,IF(AB158=Graph!G$1*1000,AE178+Graph!G$1*1000,AC179))</f>
        <v>26760058.714285694</v>
      </c>
      <c r="AF179" s="3">
        <f t="shared" si="11"/>
        <v>26760058.714285694</v>
      </c>
      <c r="AG179" s="3">
        <f t="shared" si="26"/>
        <v>33411790.749999985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104</v>
      </c>
      <c r="C180" s="7"/>
      <c r="D180" s="2" t="e">
        <f t="shared" si="12"/>
        <v>#N/A</v>
      </c>
      <c r="E180" s="2" t="e">
        <f t="shared" si="22"/>
        <v>#N/A</v>
      </c>
      <c r="F180" s="2">
        <v>604202.61219513416</v>
      </c>
      <c r="G180" s="2">
        <f t="shared" si="23"/>
        <v>399079.14285714284</v>
      </c>
      <c r="H180" s="2">
        <f t="shared" si="13"/>
        <v>60681785.857142746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2911806.1428571432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643233.76637630165</v>
      </c>
      <c r="Q180" s="2">
        <f>IF(P180&gt;Graph!$G$1*1000,Graph!$G$1*1000,P180)</f>
        <v>420000</v>
      </c>
      <c r="R180" s="2">
        <f t="shared" si="16"/>
        <v>63593592</v>
      </c>
      <c r="S180" s="2">
        <f t="shared" si="17"/>
        <v>399079.14285714179</v>
      </c>
      <c r="T180" s="2">
        <f t="shared" si="18"/>
        <v>20920.857142857276</v>
      </c>
      <c r="U180" s="2">
        <f t="shared" si="19"/>
        <v>420000</v>
      </c>
      <c r="V180" s="2">
        <f t="shared" si="28"/>
        <v>27159137.857142836</v>
      </c>
      <c r="W180" s="2">
        <f t="shared" si="20"/>
        <v>399079.14285714179</v>
      </c>
      <c r="X180" s="2">
        <f t="shared" si="6"/>
        <v>20920.857142858207</v>
      </c>
      <c r="Y180" s="2">
        <f t="shared" si="7"/>
        <v>36434454.142857149</v>
      </c>
      <c r="Z180" s="2" t="str">
        <f t="shared" si="8"/>
        <v>HERE</v>
      </c>
      <c r="AA180" s="2">
        <f>IF(Z180="HERE",Y180,AA179+Graph!$G$1*1000)</f>
        <v>36434454.142857149</v>
      </c>
      <c r="AB180" s="2">
        <f t="shared" si="21"/>
        <v>20920.857142858207</v>
      </c>
      <c r="AC180" s="2">
        <f t="shared" si="9"/>
        <v>27159137.857142836</v>
      </c>
      <c r="AD180" s="3">
        <f t="shared" si="10"/>
        <v>36434454.142857149</v>
      </c>
      <c r="AE180" s="2">
        <f>IF(AE178&gt;=52800000,52800000,IF(AB159=Graph!G$1*1000,AE179+Graph!G$1*1000,AC180))</f>
        <v>27159137.857142836</v>
      </c>
      <c r="AF180" s="3">
        <f t="shared" si="11"/>
        <v>27159137.857142836</v>
      </c>
      <c r="AG180" s="3">
        <f t="shared" si="26"/>
        <v>33408173.049999986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105</v>
      </c>
      <c r="C181" s="7"/>
      <c r="D181" s="2" t="e">
        <f t="shared" si="12"/>
        <v>#N/A</v>
      </c>
      <c r="E181" s="2" t="e">
        <f t="shared" si="22"/>
        <v>#N/A</v>
      </c>
      <c r="F181" s="2">
        <v>606038.38768427074</v>
      </c>
      <c r="G181" s="2">
        <f t="shared" si="23"/>
        <v>399079.14285714284</v>
      </c>
      <c r="H181" s="2">
        <f t="shared" si="13"/>
        <v>61080864.999999888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2932727.0000000005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645340.4062717706</v>
      </c>
      <c r="Q181" s="2">
        <f>IF(P181&gt;Graph!$G$1*1000,Graph!$G$1*1000,P181)</f>
        <v>420000</v>
      </c>
      <c r="R181" s="2">
        <f t="shared" si="16"/>
        <v>64013592</v>
      </c>
      <c r="S181" s="2">
        <f t="shared" si="17"/>
        <v>399079.14285714179</v>
      </c>
      <c r="T181" s="2">
        <f t="shared" si="18"/>
        <v>20920.857142857276</v>
      </c>
      <c r="U181" s="2">
        <f t="shared" si="19"/>
        <v>420000</v>
      </c>
      <c r="V181" s="2">
        <f t="shared" si="28"/>
        <v>27558216.999999978</v>
      </c>
      <c r="W181" s="2">
        <f t="shared" si="20"/>
        <v>399079.14285714179</v>
      </c>
      <c r="X181" s="2">
        <f t="shared" si="6"/>
        <v>20920.857142858207</v>
      </c>
      <c r="Y181" s="2">
        <f t="shared" si="7"/>
        <v>36455375.000000007</v>
      </c>
      <c r="Z181" s="2" t="str">
        <f t="shared" si="8"/>
        <v>HERE</v>
      </c>
      <c r="AA181" s="2">
        <f>IF(Z181="HERE",Y181,AA180+Graph!$G$1*1000)</f>
        <v>36455375.000000007</v>
      </c>
      <c r="AB181" s="2">
        <f t="shared" si="21"/>
        <v>20920.857142858207</v>
      </c>
      <c r="AC181" s="2">
        <f t="shared" si="9"/>
        <v>27558216.999999978</v>
      </c>
      <c r="AD181" s="3">
        <f t="shared" si="10"/>
        <v>36455375.000000007</v>
      </c>
      <c r="AE181" s="2">
        <f>IF(AE179&gt;=52800000,52800000,IF(AB160=Graph!G$1*1000,AE180+Graph!G$1*1000,AC181))</f>
        <v>27558216.999999978</v>
      </c>
      <c r="AF181" s="3">
        <f t="shared" si="11"/>
        <v>27558216.999999978</v>
      </c>
      <c r="AG181" s="3">
        <f t="shared" si="26"/>
        <v>33373311.049999986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106</v>
      </c>
      <c r="C182" s="7"/>
      <c r="D182" s="2" t="e">
        <f t="shared" si="12"/>
        <v>#N/A</v>
      </c>
      <c r="E182" s="2" t="e">
        <f t="shared" si="22"/>
        <v>#N/A</v>
      </c>
      <c r="F182" s="2">
        <v>607874.16317342222</v>
      </c>
      <c r="G182" s="2">
        <f t="shared" si="23"/>
        <v>399079.14285714284</v>
      </c>
      <c r="H182" s="2">
        <f t="shared" si="13"/>
        <v>61479944.14285703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2953647.8571428577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647447.04616723955</v>
      </c>
      <c r="Q182" s="2">
        <f>IF(P182&gt;Graph!$G$1*1000,Graph!$G$1*1000,P182)</f>
        <v>420000</v>
      </c>
      <c r="R182" s="2">
        <f t="shared" si="16"/>
        <v>64433592</v>
      </c>
      <c r="S182" s="2">
        <f t="shared" si="17"/>
        <v>399079.14285714179</v>
      </c>
      <c r="T182" s="2">
        <f t="shared" si="18"/>
        <v>20920.857142857276</v>
      </c>
      <c r="U182" s="2">
        <f t="shared" si="19"/>
        <v>420000</v>
      </c>
      <c r="V182" s="2">
        <f t="shared" si="28"/>
        <v>27957296.142857119</v>
      </c>
      <c r="W182" s="2">
        <f t="shared" si="20"/>
        <v>399079.14285714179</v>
      </c>
      <c r="X182" s="2">
        <f t="shared" si="6"/>
        <v>20920.857142858207</v>
      </c>
      <c r="Y182" s="2">
        <f t="shared" si="7"/>
        <v>36476295.857142866</v>
      </c>
      <c r="Z182" s="2" t="str">
        <f t="shared" si="8"/>
        <v>HERE</v>
      </c>
      <c r="AA182" s="2">
        <f>IF(Z182="HERE",Y182,AA181+Graph!$G$1*1000)</f>
        <v>36476295.857142866</v>
      </c>
      <c r="AB182" s="2">
        <f t="shared" si="21"/>
        <v>20920.857142858207</v>
      </c>
      <c r="AC182" s="2">
        <f t="shared" si="9"/>
        <v>27957296.142857119</v>
      </c>
      <c r="AD182" s="3">
        <f t="shared" si="10"/>
        <v>36476295.857142866</v>
      </c>
      <c r="AE182" s="2">
        <f>IF(AE180&gt;=52800000,52800000,IF(AB161=Graph!G$1*1000,AE181+Graph!G$1*1000,AC182))</f>
        <v>27957296.142857119</v>
      </c>
      <c r="AF182" s="3">
        <f t="shared" si="11"/>
        <v>27957296.142857119</v>
      </c>
      <c r="AG182" s="3">
        <f t="shared" si="26"/>
        <v>33412093.778571416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107</v>
      </c>
      <c r="C183" s="7"/>
      <c r="D183" s="2" t="e">
        <f t="shared" si="12"/>
        <v>#N/A</v>
      </c>
      <c r="E183" s="2" t="e">
        <f t="shared" si="22"/>
        <v>#N/A</v>
      </c>
      <c r="F183" s="2">
        <v>609709.93866255879</v>
      </c>
      <c r="G183" s="2">
        <f t="shared" si="23"/>
        <v>399079.14285714284</v>
      </c>
      <c r="H183" s="2">
        <f t="shared" si="13"/>
        <v>61879023.285714172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2974568.714285715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649553.6860627085</v>
      </c>
      <c r="Q183" s="2">
        <f>IF(P183&gt;Graph!$G$1*1000,Graph!$G$1*1000,P183)</f>
        <v>420000</v>
      </c>
      <c r="R183" s="2">
        <f t="shared" si="16"/>
        <v>64853592</v>
      </c>
      <c r="S183" s="2">
        <f t="shared" si="17"/>
        <v>399079.14285714179</v>
      </c>
      <c r="T183" s="2">
        <f t="shared" si="18"/>
        <v>20920.857142857276</v>
      </c>
      <c r="U183" s="2">
        <f t="shared" si="19"/>
        <v>420000</v>
      </c>
      <c r="V183" s="2">
        <f t="shared" si="28"/>
        <v>28356375.285714261</v>
      </c>
      <c r="W183" s="2">
        <f t="shared" si="20"/>
        <v>399079.14285714179</v>
      </c>
      <c r="X183" s="2">
        <f t="shared" si="6"/>
        <v>20920.857142858207</v>
      </c>
      <c r="Y183" s="2">
        <f t="shared" si="7"/>
        <v>36497216.714285724</v>
      </c>
      <c r="Z183" s="2" t="str">
        <f t="shared" si="8"/>
        <v>HERE</v>
      </c>
      <c r="AA183" s="2">
        <f>IF(Z183="HERE",Y183,AA182+Graph!$G$1*1000)</f>
        <v>36497216.714285724</v>
      </c>
      <c r="AB183" s="2">
        <f t="shared" si="21"/>
        <v>20920.857142858207</v>
      </c>
      <c r="AC183" s="2">
        <f t="shared" si="9"/>
        <v>28356375.285714261</v>
      </c>
      <c r="AD183" s="3">
        <f t="shared" si="10"/>
        <v>36497216.714285724</v>
      </c>
      <c r="AE183" s="2">
        <f>IF(AE181&gt;=52800000,52800000,IF(AB162=Graph!G$1*1000,AE182+Graph!G$1*1000,AC183))</f>
        <v>28356375.285714261</v>
      </c>
      <c r="AF183" s="3">
        <f t="shared" si="11"/>
        <v>28356375.285714261</v>
      </c>
      <c r="AG183" s="3">
        <f t="shared" si="26"/>
        <v>33450876.507142849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108</v>
      </c>
      <c r="C184" s="7"/>
      <c r="D184" s="2" t="e">
        <f t="shared" si="12"/>
        <v>#N/A</v>
      </c>
      <c r="E184" s="2" t="e">
        <f t="shared" si="22"/>
        <v>#N/A</v>
      </c>
      <c r="F184" s="2">
        <v>611545.71415171027</v>
      </c>
      <c r="G184" s="2">
        <f t="shared" si="23"/>
        <v>399079.14285714284</v>
      </c>
      <c r="H184" s="2">
        <f t="shared" si="13"/>
        <v>62278102.428571314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2995489.5714285723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651660.32595817745</v>
      </c>
      <c r="Q184" s="2">
        <f>IF(P184&gt;Graph!$G$1*1000,Graph!$G$1*1000,P184)</f>
        <v>420000</v>
      </c>
      <c r="R184" s="2">
        <f t="shared" si="16"/>
        <v>65273592</v>
      </c>
      <c r="S184" s="2">
        <f t="shared" si="17"/>
        <v>399079.14285714179</v>
      </c>
      <c r="T184" s="2">
        <f t="shared" si="18"/>
        <v>20920.857142857276</v>
      </c>
      <c r="U184" s="2">
        <f t="shared" si="19"/>
        <v>420000</v>
      </c>
      <c r="V184" s="2">
        <f t="shared" si="28"/>
        <v>28755454.428571403</v>
      </c>
      <c r="W184" s="2">
        <f t="shared" si="20"/>
        <v>399079.14285714179</v>
      </c>
      <c r="X184" s="2">
        <f t="shared" si="6"/>
        <v>20920.857142858207</v>
      </c>
      <c r="Y184" s="2">
        <f t="shared" si="7"/>
        <v>36518137.571428582</v>
      </c>
      <c r="Z184" s="2" t="str">
        <f t="shared" si="8"/>
        <v>HERE</v>
      </c>
      <c r="AA184" s="2">
        <f>IF(Z184="HERE",Y184,AA183+Graph!$G$1*1000)</f>
        <v>36518137.571428582</v>
      </c>
      <c r="AB184" s="2">
        <f t="shared" si="21"/>
        <v>20920.857142858207</v>
      </c>
      <c r="AC184" s="2">
        <f t="shared" si="9"/>
        <v>28755454.428571403</v>
      </c>
      <c r="AD184" s="3">
        <f t="shared" si="10"/>
        <v>36518137.571428582</v>
      </c>
      <c r="AE184" s="2">
        <f>IF(AE182&gt;=52800000,52800000,IF(AB163=Graph!G$1*1000,AE183+Graph!G$1*1000,AC184))</f>
        <v>28755454.428571403</v>
      </c>
      <c r="AF184" s="3">
        <f t="shared" si="11"/>
        <v>28755454.428571403</v>
      </c>
      <c r="AG184" s="3">
        <f t="shared" si="26"/>
        <v>33489659.235714275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109</v>
      </c>
      <c r="C185" s="7"/>
      <c r="D185" s="2" t="e">
        <f t="shared" si="12"/>
        <v>#N/A</v>
      </c>
      <c r="E185" s="2" t="e">
        <f t="shared" si="22"/>
        <v>#N/A</v>
      </c>
      <c r="F185" s="2">
        <v>613381.48964086175</v>
      </c>
      <c r="G185" s="2">
        <f t="shared" si="23"/>
        <v>399079.14285714284</v>
      </c>
      <c r="H185" s="2">
        <f t="shared" si="13"/>
        <v>62677181.571428455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3016410.4285714296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653766.9658536464</v>
      </c>
      <c r="Q185" s="2">
        <f>IF(P185&gt;Graph!$G$1*1000,Graph!$G$1*1000,P185)</f>
        <v>420000</v>
      </c>
      <c r="R185" s="2">
        <f t="shared" si="16"/>
        <v>65693592</v>
      </c>
      <c r="S185" s="2">
        <f t="shared" si="17"/>
        <v>399079.14285714179</v>
      </c>
      <c r="T185" s="2">
        <f t="shared" si="18"/>
        <v>20920.857142857276</v>
      </c>
      <c r="U185" s="2">
        <f t="shared" si="19"/>
        <v>420000</v>
      </c>
      <c r="V185" s="2">
        <f t="shared" si="28"/>
        <v>29154533.571428545</v>
      </c>
      <c r="W185" s="2">
        <f t="shared" si="20"/>
        <v>399079.14285714179</v>
      </c>
      <c r="X185" s="2">
        <f t="shared" si="6"/>
        <v>20920.857142858207</v>
      </c>
      <c r="Y185" s="2">
        <f t="shared" si="7"/>
        <v>36539058.42857144</v>
      </c>
      <c r="Z185" s="2" t="str">
        <f t="shared" si="8"/>
        <v>HERE</v>
      </c>
      <c r="AA185" s="2">
        <f>IF(Z185="HERE",Y185,AA184+Graph!$G$1*1000)</f>
        <v>36539058.42857144</v>
      </c>
      <c r="AB185" s="2">
        <f t="shared" si="21"/>
        <v>20920.857142858207</v>
      </c>
      <c r="AC185" s="2">
        <f t="shared" si="9"/>
        <v>29154533.571428545</v>
      </c>
      <c r="AD185" s="3">
        <f t="shared" si="10"/>
        <v>36539058.42857144</v>
      </c>
      <c r="AE185" s="2">
        <f>IF(AE183&gt;=52800000,52800000,IF(AB164=Graph!G$1*1000,AE184+Graph!G$1*1000,AC185))</f>
        <v>29154533.571428545</v>
      </c>
      <c r="AF185" s="3">
        <f t="shared" si="11"/>
        <v>29154533.571428545</v>
      </c>
      <c r="AG185" s="3">
        <f t="shared" si="26"/>
        <v>33528441.964285705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110</v>
      </c>
      <c r="C186" s="7"/>
      <c r="D186" s="2" t="e">
        <f t="shared" si="12"/>
        <v>#N/A</v>
      </c>
      <c r="E186" s="2" t="e">
        <f t="shared" si="22"/>
        <v>#N/A</v>
      </c>
      <c r="F186" s="2">
        <v>615217.26512999833</v>
      </c>
      <c r="G186" s="2">
        <f t="shared" si="23"/>
        <v>399079.14285714284</v>
      </c>
      <c r="H186" s="2">
        <f t="shared" si="13"/>
        <v>63076260.714285597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3037331.2857142868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655873.60574911535</v>
      </c>
      <c r="Q186" s="2">
        <f>IF(P186&gt;Graph!$G$1*1000,Graph!$G$1*1000,P186)</f>
        <v>420000</v>
      </c>
      <c r="R186" s="2">
        <f t="shared" si="16"/>
        <v>66113592</v>
      </c>
      <c r="S186" s="2">
        <f t="shared" si="17"/>
        <v>399079.14285714179</v>
      </c>
      <c r="T186" s="2">
        <f t="shared" si="18"/>
        <v>20920.857142857276</v>
      </c>
      <c r="U186" s="2">
        <f t="shared" si="19"/>
        <v>420000</v>
      </c>
      <c r="V186" s="2">
        <f t="shared" si="28"/>
        <v>29553612.714285687</v>
      </c>
      <c r="W186" s="2">
        <f t="shared" si="20"/>
        <v>399079.14285714179</v>
      </c>
      <c r="X186" s="2">
        <f t="shared" si="6"/>
        <v>20920.857142858207</v>
      </c>
      <c r="Y186" s="2">
        <f t="shared" si="7"/>
        <v>36559979.285714298</v>
      </c>
      <c r="Z186" s="2" t="str">
        <f t="shared" si="8"/>
        <v>HERE</v>
      </c>
      <c r="AA186" s="2">
        <f>IF(Z186="HERE",Y186,AA185+Graph!$G$1*1000)</f>
        <v>36559979.285714298</v>
      </c>
      <c r="AB186" s="2">
        <f t="shared" si="21"/>
        <v>20920.857142858207</v>
      </c>
      <c r="AC186" s="2">
        <f t="shared" si="9"/>
        <v>29553612.714285687</v>
      </c>
      <c r="AD186" s="3">
        <f t="shared" si="10"/>
        <v>36559979.285714298</v>
      </c>
      <c r="AE186" s="2">
        <f>IF(AE184&gt;=52800000,52800000,IF(AB165=Graph!G$1*1000,AE185+Graph!G$1*1000,AC186))</f>
        <v>29553612.714285687</v>
      </c>
      <c r="AF186" s="3">
        <f t="shared" si="11"/>
        <v>29553612.714285687</v>
      </c>
      <c r="AG186" s="3">
        <f t="shared" si="26"/>
        <v>33567224.692857131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111</v>
      </c>
      <c r="C187" s="7"/>
      <c r="D187" s="2" t="e">
        <f t="shared" si="12"/>
        <v>#N/A</v>
      </c>
      <c r="E187" s="2" t="e">
        <f t="shared" si="22"/>
        <v>#N/A</v>
      </c>
      <c r="F187" s="2">
        <v>617053.0406191498</v>
      </c>
      <c r="G187" s="2">
        <f t="shared" si="23"/>
        <v>399079.14285714284</v>
      </c>
      <c r="H187" s="2">
        <f t="shared" si="13"/>
        <v>63475339.857142739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3058252.1428571441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657980.2456445843</v>
      </c>
      <c r="Q187" s="2">
        <f>IF(P187&gt;Graph!$G$1*1000,Graph!$G$1*1000,P187)</f>
        <v>420000</v>
      </c>
      <c r="R187" s="2">
        <f t="shared" si="16"/>
        <v>66533592</v>
      </c>
      <c r="S187" s="2">
        <f t="shared" si="17"/>
        <v>399079.14285714179</v>
      </c>
      <c r="T187" s="2">
        <f t="shared" si="18"/>
        <v>20920.857142857276</v>
      </c>
      <c r="U187" s="2">
        <f t="shared" si="19"/>
        <v>420000</v>
      </c>
      <c r="V187" s="2">
        <f t="shared" si="28"/>
        <v>29952691.857142828</v>
      </c>
      <c r="W187" s="2">
        <f t="shared" si="20"/>
        <v>399079.14285714179</v>
      </c>
      <c r="X187" s="2">
        <f t="shared" si="6"/>
        <v>20920.857142858207</v>
      </c>
      <c r="Y187" s="2">
        <f t="shared" si="7"/>
        <v>36580900.142857157</v>
      </c>
      <c r="Z187" s="2" t="str">
        <f t="shared" si="8"/>
        <v>HERE</v>
      </c>
      <c r="AA187" s="2">
        <f>IF(Z187="HERE",Y187,AA186+Graph!$G$1*1000)</f>
        <v>36580900.142857157</v>
      </c>
      <c r="AB187" s="2">
        <f t="shared" si="21"/>
        <v>20920.857142858207</v>
      </c>
      <c r="AC187" s="2">
        <f t="shared" si="9"/>
        <v>29952691.857142828</v>
      </c>
      <c r="AD187" s="3">
        <f t="shared" si="10"/>
        <v>36580900.142857157</v>
      </c>
      <c r="AE187" s="2">
        <f>IF(AE185&gt;=52800000,52800000,IF(AB166=Graph!G$1*1000,AE186+Graph!G$1*1000,AC187))</f>
        <v>29952691.857142828</v>
      </c>
      <c r="AF187" s="3">
        <f t="shared" si="11"/>
        <v>29952691.857142828</v>
      </c>
      <c r="AG187" s="3">
        <f t="shared" si="26"/>
        <v>33606007.421428561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112</v>
      </c>
      <c r="C188" s="7"/>
      <c r="D188" s="2" t="e">
        <f t="shared" si="12"/>
        <v>#N/A</v>
      </c>
      <c r="E188" s="2" t="e">
        <f t="shared" si="22"/>
        <v>#N/A</v>
      </c>
      <c r="F188" s="2">
        <v>618888.81610828638</v>
      </c>
      <c r="G188" s="2">
        <f t="shared" si="23"/>
        <v>399079.14285714284</v>
      </c>
      <c r="H188" s="2">
        <f t="shared" si="13"/>
        <v>63874418.999999881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3079173.0000000014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660086.88554005325</v>
      </c>
      <c r="Q188" s="2">
        <f>IF(P188&gt;Graph!$G$1*1000,Graph!$G$1*1000,P188)</f>
        <v>420000</v>
      </c>
      <c r="R188" s="2">
        <f t="shared" si="16"/>
        <v>66953592</v>
      </c>
      <c r="S188" s="2">
        <f t="shared" si="17"/>
        <v>399079.14285714179</v>
      </c>
      <c r="T188" s="2">
        <f t="shared" si="18"/>
        <v>20920.857142857276</v>
      </c>
      <c r="U188" s="2">
        <f t="shared" si="19"/>
        <v>420000</v>
      </c>
      <c r="V188" s="2">
        <f t="shared" si="28"/>
        <v>30351770.99999997</v>
      </c>
      <c r="W188" s="2">
        <f t="shared" si="20"/>
        <v>399079.14285714179</v>
      </c>
      <c r="X188" s="2">
        <f t="shared" si="6"/>
        <v>20920.857142858207</v>
      </c>
      <c r="Y188" s="2">
        <f t="shared" si="7"/>
        <v>36601821.000000015</v>
      </c>
      <c r="Z188" s="2" t="str">
        <f t="shared" si="8"/>
        <v>HERE</v>
      </c>
      <c r="AA188" s="2">
        <f>IF(Z188="HERE",Y188,AA187+Graph!$G$1*1000)</f>
        <v>36601821.000000015</v>
      </c>
      <c r="AB188" s="2">
        <f t="shared" si="21"/>
        <v>20920.857142858207</v>
      </c>
      <c r="AC188" s="2">
        <f t="shared" si="9"/>
        <v>30351770.99999997</v>
      </c>
      <c r="AD188" s="3">
        <f t="shared" si="10"/>
        <v>36601821.000000015</v>
      </c>
      <c r="AE188" s="2">
        <f>IF(AE186&gt;=52800000,52800000,IF(AB167=Graph!G$1*1000,AE187+Graph!G$1*1000,AC188))</f>
        <v>30351770.99999997</v>
      </c>
      <c r="AF188" s="3">
        <f t="shared" si="11"/>
        <v>30351770.99999997</v>
      </c>
      <c r="AG188" s="3">
        <f t="shared" si="26"/>
        <v>33644790.149999999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113</v>
      </c>
      <c r="C189" s="7"/>
      <c r="D189" s="2" t="e">
        <f t="shared" si="12"/>
        <v>#N/A</v>
      </c>
      <c r="E189" s="2" t="e">
        <f t="shared" si="22"/>
        <v>#N/A</v>
      </c>
      <c r="F189" s="2">
        <v>620724.59159743786</v>
      </c>
      <c r="G189" s="2">
        <f t="shared" si="23"/>
        <v>399079.14285714284</v>
      </c>
      <c r="H189" s="2">
        <f t="shared" si="13"/>
        <v>64273498.142857023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3100093.8571428587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662193.5254355222</v>
      </c>
      <c r="Q189" s="2">
        <f>IF(P189&gt;Graph!$G$1*1000,Graph!$G$1*1000,P189)</f>
        <v>420000</v>
      </c>
      <c r="R189" s="2">
        <f t="shared" si="16"/>
        <v>67373592</v>
      </c>
      <c r="S189" s="2">
        <f t="shared" si="17"/>
        <v>399079.14285714179</v>
      </c>
      <c r="T189" s="2">
        <f t="shared" si="18"/>
        <v>20920.857142857276</v>
      </c>
      <c r="U189" s="2">
        <f t="shared" si="19"/>
        <v>420000</v>
      </c>
      <c r="V189" s="2">
        <f t="shared" si="28"/>
        <v>30750850.142857112</v>
      </c>
      <c r="W189" s="2">
        <f t="shared" si="20"/>
        <v>399079.14285714179</v>
      </c>
      <c r="X189" s="2">
        <f t="shared" si="6"/>
        <v>20920.857142858207</v>
      </c>
      <c r="Y189" s="2">
        <f t="shared" si="7"/>
        <v>36622741.857142873</v>
      </c>
      <c r="Z189" s="2" t="str">
        <f t="shared" si="8"/>
        <v>HERE</v>
      </c>
      <c r="AA189" s="2">
        <f>IF(Z189="HERE",Y189,AA188+Graph!$G$1*1000)</f>
        <v>36622741.857142873</v>
      </c>
      <c r="AB189" s="2">
        <f t="shared" si="21"/>
        <v>20920.857142858207</v>
      </c>
      <c r="AC189" s="2">
        <f t="shared" si="9"/>
        <v>30750850.142857112</v>
      </c>
      <c r="AD189" s="3">
        <f t="shared" si="10"/>
        <v>36622741.857142873</v>
      </c>
      <c r="AE189" s="2">
        <f>IF(AE187&gt;=52800000,52800000,IF(AB168=Graph!G$1*1000,AE188+Graph!G$1*1000,AC189))</f>
        <v>30750850.142857112</v>
      </c>
      <c r="AF189" s="3">
        <f t="shared" si="11"/>
        <v>30750850.142857112</v>
      </c>
      <c r="AG189" s="3">
        <f t="shared" si="26"/>
        <v>33683572.878571421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114</v>
      </c>
      <c r="C190" s="7"/>
      <c r="D190" s="2" t="e">
        <f t="shared" si="12"/>
        <v>#N/A</v>
      </c>
      <c r="E190" s="2" t="e">
        <f t="shared" si="22"/>
        <v>#N/A</v>
      </c>
      <c r="F190" s="2">
        <v>622560.36708657444</v>
      </c>
      <c r="G190" s="2">
        <f t="shared" si="23"/>
        <v>399079.14285714284</v>
      </c>
      <c r="H190" s="2">
        <f t="shared" si="13"/>
        <v>64672577.285714164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3121014.7142857159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664300.16533100605</v>
      </c>
      <c r="Q190" s="2">
        <f>IF(P190&gt;Graph!$G$1*1000,Graph!$G$1*1000,P190)</f>
        <v>420000</v>
      </c>
      <c r="R190" s="2">
        <f t="shared" si="16"/>
        <v>67793592</v>
      </c>
      <c r="S190" s="2">
        <f t="shared" si="17"/>
        <v>399079.14285714179</v>
      </c>
      <c r="T190" s="2">
        <f t="shared" si="18"/>
        <v>20920.857142857276</v>
      </c>
      <c r="U190" s="2">
        <f t="shared" si="19"/>
        <v>420000</v>
      </c>
      <c r="V190" s="2">
        <f t="shared" si="28"/>
        <v>31149929.285714254</v>
      </c>
      <c r="W190" s="2">
        <f t="shared" si="20"/>
        <v>399079.14285714179</v>
      </c>
      <c r="X190" s="2">
        <f t="shared" si="6"/>
        <v>20920.857142858207</v>
      </c>
      <c r="Y190" s="2">
        <f t="shared" si="7"/>
        <v>36643662.714285731</v>
      </c>
      <c r="Z190" s="2" t="str">
        <f t="shared" si="8"/>
        <v>HERE</v>
      </c>
      <c r="AA190" s="2">
        <f>IF(Z190="HERE",Y190,AA189+Graph!$G$1*1000)</f>
        <v>36643662.714285731</v>
      </c>
      <c r="AB190" s="2">
        <f t="shared" si="21"/>
        <v>20920.857142858207</v>
      </c>
      <c r="AC190" s="2">
        <f t="shared" si="9"/>
        <v>31149929.285714254</v>
      </c>
      <c r="AD190" s="3">
        <f t="shared" si="10"/>
        <v>36643662.714285731</v>
      </c>
      <c r="AE190" s="2">
        <f>IF(AE188&gt;=52800000,52800000,IF(AB169=Graph!G$1*1000,AE189+Graph!G$1*1000,AC190))</f>
        <v>31149929.285714254</v>
      </c>
      <c r="AF190" s="3">
        <f t="shared" si="11"/>
        <v>31149929.285714254</v>
      </c>
      <c r="AG190" s="3">
        <f t="shared" si="26"/>
        <v>33722355.607142851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115</v>
      </c>
      <c r="C191" s="7"/>
      <c r="D191" s="2" t="e">
        <f t="shared" si="12"/>
        <v>#N/A</v>
      </c>
      <c r="E191" s="2" t="e">
        <f t="shared" si="22"/>
        <v>#N/A</v>
      </c>
      <c r="F191" s="2">
        <v>624396.14257572591</v>
      </c>
      <c r="G191" s="2">
        <f t="shared" si="23"/>
        <v>399079.14285714284</v>
      </c>
      <c r="H191" s="2">
        <f t="shared" si="13"/>
        <v>65071656.428571306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3141935.5714285732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666406.805226475</v>
      </c>
      <c r="Q191" s="2">
        <f>IF(P191&gt;Graph!$G$1*1000,Graph!$G$1*1000,P191)</f>
        <v>420000</v>
      </c>
      <c r="R191" s="2">
        <f t="shared" si="16"/>
        <v>68213592</v>
      </c>
      <c r="S191" s="2">
        <f t="shared" si="17"/>
        <v>399079.14285714179</v>
      </c>
      <c r="T191" s="2">
        <f t="shared" si="18"/>
        <v>20920.857142857276</v>
      </c>
      <c r="U191" s="2">
        <f t="shared" si="19"/>
        <v>420000</v>
      </c>
      <c r="V191" s="2">
        <f t="shared" si="28"/>
        <v>31549008.428571396</v>
      </c>
      <c r="W191" s="2">
        <f t="shared" si="20"/>
        <v>399079.14285714179</v>
      </c>
      <c r="X191" s="2">
        <f t="shared" si="6"/>
        <v>20920.857142858207</v>
      </c>
      <c r="Y191" s="2">
        <f t="shared" si="7"/>
        <v>36664583.57142859</v>
      </c>
      <c r="Z191" s="2" t="str">
        <f t="shared" si="8"/>
        <v>HERE</v>
      </c>
      <c r="AA191" s="2">
        <f>IF(Z191="HERE",Y191,AA190+Graph!$G$1*1000)</f>
        <v>36664583.57142859</v>
      </c>
      <c r="AB191" s="2">
        <f t="shared" si="21"/>
        <v>20920.857142858207</v>
      </c>
      <c r="AC191" s="2">
        <f t="shared" si="9"/>
        <v>31549008.428571396</v>
      </c>
      <c r="AD191" s="3">
        <f t="shared" si="10"/>
        <v>36664583.57142859</v>
      </c>
      <c r="AE191" s="2">
        <f>IF(AE189&gt;=52800000,52800000,IF(AB170=Graph!G$1*1000,AE190+Graph!G$1*1000,AC191))</f>
        <v>31549008.428571396</v>
      </c>
      <c r="AF191" s="3">
        <f t="shared" si="11"/>
        <v>31549008.428571396</v>
      </c>
      <c r="AG191" s="3">
        <f t="shared" si="26"/>
        <v>33761138.335714281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116</v>
      </c>
      <c r="C192" s="7"/>
      <c r="D192" s="2" t="e">
        <f t="shared" si="12"/>
        <v>#N/A</v>
      </c>
      <c r="E192" s="2" t="e">
        <f t="shared" si="22"/>
        <v>#N/A</v>
      </c>
      <c r="F192" s="2">
        <v>626231.91806487739</v>
      </c>
      <c r="G192" s="2">
        <f t="shared" si="23"/>
        <v>399079.14285714284</v>
      </c>
      <c r="H192" s="2">
        <f t="shared" si="13"/>
        <v>65470735.571428448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3162856.4285714305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668513.44512194395</v>
      </c>
      <c r="Q192" s="2">
        <f>IF(P192&gt;Graph!$G$1*1000,Graph!$G$1*1000,P192)</f>
        <v>420000</v>
      </c>
      <c r="R192" s="2">
        <f t="shared" si="16"/>
        <v>68633592</v>
      </c>
      <c r="S192" s="2">
        <f t="shared" si="17"/>
        <v>399079.14285714179</v>
      </c>
      <c r="T192" s="2">
        <f t="shared" si="18"/>
        <v>20920.857142857276</v>
      </c>
      <c r="U192" s="2">
        <f t="shared" si="19"/>
        <v>420000</v>
      </c>
      <c r="V192" s="2">
        <f t="shared" si="28"/>
        <v>31948087.571428537</v>
      </c>
      <c r="W192" s="2">
        <f t="shared" si="20"/>
        <v>399079.14285714179</v>
      </c>
      <c r="X192" s="2">
        <f t="shared" si="6"/>
        <v>20920.857142858207</v>
      </c>
      <c r="Y192" s="2">
        <f t="shared" si="7"/>
        <v>36685504.428571448</v>
      </c>
      <c r="Z192" s="2" t="str">
        <f t="shared" si="8"/>
        <v>HERE</v>
      </c>
      <c r="AA192" s="2">
        <f>IF(Z192="HERE",Y192,AA191+Graph!$G$1*1000)</f>
        <v>36685504.428571448</v>
      </c>
      <c r="AB192" s="2">
        <f t="shared" si="21"/>
        <v>20920.857142858207</v>
      </c>
      <c r="AC192" s="2">
        <f t="shared" si="9"/>
        <v>31948087.571428537</v>
      </c>
      <c r="AD192" s="3">
        <f t="shared" si="10"/>
        <v>36685504.428571448</v>
      </c>
      <c r="AE192" s="2">
        <f>IF(AE190&gt;=52800000,52800000,IF(AB171=Graph!G$1*1000,AE191+Graph!G$1*1000,AC192))</f>
        <v>31948087.571428537</v>
      </c>
      <c r="AF192" s="3">
        <f t="shared" si="11"/>
        <v>31948087.571428537</v>
      </c>
      <c r="AG192" s="3">
        <f t="shared" si="26"/>
        <v>33799921.06428571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117</v>
      </c>
      <c r="C193" s="7"/>
      <c r="D193" s="2" t="e">
        <f t="shared" si="12"/>
        <v>#N/A</v>
      </c>
      <c r="E193" s="2" t="e">
        <f t="shared" si="22"/>
        <v>#N/A</v>
      </c>
      <c r="F193" s="2">
        <v>628067.69355401397</v>
      </c>
      <c r="G193" s="2">
        <f t="shared" si="23"/>
        <v>399079.14285714284</v>
      </c>
      <c r="H193" s="2">
        <f t="shared" si="13"/>
        <v>65869814.71428559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3183777.2857142878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670620.0850174129</v>
      </c>
      <c r="Q193" s="2">
        <f>IF(P193&gt;Graph!$G$1*1000,Graph!$G$1*1000,P193)</f>
        <v>420000</v>
      </c>
      <c r="R193" s="2">
        <f t="shared" si="16"/>
        <v>69053592</v>
      </c>
      <c r="S193" s="2">
        <f t="shared" si="17"/>
        <v>399079.14285714179</v>
      </c>
      <c r="T193" s="2">
        <f t="shared" si="18"/>
        <v>20920.857142857276</v>
      </c>
      <c r="U193" s="2">
        <f t="shared" si="19"/>
        <v>420000</v>
      </c>
      <c r="V193" s="2">
        <f t="shared" si="28"/>
        <v>32347166.714285679</v>
      </c>
      <c r="W193" s="2">
        <f t="shared" si="20"/>
        <v>399079.14285714179</v>
      </c>
      <c r="X193" s="2">
        <f t="shared" si="6"/>
        <v>20920.857142858207</v>
      </c>
      <c r="Y193" s="2">
        <f t="shared" si="7"/>
        <v>36706425.285714306</v>
      </c>
      <c r="Z193" s="2" t="str">
        <f t="shared" si="8"/>
        <v>HERE</v>
      </c>
      <c r="AA193" s="2">
        <f>IF(Z193="HERE",Y193,AA192+Graph!$G$1*1000)</f>
        <v>36706425.285714306</v>
      </c>
      <c r="AB193" s="2">
        <f t="shared" si="21"/>
        <v>20920.857142858207</v>
      </c>
      <c r="AC193" s="2">
        <f t="shared" si="9"/>
        <v>32347166.714285679</v>
      </c>
      <c r="AD193" s="3">
        <f t="shared" si="10"/>
        <v>36706425.285714306</v>
      </c>
      <c r="AE193" s="2">
        <f>IF(AE191&gt;=52800000,52800000,IF(AB172=Graph!G$1*1000,AE192+Graph!G$1*1000,AC193))</f>
        <v>32347166.714285679</v>
      </c>
      <c r="AF193" s="3">
        <f t="shared" si="11"/>
        <v>32347166.714285679</v>
      </c>
      <c r="AG193" s="3">
        <f t="shared" si="26"/>
        <v>33838703.79285714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118</v>
      </c>
      <c r="C194" s="7"/>
      <c r="D194" s="2" t="e">
        <f t="shared" si="12"/>
        <v>#N/A</v>
      </c>
      <c r="E194" s="2" t="e">
        <f t="shared" si="22"/>
        <v>#N/A</v>
      </c>
      <c r="F194" s="2">
        <v>629903.46904316545</v>
      </c>
      <c r="G194" s="2">
        <f t="shared" si="23"/>
        <v>399079.14285714284</v>
      </c>
      <c r="H194" s="2">
        <f t="shared" si="13"/>
        <v>66268893.857142732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3204698.1428571451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672726.72491288185</v>
      </c>
      <c r="Q194" s="2">
        <f>IF(P194&gt;Graph!$G$1*1000,Graph!$G$1*1000,P194)</f>
        <v>420000</v>
      </c>
      <c r="R194" s="2">
        <f t="shared" si="16"/>
        <v>69473592</v>
      </c>
      <c r="S194" s="2">
        <f t="shared" si="17"/>
        <v>399079.14285714179</v>
      </c>
      <c r="T194" s="2">
        <f t="shared" si="18"/>
        <v>20920.857142857276</v>
      </c>
      <c r="U194" s="2">
        <f t="shared" si="19"/>
        <v>420000</v>
      </c>
      <c r="V194" s="2">
        <f t="shared" si="28"/>
        <v>32746245.857142821</v>
      </c>
      <c r="W194" s="2">
        <f t="shared" si="20"/>
        <v>399079.14285714179</v>
      </c>
      <c r="X194" s="2">
        <f t="shared" si="6"/>
        <v>20920.857142858207</v>
      </c>
      <c r="Y194" s="2">
        <f t="shared" si="7"/>
        <v>36727346.142857164</v>
      </c>
      <c r="Z194" s="2" t="str">
        <f t="shared" si="8"/>
        <v>HERE</v>
      </c>
      <c r="AA194" s="2">
        <f>IF(Z194="HERE",Y194,AA193+Graph!$G$1*1000)</f>
        <v>36727346.142857164</v>
      </c>
      <c r="AB194" s="2">
        <f t="shared" si="21"/>
        <v>20920.857142858207</v>
      </c>
      <c r="AC194" s="2">
        <f t="shared" si="9"/>
        <v>32746245.857142821</v>
      </c>
      <c r="AD194" s="3">
        <f t="shared" si="10"/>
        <v>36727346.142857164</v>
      </c>
      <c r="AE194" s="2">
        <f>IF(AE192&gt;=52800000,52800000,IF(AB173=Graph!G$1*1000,AE193+Graph!G$1*1000,AC194))</f>
        <v>32746245.857142821</v>
      </c>
      <c r="AF194" s="3">
        <f t="shared" si="11"/>
        <v>32746245.857142821</v>
      </c>
      <c r="AG194" s="3">
        <f t="shared" si="26"/>
        <v>33877486.52142857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119</v>
      </c>
      <c r="C195" s="7"/>
      <c r="D195" s="2" t="e">
        <f t="shared" si="12"/>
        <v>#N/A</v>
      </c>
      <c r="E195" s="2" t="e">
        <f t="shared" si="22"/>
        <v>#N/A</v>
      </c>
      <c r="F195" s="2">
        <v>631739.24453230202</v>
      </c>
      <c r="G195" s="2">
        <f t="shared" si="23"/>
        <v>399079.14285714284</v>
      </c>
      <c r="H195" s="2">
        <f t="shared" si="13"/>
        <v>66667972.999999873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3225619.0000000023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674833.3648083508</v>
      </c>
      <c r="Q195" s="2">
        <f>IF(P195&gt;Graph!$G$1*1000,Graph!$G$1*1000,P195)</f>
        <v>420000</v>
      </c>
      <c r="R195" s="2">
        <f t="shared" si="16"/>
        <v>69893592</v>
      </c>
      <c r="S195" s="2">
        <f t="shared" si="17"/>
        <v>399079.14285714179</v>
      </c>
      <c r="T195" s="2">
        <f t="shared" si="18"/>
        <v>20920.857142857276</v>
      </c>
      <c r="U195" s="2">
        <f t="shared" si="19"/>
        <v>420000</v>
      </c>
      <c r="V195" s="2">
        <f t="shared" si="28"/>
        <v>33145324.999999963</v>
      </c>
      <c r="W195" s="2">
        <f t="shared" si="20"/>
        <v>399079.14285714179</v>
      </c>
      <c r="X195" s="2">
        <f t="shared" si="6"/>
        <v>20920.857142858207</v>
      </c>
      <c r="Y195" s="2">
        <f t="shared" si="7"/>
        <v>36748267.000000022</v>
      </c>
      <c r="Z195" s="2" t="str">
        <f t="shared" si="8"/>
        <v>HERE</v>
      </c>
      <c r="AA195" s="2">
        <f>IF(Z195="HERE",Y195,AA194+Graph!$G$1*1000)</f>
        <v>36748267.000000022</v>
      </c>
      <c r="AB195" s="2">
        <f t="shared" si="21"/>
        <v>20920.857142858207</v>
      </c>
      <c r="AC195" s="2">
        <f t="shared" si="9"/>
        <v>33145324.999999963</v>
      </c>
      <c r="AD195" s="3">
        <f t="shared" si="10"/>
        <v>36748267.000000022</v>
      </c>
      <c r="AE195" s="2">
        <f>IF(AE193&gt;=52800000,52800000,IF(AB174=Graph!G$1*1000,AE194+Graph!G$1*1000,AC195))</f>
        <v>33145324.999999963</v>
      </c>
      <c r="AF195" s="3">
        <f t="shared" si="11"/>
        <v>33145324.999999963</v>
      </c>
      <c r="AG195" s="3">
        <f t="shared" si="26"/>
        <v>33916269.25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120</v>
      </c>
      <c r="C196" s="7"/>
      <c r="D196" s="2" t="e">
        <f t="shared" si="12"/>
        <v>#N/A</v>
      </c>
      <c r="E196" s="2" t="e">
        <f t="shared" si="22"/>
        <v>#N/A</v>
      </c>
      <c r="F196" s="2">
        <v>633575.0200214535</v>
      </c>
      <c r="G196" s="2">
        <f t="shared" si="23"/>
        <v>399079.14285714284</v>
      </c>
      <c r="H196" s="2">
        <f t="shared" si="13"/>
        <v>67067052.142857015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3246539.8571428596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676940.00470381975</v>
      </c>
      <c r="Q196" s="2">
        <f>IF(P196&gt;Graph!$G$1*1000,Graph!$G$1*1000,P196)</f>
        <v>420000</v>
      </c>
      <c r="R196" s="2">
        <f t="shared" si="16"/>
        <v>70313592</v>
      </c>
      <c r="S196" s="2">
        <f t="shared" si="17"/>
        <v>399079.14285714179</v>
      </c>
      <c r="T196" s="2">
        <f t="shared" si="18"/>
        <v>20920.857142857276</v>
      </c>
      <c r="U196" s="2">
        <f t="shared" si="19"/>
        <v>420000</v>
      </c>
      <c r="V196" s="2">
        <f t="shared" si="28"/>
        <v>33544404.142857105</v>
      </c>
      <c r="W196" s="2">
        <f t="shared" si="20"/>
        <v>399079.14285714179</v>
      </c>
      <c r="X196" s="2">
        <f t="shared" si="6"/>
        <v>20920.857142858207</v>
      </c>
      <c r="Y196" s="2">
        <f t="shared" si="7"/>
        <v>36769187.857142881</v>
      </c>
      <c r="Z196" s="2" t="str">
        <f t="shared" si="8"/>
        <v>HERE</v>
      </c>
      <c r="AA196" s="2">
        <f>IF(Z196="HERE",Y196,AA195+Graph!$G$1*1000)</f>
        <v>36769187.857142881</v>
      </c>
      <c r="AB196" s="2">
        <f t="shared" si="21"/>
        <v>20920.857142858207</v>
      </c>
      <c r="AC196" s="2">
        <f t="shared" si="9"/>
        <v>33544404.142857105</v>
      </c>
      <c r="AD196" s="3">
        <f t="shared" si="10"/>
        <v>36769187.857142881</v>
      </c>
      <c r="AE196" s="2">
        <f>IF(AE194&gt;=52800000,52800000,IF(AB175=Graph!G$1*1000,AE195+Graph!G$1*1000,AC196))</f>
        <v>33544404.142857105</v>
      </c>
      <c r="AF196" s="3">
        <f t="shared" si="11"/>
        <v>33544404.142857105</v>
      </c>
      <c r="AG196" s="3">
        <f t="shared" si="26"/>
        <v>33955051.97857143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121</v>
      </c>
      <c r="C197" s="7"/>
      <c r="D197" s="2" t="e">
        <f t="shared" si="12"/>
        <v>#N/A</v>
      </c>
      <c r="E197" s="2" t="e">
        <f t="shared" si="22"/>
        <v>#N/A</v>
      </c>
      <c r="F197" s="2">
        <v>635410.79551059008</v>
      </c>
      <c r="G197" s="2">
        <f t="shared" si="23"/>
        <v>399079.14285714284</v>
      </c>
      <c r="H197" s="2">
        <f t="shared" si="13"/>
        <v>67466131.285714164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3267460.7142857169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679046.6445992887</v>
      </c>
      <c r="Q197" s="2">
        <f>IF(P197&gt;Graph!$G$1*1000,Graph!$G$1*1000,P197)</f>
        <v>420000</v>
      </c>
      <c r="R197" s="2">
        <f t="shared" si="16"/>
        <v>70733592</v>
      </c>
      <c r="S197" s="2">
        <f t="shared" si="17"/>
        <v>399079.14285714924</v>
      </c>
      <c r="T197" s="2">
        <f t="shared" si="18"/>
        <v>20920.857142857276</v>
      </c>
      <c r="U197" s="2">
        <f t="shared" si="19"/>
        <v>420000</v>
      </c>
      <c r="V197" s="2">
        <f t="shared" si="28"/>
        <v>33943483.285714246</v>
      </c>
      <c r="W197" s="2">
        <f t="shared" si="20"/>
        <v>399079.14285714179</v>
      </c>
      <c r="X197" s="2">
        <f t="shared" si="6"/>
        <v>20920.857142858207</v>
      </c>
      <c r="Y197" s="2">
        <f t="shared" si="7"/>
        <v>36790108.714285739</v>
      </c>
      <c r="Z197" s="2" t="str">
        <f t="shared" si="8"/>
        <v>HERE</v>
      </c>
      <c r="AA197" s="2">
        <f>IF(Z197="HERE",Y197,AA196+Graph!$G$1*1000)</f>
        <v>36790108.714285739</v>
      </c>
      <c r="AB197" s="2">
        <f t="shared" si="21"/>
        <v>20920.857142858207</v>
      </c>
      <c r="AC197" s="2">
        <f t="shared" si="9"/>
        <v>33943483.285714246</v>
      </c>
      <c r="AD197" s="3">
        <f t="shared" si="10"/>
        <v>36790108.714285739</v>
      </c>
      <c r="AE197" s="2">
        <f>IF(AE195&gt;=52800000,52800000,IF(AB176=Graph!G$1*1000,AE196+Graph!G$1*1000,AC197))</f>
        <v>33943483.285714246</v>
      </c>
      <c r="AF197" s="3">
        <f t="shared" si="11"/>
        <v>33943483.285714246</v>
      </c>
      <c r="AG197" s="3">
        <f t="shared" si="26"/>
        <v>33993834.70714286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122</v>
      </c>
      <c r="C198" s="7"/>
      <c r="D198" s="2" t="e">
        <f t="shared" si="12"/>
        <v>#N/A</v>
      </c>
      <c r="E198" s="2" t="e">
        <f t="shared" si="22"/>
        <v>#N/A</v>
      </c>
      <c r="F198" s="2">
        <v>637246.57099974155</v>
      </c>
      <c r="G198" s="2">
        <f t="shared" si="23"/>
        <v>399079.14285714284</v>
      </c>
      <c r="H198" s="2">
        <f t="shared" si="13"/>
        <v>67865210.428571314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3288381.5714285742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681153.28449475765</v>
      </c>
      <c r="Q198" s="2">
        <f>IF(P198&gt;Graph!$G$1*1000,Graph!$G$1*1000,P198)</f>
        <v>420000</v>
      </c>
      <c r="R198" s="2">
        <f t="shared" si="16"/>
        <v>71153592</v>
      </c>
      <c r="S198" s="2">
        <f t="shared" si="17"/>
        <v>399079.14285714924</v>
      </c>
      <c r="T198" s="2">
        <f t="shared" si="18"/>
        <v>20920.857142857276</v>
      </c>
      <c r="U198" s="2">
        <f t="shared" si="19"/>
        <v>420000</v>
      </c>
      <c r="V198" s="2">
        <f t="shared" si="28"/>
        <v>34342562.428571388</v>
      </c>
      <c r="W198" s="2">
        <f t="shared" si="20"/>
        <v>399079.14285714179</v>
      </c>
      <c r="X198" s="2">
        <f t="shared" si="6"/>
        <v>20920.857142858207</v>
      </c>
      <c r="Y198" s="2">
        <f t="shared" si="7"/>
        <v>36811029.571428597</v>
      </c>
      <c r="Z198" s="2" t="str">
        <f t="shared" si="8"/>
        <v>HERE</v>
      </c>
      <c r="AA198" s="2">
        <f>IF(Z198="HERE",Y198,AA197+Graph!$G$1*1000)</f>
        <v>36811029.571428597</v>
      </c>
      <c r="AB198" s="2">
        <f t="shared" si="21"/>
        <v>20920.857142858207</v>
      </c>
      <c r="AC198" s="2">
        <f t="shared" si="9"/>
        <v>34342562.428571388</v>
      </c>
      <c r="AD198" s="3">
        <f t="shared" si="10"/>
        <v>36811029.571428597</v>
      </c>
      <c r="AE198" s="2">
        <f>IF(AE196&gt;=52800000,52800000,IF(AB177=Graph!G$1*1000,AE197+Graph!G$1*1000,AC198))</f>
        <v>34342562.428571388</v>
      </c>
      <c r="AF198" s="3">
        <f t="shared" si="11"/>
        <v>34342562.428571388</v>
      </c>
      <c r="AG198" s="3">
        <f t="shared" si="26"/>
        <v>34032617.43571429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123</v>
      </c>
      <c r="C199" s="7"/>
      <c r="D199" s="2" t="e">
        <f t="shared" si="12"/>
        <v>#N/A</v>
      </c>
      <c r="E199" s="2" t="e">
        <f t="shared" si="22"/>
        <v>#N/A</v>
      </c>
      <c r="F199" s="2">
        <v>639082.34648889303</v>
      </c>
      <c r="G199" s="2">
        <f t="shared" si="23"/>
        <v>399079.14285714284</v>
      </c>
      <c r="H199" s="2">
        <f t="shared" si="13"/>
        <v>68264289.571428463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3309302.4285714314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683259.9243902266</v>
      </c>
      <c r="Q199" s="2">
        <f>IF(P199&gt;Graph!$G$1*1000,Graph!$G$1*1000,P199)</f>
        <v>420000</v>
      </c>
      <c r="R199" s="2">
        <f t="shared" si="16"/>
        <v>71573592</v>
      </c>
      <c r="S199" s="2">
        <f t="shared" si="17"/>
        <v>399079.14285714924</v>
      </c>
      <c r="T199" s="2">
        <f t="shared" si="18"/>
        <v>20920.857142857276</v>
      </c>
      <c r="U199" s="2">
        <f t="shared" si="19"/>
        <v>420000</v>
      </c>
      <c r="V199" s="2">
        <f t="shared" si="28"/>
        <v>34741641.57142853</v>
      </c>
      <c r="W199" s="2">
        <f t="shared" si="20"/>
        <v>399079.14285714179</v>
      </c>
      <c r="X199" s="2">
        <f t="shared" si="6"/>
        <v>20920.857142858207</v>
      </c>
      <c r="Y199" s="2">
        <f t="shared" si="7"/>
        <v>36831950.428571455</v>
      </c>
      <c r="Z199" s="2" t="str">
        <f t="shared" si="8"/>
        <v>HERE</v>
      </c>
      <c r="AA199" s="2">
        <f>IF(Z199="HERE",Y199,AA198+Graph!$G$1*1000)</f>
        <v>36831950.428571455</v>
      </c>
      <c r="AB199" s="2">
        <f t="shared" si="21"/>
        <v>20920.857142858207</v>
      </c>
      <c r="AC199" s="2">
        <f t="shared" si="9"/>
        <v>34741641.57142853</v>
      </c>
      <c r="AD199" s="3">
        <f t="shared" si="10"/>
        <v>36831950.428571455</v>
      </c>
      <c r="AE199" s="2">
        <f>IF(AE197&gt;=52800000,52800000,IF(AB178=Graph!G$1*1000,AE198+Graph!G$1*1000,AC199))</f>
        <v>34741641.57142853</v>
      </c>
      <c r="AF199" s="3">
        <f t="shared" si="11"/>
        <v>34741641.57142853</v>
      </c>
      <c r="AG199" s="3">
        <f t="shared" si="26"/>
        <v>34071400.164285719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124</v>
      </c>
      <c r="C200" s="7"/>
      <c r="D200" s="2" t="e">
        <f t="shared" si="12"/>
        <v>#N/A</v>
      </c>
      <c r="E200" s="2" t="e">
        <f t="shared" si="22"/>
        <v>#N/A</v>
      </c>
      <c r="F200" s="2">
        <v>640918.12197802961</v>
      </c>
      <c r="G200" s="2">
        <f t="shared" si="23"/>
        <v>399079.14285714284</v>
      </c>
      <c r="H200" s="2">
        <f t="shared" si="13"/>
        <v>68663368.714285612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3330223.2857142887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685366.56428571045</v>
      </c>
      <c r="Q200" s="2">
        <f>IF(P200&gt;Graph!$G$1*1000,Graph!$G$1*1000,P200)</f>
        <v>420000</v>
      </c>
      <c r="R200" s="2">
        <f t="shared" si="16"/>
        <v>71993592</v>
      </c>
      <c r="S200" s="2">
        <f t="shared" si="17"/>
        <v>399079.14285714924</v>
      </c>
      <c r="T200" s="2">
        <f t="shared" si="18"/>
        <v>20920.857142857276</v>
      </c>
      <c r="U200" s="2">
        <f t="shared" si="19"/>
        <v>420000</v>
      </c>
      <c r="V200" s="2">
        <f t="shared" si="28"/>
        <v>35140720.714285672</v>
      </c>
      <c r="W200" s="2">
        <f t="shared" si="20"/>
        <v>399079.14285714179</v>
      </c>
      <c r="X200" s="2">
        <f t="shared" si="6"/>
        <v>20920.857142858207</v>
      </c>
      <c r="Y200" s="2">
        <f t="shared" si="7"/>
        <v>36852871.285714313</v>
      </c>
      <c r="Z200" s="2" t="str">
        <f t="shared" si="8"/>
        <v>HERE</v>
      </c>
      <c r="AA200" s="2">
        <f>IF(Z200="HERE",Y200,AA199+Graph!$G$1*1000)</f>
        <v>36852871.285714313</v>
      </c>
      <c r="AB200" s="2">
        <f t="shared" si="21"/>
        <v>20920.857142858207</v>
      </c>
      <c r="AC200" s="2">
        <f t="shared" si="9"/>
        <v>35140720.714285672</v>
      </c>
      <c r="AD200" s="3">
        <f t="shared" si="10"/>
        <v>36852871.285714313</v>
      </c>
      <c r="AE200" s="2">
        <f>IF(AE198&gt;=52800000,52800000,IF(AB179=Graph!G$1*1000,AE199+Graph!G$1*1000,AC200))</f>
        <v>35140720.714285672</v>
      </c>
      <c r="AF200" s="3">
        <f t="shared" si="11"/>
        <v>35140720.714285672</v>
      </c>
      <c r="AG200" s="3">
        <f t="shared" si="26"/>
        <v>34110182.892857149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125</v>
      </c>
      <c r="C201" s="7"/>
      <c r="D201" s="2" t="e">
        <f t="shared" si="12"/>
        <v>#N/A</v>
      </c>
      <c r="E201" s="2" t="e">
        <f t="shared" si="22"/>
        <v>#N/A</v>
      </c>
      <c r="F201" s="2">
        <v>642753.89746718109</v>
      </c>
      <c r="G201" s="2">
        <f t="shared" si="23"/>
        <v>399079.14285714284</v>
      </c>
      <c r="H201" s="2">
        <f t="shared" si="13"/>
        <v>69062447.857142761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3351144.142857146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687473.2041811794</v>
      </c>
      <c r="Q201" s="2">
        <f>IF(P201&gt;Graph!$G$1*1000,Graph!$G$1*1000,P201)</f>
        <v>420000</v>
      </c>
      <c r="R201" s="2">
        <f t="shared" si="16"/>
        <v>72413592</v>
      </c>
      <c r="S201" s="2">
        <f t="shared" si="17"/>
        <v>399079.14285714924</v>
      </c>
      <c r="T201" s="2">
        <f t="shared" si="18"/>
        <v>20920.857142857276</v>
      </c>
      <c r="U201" s="2">
        <f t="shared" si="19"/>
        <v>420000</v>
      </c>
      <c r="V201" s="2">
        <f t="shared" si="28"/>
        <v>35539799.857142814</v>
      </c>
      <c r="W201" s="2">
        <f t="shared" si="20"/>
        <v>399079.14285714179</v>
      </c>
      <c r="X201" s="2">
        <f t="shared" si="6"/>
        <v>20920.857142858207</v>
      </c>
      <c r="Y201" s="2">
        <f t="shared" si="7"/>
        <v>36873792.142857172</v>
      </c>
      <c r="Z201" s="2" t="str">
        <f t="shared" si="8"/>
        <v>HERE</v>
      </c>
      <c r="AA201" s="2">
        <f>IF(Z201="HERE",Y201,AA200+Graph!$G$1*1000)</f>
        <v>36873792.142857172</v>
      </c>
      <c r="AB201" s="2">
        <f t="shared" si="21"/>
        <v>20920.857142858207</v>
      </c>
      <c r="AC201" s="2">
        <f t="shared" si="9"/>
        <v>35539799.857142814</v>
      </c>
      <c r="AD201" s="3">
        <f t="shared" si="10"/>
        <v>36873792.142857172</v>
      </c>
      <c r="AE201" s="2">
        <f>IF(AE199&gt;=52800000,52800000,IF(AB180=Graph!G$1*1000,AE200+Graph!G$1*1000,AC201))</f>
        <v>35539799.857142814</v>
      </c>
      <c r="AF201" s="3">
        <f t="shared" si="11"/>
        <v>35539799.857142814</v>
      </c>
      <c r="AG201" s="3">
        <f t="shared" si="26"/>
        <v>34148965.621428579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126</v>
      </c>
      <c r="C202" s="7"/>
      <c r="D202" s="2" t="e">
        <f t="shared" si="12"/>
        <v>#N/A</v>
      </c>
      <c r="E202" s="2" t="e">
        <f t="shared" si="22"/>
        <v>#N/A</v>
      </c>
      <c r="F202" s="2">
        <v>644589.67295631766</v>
      </c>
      <c r="G202" s="2">
        <f t="shared" si="23"/>
        <v>399079.14285714284</v>
      </c>
      <c r="H202" s="2">
        <f t="shared" si="13"/>
        <v>69461526.999999911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3372065.0000000033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689579.84407664835</v>
      </c>
      <c r="Q202" s="2">
        <f>IF(P202&gt;Graph!$G$1*1000,Graph!$G$1*1000,P202)</f>
        <v>420000</v>
      </c>
      <c r="R202" s="2">
        <f t="shared" si="16"/>
        <v>72833592</v>
      </c>
      <c r="S202" s="2">
        <f t="shared" si="17"/>
        <v>399079.14285714924</v>
      </c>
      <c r="T202" s="2">
        <f t="shared" si="18"/>
        <v>20920.857142857276</v>
      </c>
      <c r="U202" s="2">
        <f t="shared" si="19"/>
        <v>420000</v>
      </c>
      <c r="V202" s="2">
        <f t="shared" si="28"/>
        <v>35938878.999999955</v>
      </c>
      <c r="W202" s="2">
        <f t="shared" si="20"/>
        <v>399079.14285714179</v>
      </c>
      <c r="X202" s="2">
        <f t="shared" si="6"/>
        <v>20920.857142858207</v>
      </c>
      <c r="Y202" s="2">
        <f t="shared" si="7"/>
        <v>36894713.00000003</v>
      </c>
      <c r="Z202" s="2" t="str">
        <f t="shared" si="8"/>
        <v>HERE</v>
      </c>
      <c r="AA202" s="2">
        <f>IF(Z202="HERE",Y202,AA201+Graph!$G$1*1000)</f>
        <v>36894713.00000003</v>
      </c>
      <c r="AB202" s="2">
        <f t="shared" si="21"/>
        <v>20920.857142858207</v>
      </c>
      <c r="AC202" s="2">
        <f t="shared" si="9"/>
        <v>35938878.999999955</v>
      </c>
      <c r="AD202" s="3">
        <f t="shared" si="10"/>
        <v>36894713.00000003</v>
      </c>
      <c r="AE202" s="2">
        <f>IF(AE200&gt;=52800000,52800000,IF(AB181=Graph!G$1*1000,AE201+Graph!G$1*1000,AC202))</f>
        <v>35938878.999999955</v>
      </c>
      <c r="AF202" s="3">
        <f t="shared" si="11"/>
        <v>35938878.999999955</v>
      </c>
      <c r="AG202" s="3">
        <f t="shared" si="26"/>
        <v>34187748.350000009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127</v>
      </c>
      <c r="C203" s="7"/>
      <c r="D203" s="2" t="e">
        <f t="shared" si="12"/>
        <v>#N/A</v>
      </c>
      <c r="E203" s="2" t="e">
        <f t="shared" si="22"/>
        <v>#N/A</v>
      </c>
      <c r="F203" s="2">
        <v>646425.44844546914</v>
      </c>
      <c r="G203" s="2">
        <f t="shared" si="23"/>
        <v>399079.14285714284</v>
      </c>
      <c r="H203" s="2">
        <f t="shared" si="13"/>
        <v>69860606.14285706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3392985.8571428605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691686.4839721173</v>
      </c>
      <c r="Q203" s="2">
        <f>IF(P203&gt;Graph!$G$1*1000,Graph!$G$1*1000,P203)</f>
        <v>420000</v>
      </c>
      <c r="R203" s="2">
        <f t="shared" si="16"/>
        <v>73253592</v>
      </c>
      <c r="S203" s="2">
        <f t="shared" si="17"/>
        <v>399079.14285714924</v>
      </c>
      <c r="T203" s="2">
        <f t="shared" si="18"/>
        <v>20920.857142857276</v>
      </c>
      <c r="U203" s="2">
        <f t="shared" si="19"/>
        <v>420000</v>
      </c>
      <c r="V203" s="2">
        <f t="shared" si="28"/>
        <v>36337958.142857097</v>
      </c>
      <c r="W203" s="2">
        <f t="shared" si="20"/>
        <v>399079.14285714179</v>
      </c>
      <c r="X203" s="2">
        <f t="shared" si="6"/>
        <v>20920.857142858207</v>
      </c>
      <c r="Y203" s="2">
        <f t="shared" si="7"/>
        <v>36915633.857142888</v>
      </c>
      <c r="Z203" s="2" t="str">
        <f t="shared" si="8"/>
        <v>HERE</v>
      </c>
      <c r="AA203" s="2">
        <f>IF(Z203="HERE",Y203,AA202+Graph!$G$1*1000)</f>
        <v>36915633.857142888</v>
      </c>
      <c r="AB203" s="2">
        <f t="shared" si="21"/>
        <v>20920.857142858207</v>
      </c>
      <c r="AC203" s="2">
        <f t="shared" si="9"/>
        <v>36337958.142857097</v>
      </c>
      <c r="AD203" s="3">
        <f t="shared" si="10"/>
        <v>36915633.857142888</v>
      </c>
      <c r="AE203" s="2">
        <f>IF(AE201&gt;=52800000,52800000,IF(AB182=Graph!G$1*1000,AE202+Graph!G$1*1000,AC203))</f>
        <v>36337958.142857097</v>
      </c>
      <c r="AF203" s="3">
        <f t="shared" si="11"/>
        <v>36337958.142857097</v>
      </c>
      <c r="AG203" s="3">
        <f t="shared" si="26"/>
        <v>34226531.078571439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128</v>
      </c>
      <c r="C204" s="7"/>
      <c r="D204" s="2" t="e">
        <f t="shared" si="12"/>
        <v>#N/A</v>
      </c>
      <c r="E204" s="2" t="e">
        <f t="shared" si="22"/>
        <v>#N/A</v>
      </c>
      <c r="F204" s="2">
        <v>648261.22393460572</v>
      </c>
      <c r="G204" s="2">
        <f t="shared" si="23"/>
        <v>399079.14285714284</v>
      </c>
      <c r="H204" s="2">
        <f t="shared" si="13"/>
        <v>70259685.285714209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3413906.7142857178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693793.12386758626</v>
      </c>
      <c r="Q204" s="2">
        <f>IF(P204&gt;Graph!$G$1*1000,Graph!$G$1*1000,P204)</f>
        <v>420000</v>
      </c>
      <c r="R204" s="2">
        <f t="shared" si="16"/>
        <v>73673592</v>
      </c>
      <c r="S204" s="2">
        <f t="shared" si="17"/>
        <v>399079.14285714924</v>
      </c>
      <c r="T204" s="2">
        <f t="shared" si="18"/>
        <v>20920.857142857276</v>
      </c>
      <c r="U204" s="2">
        <f t="shared" si="19"/>
        <v>420000</v>
      </c>
      <c r="V204" s="2">
        <f t="shared" si="28"/>
        <v>36737037.285714239</v>
      </c>
      <c r="W204" s="2">
        <f t="shared" si="20"/>
        <v>399079.14285714179</v>
      </c>
      <c r="X204" s="2">
        <f t="shared" si="6"/>
        <v>20920.857142858207</v>
      </c>
      <c r="Y204" s="2">
        <f t="shared" si="7"/>
        <v>36936554.714285746</v>
      </c>
      <c r="Z204" s="2" t="str">
        <f t="shared" si="8"/>
        <v>HERE</v>
      </c>
      <c r="AA204" s="2">
        <f>IF(Z204="HERE",Y204,AA203+Graph!$G$1*1000)</f>
        <v>36936554.714285746</v>
      </c>
      <c r="AB204" s="2">
        <f t="shared" si="21"/>
        <v>20920.857142858207</v>
      </c>
      <c r="AC204" s="2">
        <f t="shared" si="9"/>
        <v>36337958.142857097</v>
      </c>
      <c r="AD204" s="3">
        <f t="shared" si="10"/>
        <v>36936554.714285746</v>
      </c>
      <c r="AE204" s="2">
        <f>IF(AE202&gt;=52800000,52800000,IF(AB183=Graph!G$1*1000,AE203+Graph!G$1*1000,AC204))</f>
        <v>36337958.142857097</v>
      </c>
      <c r="AF204" s="3">
        <f t="shared" si="11"/>
        <v>36337958.142857097</v>
      </c>
      <c r="AG204" s="3">
        <f t="shared" si="26"/>
        <v>34265313.807142861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129</v>
      </c>
      <c r="C205" s="7"/>
      <c r="D205" s="2" t="e">
        <f t="shared" si="12"/>
        <v>#N/A</v>
      </c>
      <c r="E205" s="2" t="e">
        <f t="shared" si="22"/>
        <v>#N/A</v>
      </c>
      <c r="F205" s="2">
        <v>650096.9994237572</v>
      </c>
      <c r="G205" s="2">
        <f t="shared" si="23"/>
        <v>399079.14285714284</v>
      </c>
      <c r="H205" s="2">
        <f t="shared" si="13"/>
        <v>70658764.428571358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3434827.5714285751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695899.76376305521</v>
      </c>
      <c r="Q205" s="2">
        <f>IF(P205&gt;Graph!$G$1*1000,Graph!$G$1*1000,P205)</f>
        <v>420000</v>
      </c>
      <c r="R205" s="2">
        <f t="shared" si="16"/>
        <v>74093592</v>
      </c>
      <c r="S205" s="2">
        <f t="shared" si="17"/>
        <v>399079.14285714924</v>
      </c>
      <c r="T205" s="2">
        <f t="shared" si="18"/>
        <v>20920.857142857276</v>
      </c>
      <c r="U205" s="2">
        <f t="shared" si="19"/>
        <v>420000</v>
      </c>
      <c r="V205" s="2">
        <f t="shared" si="28"/>
        <v>37136116.428571381</v>
      </c>
      <c r="W205" s="2">
        <f t="shared" si="20"/>
        <v>399079.14285714179</v>
      </c>
      <c r="X205" s="2">
        <f t="shared" si="6"/>
        <v>20920.857142858207</v>
      </c>
      <c r="Y205" s="2">
        <f t="shared" si="7"/>
        <v>36957475.571428604</v>
      </c>
      <c r="Z205" s="2" t="str">
        <f t="shared" si="8"/>
        <v>MEEP</v>
      </c>
      <c r="AA205" s="2">
        <f>IF(Z205="HERE",Y205,AA204+Graph!$G$1*1000)</f>
        <v>37356554.714285746</v>
      </c>
      <c r="AB205" s="2">
        <f t="shared" si="21"/>
        <v>420000</v>
      </c>
      <c r="AC205" s="2">
        <f t="shared" si="9"/>
        <v>36337958.142857097</v>
      </c>
      <c r="AD205" s="3">
        <f t="shared" si="10"/>
        <v>37356554.714285746</v>
      </c>
      <c r="AE205" s="2">
        <f>IF(AE203&gt;=52800000,52800000,IF(AB184=Graph!G$1*1000,AE204+Graph!G$1*1000,AC205))</f>
        <v>36337958.142857097</v>
      </c>
      <c r="AF205" s="3">
        <f t="shared" si="11"/>
        <v>36337958.142857097</v>
      </c>
      <c r="AG205" s="3">
        <f t="shared" si="26"/>
        <v>34304096.535714298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130</v>
      </c>
      <c r="C206" s="7"/>
      <c r="D206" s="2" t="e">
        <f t="shared" si="12"/>
        <v>#N/A</v>
      </c>
      <c r="E206" s="2" t="e">
        <f t="shared" si="22"/>
        <v>#N/A</v>
      </c>
      <c r="F206" s="2">
        <v>651932.77491289377</v>
      </c>
      <c r="G206" s="2">
        <f t="shared" si="23"/>
        <v>399079.14285714284</v>
      </c>
      <c r="H206" s="2">
        <f t="shared" si="13"/>
        <v>71057843.571428508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3455748.4285714324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698006.40365852416</v>
      </c>
      <c r="Q206" s="2">
        <f>IF(P206&gt;Graph!$G$1*1000,Graph!$G$1*1000,P206)</f>
        <v>420000</v>
      </c>
      <c r="R206" s="2">
        <f t="shared" si="16"/>
        <v>74513592</v>
      </c>
      <c r="S206" s="2">
        <f t="shared" si="17"/>
        <v>399079.14285714924</v>
      </c>
      <c r="T206" s="2">
        <f t="shared" si="18"/>
        <v>20920.857142857276</v>
      </c>
      <c r="U206" s="2">
        <f t="shared" si="19"/>
        <v>420000</v>
      </c>
      <c r="V206" s="2">
        <f t="shared" si="28"/>
        <v>37535195.571428522</v>
      </c>
      <c r="W206" s="2">
        <f t="shared" si="20"/>
        <v>399079.14285714179</v>
      </c>
      <c r="X206" s="2">
        <f t="shared" si="6"/>
        <v>20920.857142858207</v>
      </c>
      <c r="Y206" s="2">
        <f t="shared" si="7"/>
        <v>36978396.428571463</v>
      </c>
      <c r="Z206" s="2" t="str">
        <f t="shared" si="8"/>
        <v>MEEP</v>
      </c>
      <c r="AA206" s="2">
        <f>IF(Z206="HERE",Y206,AA205+Graph!$G$1*1000)</f>
        <v>37776554.714285746</v>
      </c>
      <c r="AB206" s="2">
        <f t="shared" si="21"/>
        <v>420000</v>
      </c>
      <c r="AC206" s="2">
        <f t="shared" si="9"/>
        <v>36337958.142857097</v>
      </c>
      <c r="AD206" s="3">
        <f t="shared" si="10"/>
        <v>37776554.714285746</v>
      </c>
      <c r="AE206" s="2">
        <f>IF(AE204&gt;=52800000,52800000,IF(AB185=Graph!G$1*1000,AE205+Graph!G$1*1000,AC206))</f>
        <v>36337958.142857097</v>
      </c>
      <c r="AF206" s="3">
        <f t="shared" si="11"/>
        <v>36337958.142857097</v>
      </c>
      <c r="AG206" s="3">
        <f t="shared" si="26"/>
        <v>34342879.264285721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131</v>
      </c>
      <c r="C207" s="7"/>
      <c r="D207" s="2" t="e">
        <f t="shared" si="12"/>
        <v>#N/A</v>
      </c>
      <c r="E207" s="2" t="e">
        <f t="shared" si="22"/>
        <v>#N/A</v>
      </c>
      <c r="F207" s="2">
        <v>653768.55040204525</v>
      </c>
      <c r="G207" s="2">
        <f t="shared" si="23"/>
        <v>399079.14285714284</v>
      </c>
      <c r="H207" s="2">
        <f t="shared" si="13"/>
        <v>71456922.714285657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3476669.2857142896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700113.04355399311</v>
      </c>
      <c r="Q207" s="2">
        <f>IF(P207&gt;Graph!$G$1*1000,Graph!$G$1*1000,P207)</f>
        <v>420000</v>
      </c>
      <c r="R207" s="2">
        <f t="shared" si="16"/>
        <v>74933592</v>
      </c>
      <c r="S207" s="2">
        <f t="shared" si="17"/>
        <v>399079.14285714924</v>
      </c>
      <c r="T207" s="2">
        <f t="shared" si="18"/>
        <v>20920.857142857276</v>
      </c>
      <c r="U207" s="2">
        <f t="shared" si="19"/>
        <v>420000</v>
      </c>
      <c r="V207" s="2">
        <f t="shared" si="28"/>
        <v>37934274.714285664</v>
      </c>
      <c r="W207" s="2">
        <f t="shared" si="20"/>
        <v>399079.14285714179</v>
      </c>
      <c r="X207" s="2">
        <f t="shared" si="6"/>
        <v>20920.857142858207</v>
      </c>
      <c r="Y207" s="2">
        <f t="shared" si="7"/>
        <v>36999317.285714321</v>
      </c>
      <c r="Z207" s="2" t="str">
        <f t="shared" si="8"/>
        <v>MEEP</v>
      </c>
      <c r="AA207" s="2">
        <f>IF(Z207="HERE",Y207,AA206+Graph!$G$1*1000)</f>
        <v>38196554.714285746</v>
      </c>
      <c r="AB207" s="2">
        <f t="shared" si="21"/>
        <v>420000</v>
      </c>
      <c r="AC207" s="2">
        <f t="shared" si="9"/>
        <v>36337958.142857097</v>
      </c>
      <c r="AD207" s="3">
        <f t="shared" si="10"/>
        <v>38196554.714285746</v>
      </c>
      <c r="AE207" s="2">
        <f>IF(AE205&gt;=52800000,52800000,IF(AB186=Graph!G$1*1000,AE206+Graph!G$1*1000,AC207))</f>
        <v>36337958.142857097</v>
      </c>
      <c r="AF207" s="3">
        <f t="shared" si="11"/>
        <v>36337958.142857097</v>
      </c>
      <c r="AG207" s="3">
        <f t="shared" si="26"/>
        <v>34381661.992857151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132</v>
      </c>
      <c r="C208" s="7"/>
      <c r="D208" s="2" t="e">
        <f t="shared" si="12"/>
        <v>#N/A</v>
      </c>
      <c r="E208" s="2" t="e">
        <f t="shared" si="22"/>
        <v>#N/A</v>
      </c>
      <c r="F208" s="2">
        <v>655604.32589119673</v>
      </c>
      <c r="G208" s="2">
        <f t="shared" si="23"/>
        <v>399079.14285714284</v>
      </c>
      <c r="H208" s="2">
        <f t="shared" si="13"/>
        <v>71856001.857142806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3497590.1428571469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702219.68344946206</v>
      </c>
      <c r="Q208" s="2">
        <f>IF(P208&gt;Graph!$G$1*1000,Graph!$G$1*1000,P208)</f>
        <v>420000</v>
      </c>
      <c r="R208" s="2">
        <f t="shared" si="16"/>
        <v>75353592</v>
      </c>
      <c r="S208" s="2">
        <f t="shared" si="17"/>
        <v>399079.14285714924</v>
      </c>
      <c r="T208" s="2">
        <f t="shared" si="18"/>
        <v>20920.857142857276</v>
      </c>
      <c r="U208" s="2">
        <f t="shared" si="19"/>
        <v>420000</v>
      </c>
      <c r="V208" s="2">
        <f t="shared" si="28"/>
        <v>38333353.857142806</v>
      </c>
      <c r="W208" s="2">
        <f t="shared" si="20"/>
        <v>399079.14285714179</v>
      </c>
      <c r="X208" s="2">
        <f t="shared" si="6"/>
        <v>20920.857142858207</v>
      </c>
      <c r="Y208" s="2">
        <f t="shared" si="7"/>
        <v>37020238.142857179</v>
      </c>
      <c r="Z208" s="2" t="str">
        <f t="shared" si="8"/>
        <v>MEEP</v>
      </c>
      <c r="AA208" s="2">
        <f>IF(Z208="HERE",Y208,AA207+Graph!$G$1*1000)</f>
        <v>38616554.714285746</v>
      </c>
      <c r="AB208" s="2">
        <f t="shared" si="21"/>
        <v>420000</v>
      </c>
      <c r="AC208" s="2">
        <f t="shared" si="9"/>
        <v>36337958.142857097</v>
      </c>
      <c r="AD208" s="3">
        <f t="shared" si="10"/>
        <v>38616554.714285746</v>
      </c>
      <c r="AE208" s="2">
        <f>IF(AE206&gt;=52800000,52800000,IF(AB187=Graph!G$1*1000,AE207+Graph!G$1*1000,AC208))</f>
        <v>36337958.142857097</v>
      </c>
      <c r="AF208" s="3">
        <f t="shared" si="11"/>
        <v>36337958.142857097</v>
      </c>
      <c r="AG208" s="3">
        <f t="shared" si="26"/>
        <v>34420444.721428588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133</v>
      </c>
      <c r="C209" s="7"/>
      <c r="D209" s="2" t="e">
        <f t="shared" si="12"/>
        <v>#N/A</v>
      </c>
      <c r="E209" s="2" t="e">
        <f t="shared" si="22"/>
        <v>#N/A</v>
      </c>
      <c r="F209" s="2">
        <v>657440.1013803333</v>
      </c>
      <c r="G209" s="2">
        <f t="shared" si="23"/>
        <v>399079.14285714284</v>
      </c>
      <c r="H209" s="2">
        <f t="shared" si="13"/>
        <v>72255080.999999955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3518511.0000000042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704326.32334493101</v>
      </c>
      <c r="Q209" s="2">
        <f>IF(P209&gt;Graph!$G$1*1000,Graph!$G$1*1000,P209)</f>
        <v>420000</v>
      </c>
      <c r="R209" s="2">
        <f t="shared" si="16"/>
        <v>75773592</v>
      </c>
      <c r="S209" s="2">
        <f t="shared" si="17"/>
        <v>399079.14285714924</v>
      </c>
      <c r="T209" s="2">
        <f t="shared" si="18"/>
        <v>20920.857142857276</v>
      </c>
      <c r="U209" s="2">
        <f t="shared" si="19"/>
        <v>420000</v>
      </c>
      <c r="V209" s="2">
        <f t="shared" si="28"/>
        <v>38732432.999999948</v>
      </c>
      <c r="W209" s="2">
        <f t="shared" si="20"/>
        <v>399079.14285714179</v>
      </c>
      <c r="X209" s="2">
        <f t="shared" si="6"/>
        <v>20920.857142858207</v>
      </c>
      <c r="Y209" s="2">
        <f t="shared" si="7"/>
        <v>37041159.000000037</v>
      </c>
      <c r="Z209" s="2" t="str">
        <f t="shared" si="8"/>
        <v>MEEP</v>
      </c>
      <c r="AA209" s="2">
        <f>IF(Z209="HERE",Y209,AA208+Graph!$G$1*1000)</f>
        <v>39036554.714285746</v>
      </c>
      <c r="AB209" s="2">
        <f t="shared" si="21"/>
        <v>420000</v>
      </c>
      <c r="AC209" s="2">
        <f t="shared" si="9"/>
        <v>36337958.142857097</v>
      </c>
      <c r="AD209" s="3">
        <f t="shared" si="10"/>
        <v>39036554.714285746</v>
      </c>
      <c r="AE209" s="2">
        <f>IF(AE207&gt;=52800000,52800000,IF(AB188=Graph!G$1*1000,AE208+Graph!G$1*1000,AC209))</f>
        <v>36337958.142857097</v>
      </c>
      <c r="AF209" s="3">
        <f t="shared" si="11"/>
        <v>36337958.142857097</v>
      </c>
      <c r="AG209" s="3">
        <f t="shared" si="26"/>
        <v>34459227.45000001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134</v>
      </c>
      <c r="C210" s="7"/>
      <c r="D210" s="2" t="e">
        <f t="shared" si="12"/>
        <v>#N/A</v>
      </c>
      <c r="E210" s="2" t="e">
        <f t="shared" si="22"/>
        <v>#N/A</v>
      </c>
      <c r="F210" s="2">
        <v>659275.87686948478</v>
      </c>
      <c r="G210" s="2">
        <f t="shared" si="23"/>
        <v>399079.14285714284</v>
      </c>
      <c r="H210" s="2">
        <f t="shared" si="13"/>
        <v>72654160.142857105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3539431.8571428615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706432.96324039996</v>
      </c>
      <c r="Q210" s="2">
        <f>IF(P210&gt;Graph!$G$1*1000,Graph!$G$1*1000,P210)</f>
        <v>420000</v>
      </c>
      <c r="R210" s="2">
        <f t="shared" si="16"/>
        <v>76193592</v>
      </c>
      <c r="S210" s="2">
        <f t="shared" si="17"/>
        <v>399079.14285714924</v>
      </c>
      <c r="T210" s="2">
        <f t="shared" si="18"/>
        <v>20920.857142857276</v>
      </c>
      <c r="U210" s="2">
        <f t="shared" si="19"/>
        <v>420000</v>
      </c>
      <c r="V210" s="2">
        <f t="shared" si="28"/>
        <v>39131512.14285709</v>
      </c>
      <c r="W210" s="2">
        <f t="shared" si="20"/>
        <v>399079.14285714179</v>
      </c>
      <c r="X210" s="2">
        <f t="shared" si="6"/>
        <v>20920.857142858207</v>
      </c>
      <c r="Y210" s="2">
        <f t="shared" si="7"/>
        <v>37062079.857142895</v>
      </c>
      <c r="Z210" s="2" t="str">
        <f t="shared" si="8"/>
        <v>MEEP</v>
      </c>
      <c r="AA210" s="2">
        <f>IF(Z210="HERE",Y210,AA209+Graph!$G$1*1000)</f>
        <v>39456554.714285746</v>
      </c>
      <c r="AB210" s="2">
        <f t="shared" si="21"/>
        <v>420000</v>
      </c>
      <c r="AC210" s="2">
        <f t="shared" si="9"/>
        <v>36337958.142857097</v>
      </c>
      <c r="AD210" s="3">
        <f t="shared" si="10"/>
        <v>39456554.714285746</v>
      </c>
      <c r="AE210" s="2">
        <f>IF(AE208&gt;=52800000,52800000,IF(AB189=Graph!G$1*1000,AE209+Graph!G$1*1000,AC210))</f>
        <v>36337958.142857097</v>
      </c>
      <c r="AF210" s="3">
        <f t="shared" si="11"/>
        <v>36337958.142857097</v>
      </c>
      <c r="AG210" s="3">
        <f t="shared" si="26"/>
        <v>34498010.17857144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135</v>
      </c>
      <c r="C211" s="7"/>
      <c r="D211" s="2" t="e">
        <f t="shared" si="12"/>
        <v>#N/A</v>
      </c>
      <c r="E211" s="2" t="e">
        <f t="shared" si="22"/>
        <v>#N/A</v>
      </c>
      <c r="F211" s="2">
        <v>661111.65235862136</v>
      </c>
      <c r="G211" s="2">
        <f t="shared" si="23"/>
        <v>399079.14285714284</v>
      </c>
      <c r="H211" s="2">
        <f t="shared" si="13"/>
        <v>73053239.285714254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3560352.7142857187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708539.60313588381</v>
      </c>
      <c r="Q211" s="2">
        <f>IF(P211&gt;Graph!$G$1*1000,Graph!$G$1*1000,P211)</f>
        <v>420000</v>
      </c>
      <c r="R211" s="2">
        <f t="shared" si="16"/>
        <v>76613592</v>
      </c>
      <c r="S211" s="2">
        <f t="shared" si="17"/>
        <v>399079.14285714924</v>
      </c>
      <c r="T211" s="2">
        <f t="shared" si="18"/>
        <v>20920.857142857276</v>
      </c>
      <c r="U211" s="2">
        <f t="shared" si="19"/>
        <v>420000</v>
      </c>
      <c r="V211" s="2">
        <f t="shared" si="28"/>
        <v>39530591.285714231</v>
      </c>
      <c r="W211" s="2">
        <f t="shared" si="20"/>
        <v>399079.14285714179</v>
      </c>
      <c r="X211" s="2">
        <f t="shared" si="6"/>
        <v>20920.857142858207</v>
      </c>
      <c r="Y211" s="2">
        <f t="shared" si="7"/>
        <v>37083000.714285754</v>
      </c>
      <c r="Z211" s="2" t="str">
        <f t="shared" si="8"/>
        <v>MEEP</v>
      </c>
      <c r="AA211" s="2">
        <f>IF(Z211="HERE",Y211,AA210+Graph!$G$1*1000)</f>
        <v>39876554.714285746</v>
      </c>
      <c r="AB211" s="2">
        <f t="shared" si="21"/>
        <v>420000</v>
      </c>
      <c r="AC211" s="2">
        <f t="shared" si="9"/>
        <v>36337958.142857097</v>
      </c>
      <c r="AD211" s="3">
        <f t="shared" si="10"/>
        <v>39876554.714285746</v>
      </c>
      <c r="AE211" s="2">
        <f>IF(AE209&gt;=52800000,52800000,IF(AB190=Graph!G$1*1000,AE210+Graph!G$1*1000,AC211))</f>
        <v>36337958.142857097</v>
      </c>
      <c r="AF211" s="3">
        <f t="shared" si="11"/>
        <v>36337958.142857097</v>
      </c>
      <c r="AG211" s="3">
        <f t="shared" si="26"/>
        <v>34536792.90714287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136</v>
      </c>
      <c r="C212" s="7"/>
      <c r="D212" s="2" t="e">
        <f t="shared" si="12"/>
        <v>#N/A</v>
      </c>
      <c r="E212" s="2" t="e">
        <f t="shared" si="22"/>
        <v>#N/A</v>
      </c>
      <c r="F212" s="2">
        <v>662947.42784777284</v>
      </c>
      <c r="G212" s="2">
        <f t="shared" si="23"/>
        <v>399079.14285714284</v>
      </c>
      <c r="H212" s="2">
        <f t="shared" si="13"/>
        <v>73452318.428571403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3581273.571428576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710646.24303135276</v>
      </c>
      <c r="Q212" s="2">
        <f>IF(P212&gt;Graph!$G$1*1000,Graph!$G$1*1000,P212)</f>
        <v>420000</v>
      </c>
      <c r="R212" s="2">
        <f t="shared" si="16"/>
        <v>77033592</v>
      </c>
      <c r="S212" s="2">
        <f t="shared" si="17"/>
        <v>399079.14285714924</v>
      </c>
      <c r="T212" s="2">
        <f t="shared" si="18"/>
        <v>20920.857142857276</v>
      </c>
      <c r="U212" s="2">
        <f t="shared" si="19"/>
        <v>420000</v>
      </c>
      <c r="V212" s="2">
        <f t="shared" si="28"/>
        <v>39929670.428571373</v>
      </c>
      <c r="W212" s="2">
        <f t="shared" si="20"/>
        <v>399079.14285714179</v>
      </c>
      <c r="X212" s="2">
        <f t="shared" si="6"/>
        <v>20920.857142858207</v>
      </c>
      <c r="Y212" s="2">
        <f t="shared" si="7"/>
        <v>37103921.571428612</v>
      </c>
      <c r="Z212" s="2" t="str">
        <f t="shared" si="8"/>
        <v>MEEP</v>
      </c>
      <c r="AA212" s="2">
        <f>IF(Z212="HERE",Y212,AA211+Graph!$G$1*1000)</f>
        <v>40296554.714285746</v>
      </c>
      <c r="AB212" s="2">
        <f t="shared" si="21"/>
        <v>420000</v>
      </c>
      <c r="AC212" s="2">
        <f t="shared" si="9"/>
        <v>36337958.142857097</v>
      </c>
      <c r="AD212" s="3">
        <f t="shared" si="10"/>
        <v>40296554.714285746</v>
      </c>
      <c r="AE212" s="2">
        <f>IF(AE210&gt;=52800000,52800000,IF(AB191=Graph!G$1*1000,AE211+Graph!G$1*1000,AC212))</f>
        <v>36337958.142857097</v>
      </c>
      <c r="AF212" s="3">
        <f t="shared" si="11"/>
        <v>36337958.142857097</v>
      </c>
      <c r="AG212" s="3">
        <f t="shared" si="26"/>
        <v>34575575.6357143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137</v>
      </c>
      <c r="C213" s="7"/>
      <c r="D213" s="2" t="e">
        <f t="shared" si="12"/>
        <v>#N/A</v>
      </c>
      <c r="E213" s="2" t="e">
        <f t="shared" si="22"/>
        <v>#N/A</v>
      </c>
      <c r="F213" s="2">
        <v>664783.20333690941</v>
      </c>
      <c r="G213" s="2">
        <f t="shared" si="23"/>
        <v>399079.14285714284</v>
      </c>
      <c r="H213" s="2">
        <f t="shared" si="13"/>
        <v>73851397.571428552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3602194.4285714333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712752.88292682171</v>
      </c>
      <c r="Q213" s="2">
        <f>IF(P213&gt;Graph!$G$1*1000,Graph!$G$1*1000,P213)</f>
        <v>420000</v>
      </c>
      <c r="R213" s="2">
        <f t="shared" si="16"/>
        <v>77453592</v>
      </c>
      <c r="S213" s="2">
        <f t="shared" si="17"/>
        <v>399079.14285714924</v>
      </c>
      <c r="T213" s="2">
        <f t="shared" si="18"/>
        <v>20920.857142857276</v>
      </c>
      <c r="U213" s="2">
        <f t="shared" si="19"/>
        <v>420000</v>
      </c>
      <c r="V213" s="2">
        <f t="shared" si="28"/>
        <v>40328749.571428515</v>
      </c>
      <c r="W213" s="2">
        <f t="shared" si="20"/>
        <v>399079.14285714179</v>
      </c>
      <c r="X213" s="2">
        <f t="shared" si="6"/>
        <v>20920.857142858207</v>
      </c>
      <c r="Y213" s="2">
        <f t="shared" si="7"/>
        <v>37124842.42857147</v>
      </c>
      <c r="Z213" s="2" t="str">
        <f t="shared" si="8"/>
        <v>MEEP</v>
      </c>
      <c r="AA213" s="2">
        <f>IF(Z213="HERE",Y213,AA212+Graph!$G$1*1000)</f>
        <v>40716554.714285746</v>
      </c>
      <c r="AB213" s="2">
        <f t="shared" si="21"/>
        <v>420000</v>
      </c>
      <c r="AC213" s="2">
        <f t="shared" si="9"/>
        <v>36337958.142857097</v>
      </c>
      <c r="AD213" s="3">
        <f t="shared" si="10"/>
        <v>40716554.714285746</v>
      </c>
      <c r="AE213" s="2">
        <f>IF(AE211&gt;=52800000,52800000,IF(AB192=Graph!G$1*1000,AE212+Graph!G$1*1000,AC213))</f>
        <v>36337958.142857097</v>
      </c>
      <c r="AF213" s="3">
        <f t="shared" si="11"/>
        <v>36337958.142857097</v>
      </c>
      <c r="AG213" s="3">
        <f t="shared" si="26"/>
        <v>34614358.36428573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138</v>
      </c>
      <c r="C214" s="7"/>
      <c r="D214" s="2" t="e">
        <f t="shared" si="12"/>
        <v>#N/A</v>
      </c>
      <c r="E214" s="2" t="e">
        <f t="shared" si="22"/>
        <v>#N/A</v>
      </c>
      <c r="F214" s="2">
        <v>666618.97882606089</v>
      </c>
      <c r="G214" s="2">
        <f t="shared" si="23"/>
        <v>399079.14285714284</v>
      </c>
      <c r="H214" s="2">
        <f t="shared" si="13"/>
        <v>74250476.714285702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3623115.2857142906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714859.52282229066</v>
      </c>
      <c r="Q214" s="2">
        <f>IF(P214&gt;Graph!$G$1*1000,Graph!$G$1*1000,P214)</f>
        <v>420000</v>
      </c>
      <c r="R214" s="2">
        <f t="shared" si="16"/>
        <v>77873592</v>
      </c>
      <c r="S214" s="2">
        <f t="shared" si="17"/>
        <v>399079.14285714924</v>
      </c>
      <c r="T214" s="2">
        <f t="shared" si="18"/>
        <v>20920.857142857276</v>
      </c>
      <c r="U214" s="2">
        <f t="shared" si="19"/>
        <v>420000</v>
      </c>
      <c r="V214" s="2">
        <f t="shared" si="28"/>
        <v>40727828.714285657</v>
      </c>
      <c r="W214" s="2">
        <f t="shared" si="20"/>
        <v>399079.14285714179</v>
      </c>
      <c r="X214" s="2">
        <f t="shared" si="6"/>
        <v>20920.857142858207</v>
      </c>
      <c r="Y214" s="2">
        <f t="shared" si="7"/>
        <v>37145763.285714328</v>
      </c>
      <c r="Z214" s="2" t="str">
        <f t="shared" si="8"/>
        <v>MEEP</v>
      </c>
      <c r="AA214" s="2">
        <f>IF(Z214="HERE",Y214,AA213+Graph!$G$1*1000)</f>
        <v>41136554.714285746</v>
      </c>
      <c r="AB214" s="2">
        <f t="shared" si="21"/>
        <v>420000</v>
      </c>
      <c r="AC214" s="2">
        <f t="shared" si="9"/>
        <v>36337958.142857097</v>
      </c>
      <c r="AD214" s="3">
        <f t="shared" si="10"/>
        <v>41136554.714285746</v>
      </c>
      <c r="AE214" s="2">
        <f>IF(AE212&gt;=52800000,52800000,IF(AB193=Graph!G$1*1000,AE213+Graph!G$1*1000,AC214))</f>
        <v>36337958.142857097</v>
      </c>
      <c r="AF214" s="3">
        <f t="shared" si="11"/>
        <v>36337958.142857097</v>
      </c>
      <c r="AG214" s="3">
        <f t="shared" si="26"/>
        <v>34653141.09285716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139</v>
      </c>
      <c r="C215" s="7"/>
      <c r="D215" s="2" t="e">
        <f t="shared" si="12"/>
        <v>#N/A</v>
      </c>
      <c r="E215" s="2" t="e">
        <f t="shared" si="22"/>
        <v>#N/A</v>
      </c>
      <c r="F215" s="2">
        <v>668454.75431521237</v>
      </c>
      <c r="G215" s="2">
        <f t="shared" si="23"/>
        <v>399079.14285714284</v>
      </c>
      <c r="H215" s="2">
        <f t="shared" si="13"/>
        <v>74649555.857142851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3644036.1428571478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716966.16271775961</v>
      </c>
      <c r="Q215" s="2">
        <f>IF(P215&gt;Graph!$G$1*1000,Graph!$G$1*1000,P215)</f>
        <v>420000</v>
      </c>
      <c r="R215" s="2">
        <f t="shared" si="16"/>
        <v>78293592</v>
      </c>
      <c r="S215" s="2">
        <f t="shared" si="17"/>
        <v>399079.14285714924</v>
      </c>
      <c r="T215" s="2">
        <f t="shared" si="18"/>
        <v>20920.857142857276</v>
      </c>
      <c r="U215" s="2">
        <f t="shared" si="19"/>
        <v>420000</v>
      </c>
      <c r="V215" s="2">
        <f t="shared" si="28"/>
        <v>41126907.857142799</v>
      </c>
      <c r="W215" s="2">
        <f t="shared" si="20"/>
        <v>399079.14285714179</v>
      </c>
      <c r="X215" s="2">
        <f t="shared" si="6"/>
        <v>20920.857142858207</v>
      </c>
      <c r="Y215" s="2">
        <f t="shared" si="7"/>
        <v>37166684.142857186</v>
      </c>
      <c r="Z215" s="2" t="str">
        <f t="shared" si="8"/>
        <v>MEEP</v>
      </c>
      <c r="AA215" s="2">
        <f>IF(Z215="HERE",Y215,AA214+Graph!$G$1*1000)</f>
        <v>41556554.714285746</v>
      </c>
      <c r="AB215" s="2">
        <f t="shared" si="21"/>
        <v>420000</v>
      </c>
      <c r="AC215" s="2">
        <f t="shared" si="9"/>
        <v>36337958.142857097</v>
      </c>
      <c r="AD215" s="3">
        <f t="shared" si="10"/>
        <v>41556554.714285746</v>
      </c>
      <c r="AE215" s="2">
        <f>IF(AE213&gt;=52800000,52800000,IF(AB194=Graph!G$1*1000,AE214+Graph!G$1*1000,AC215))</f>
        <v>36337958.142857097</v>
      </c>
      <c r="AF215" s="3">
        <f t="shared" si="11"/>
        <v>36337958.142857097</v>
      </c>
      <c r="AG215" s="3">
        <f t="shared" si="26"/>
        <v>34691923.82142859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140</v>
      </c>
      <c r="C216" s="7"/>
      <c r="D216" s="2" t="e">
        <f t="shared" si="12"/>
        <v>#N/A</v>
      </c>
      <c r="E216" s="2" t="e">
        <f t="shared" si="22"/>
        <v>#N/A</v>
      </c>
      <c r="F216" s="2">
        <v>670290.52980434895</v>
      </c>
      <c r="G216" s="2">
        <f t="shared" si="23"/>
        <v>399079.14285714284</v>
      </c>
      <c r="H216" s="2">
        <f t="shared" si="13"/>
        <v>75048635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3664957.0000000051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719072.80261322856</v>
      </c>
      <c r="Q216" s="2">
        <f>IF(P216&gt;Graph!$G$1*1000,Graph!$G$1*1000,P216)</f>
        <v>420000</v>
      </c>
      <c r="R216" s="2">
        <f t="shared" si="16"/>
        <v>78713592</v>
      </c>
      <c r="S216" s="2">
        <f t="shared" si="17"/>
        <v>399079.14285714924</v>
      </c>
      <c r="T216" s="2">
        <f t="shared" si="18"/>
        <v>20920.857142857276</v>
      </c>
      <c r="U216" s="2">
        <f t="shared" si="19"/>
        <v>420000</v>
      </c>
      <c r="V216" s="2">
        <f t="shared" si="28"/>
        <v>41525986.99999994</v>
      </c>
      <c r="W216" s="2">
        <f t="shared" si="20"/>
        <v>399079.14285714179</v>
      </c>
      <c r="X216" s="2">
        <f t="shared" si="6"/>
        <v>20920.857142858207</v>
      </c>
      <c r="Y216" s="2">
        <f t="shared" si="7"/>
        <v>37187605.000000045</v>
      </c>
      <c r="Z216" s="2" t="str">
        <f t="shared" si="8"/>
        <v>MEEP</v>
      </c>
      <c r="AA216" s="2">
        <f>IF(Z216="HERE",Y216,AA215+Graph!$G$1*1000)</f>
        <v>41976554.714285746</v>
      </c>
      <c r="AB216" s="2">
        <f t="shared" si="21"/>
        <v>420000</v>
      </c>
      <c r="AC216" s="2">
        <f t="shared" si="9"/>
        <v>36337958.142857097</v>
      </c>
      <c r="AD216" s="3">
        <f t="shared" si="10"/>
        <v>41976554.714285746</v>
      </c>
      <c r="AE216" s="2">
        <f>IF(AE214&gt;=52800000,52800000,IF(AB195=Graph!G$1*1000,AE215+Graph!G$1*1000,AC216))</f>
        <v>36337958.142857097</v>
      </c>
      <c r="AF216" s="3">
        <f t="shared" si="11"/>
        <v>36337958.142857097</v>
      </c>
      <c r="AG216" s="3">
        <f t="shared" si="26"/>
        <v>34730706.550000019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141</v>
      </c>
      <c r="C217" s="7"/>
      <c r="D217" s="2" t="e">
        <f t="shared" si="12"/>
        <v>#N/A</v>
      </c>
      <c r="E217" s="2" t="e">
        <f t="shared" si="22"/>
        <v>#N/A</v>
      </c>
      <c r="F217" s="2">
        <v>672126.30529350042</v>
      </c>
      <c r="G217" s="2">
        <f t="shared" si="23"/>
        <v>399079.14285714284</v>
      </c>
      <c r="H217" s="2">
        <f t="shared" si="13"/>
        <v>75447714.142857149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3685877.8571428624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721179.44250869751</v>
      </c>
      <c r="Q217" s="2">
        <f>IF(P217&gt;Graph!$G$1*1000,Graph!$G$1*1000,P217)</f>
        <v>420000</v>
      </c>
      <c r="R217" s="2">
        <f t="shared" si="16"/>
        <v>79133592</v>
      </c>
      <c r="S217" s="2">
        <f t="shared" si="17"/>
        <v>399079.14285714924</v>
      </c>
      <c r="T217" s="2">
        <f t="shared" si="18"/>
        <v>20920.857142857276</v>
      </c>
      <c r="U217" s="2">
        <f t="shared" si="19"/>
        <v>420000</v>
      </c>
      <c r="V217" s="2">
        <f t="shared" si="28"/>
        <v>41925066.142857082</v>
      </c>
      <c r="W217" s="2">
        <f t="shared" si="20"/>
        <v>399079.14285714179</v>
      </c>
      <c r="X217" s="2">
        <f t="shared" si="6"/>
        <v>20920.857142858207</v>
      </c>
      <c r="Y217" s="2">
        <f t="shared" si="7"/>
        <v>37208525.857142903</v>
      </c>
      <c r="Z217" s="2" t="str">
        <f t="shared" si="8"/>
        <v>MEEP</v>
      </c>
      <c r="AA217" s="2">
        <f>IF(Z217="HERE",Y217,AA216+Graph!$G$1*1000)</f>
        <v>42396554.714285746</v>
      </c>
      <c r="AB217" s="2">
        <f t="shared" si="21"/>
        <v>420000</v>
      </c>
      <c r="AC217" s="2">
        <f t="shared" si="9"/>
        <v>36337958.142857097</v>
      </c>
      <c r="AD217" s="3">
        <f t="shared" si="10"/>
        <v>42396554.714285746</v>
      </c>
      <c r="AE217" s="2">
        <f>IF(AE215&gt;=52800000,52800000,IF(AB196=Graph!G$1*1000,AE216+Graph!G$1*1000,AC217))</f>
        <v>36337958.142857097</v>
      </c>
      <c r="AF217" s="3">
        <f t="shared" si="11"/>
        <v>36337958.142857097</v>
      </c>
      <c r="AG217" s="3">
        <f t="shared" si="26"/>
        <v>34769489.278571449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142</v>
      </c>
      <c r="C218" s="7"/>
      <c r="D218" s="2" t="e">
        <f t="shared" si="12"/>
        <v>#N/A</v>
      </c>
      <c r="E218" s="2" t="e">
        <f t="shared" si="22"/>
        <v>#N/A</v>
      </c>
      <c r="F218" s="2">
        <v>673962.080782637</v>
      </c>
      <c r="G218" s="2">
        <f t="shared" si="23"/>
        <v>399079.14285714284</v>
      </c>
      <c r="H218" s="2">
        <f t="shared" si="13"/>
        <v>75846793.285714298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3706798.7142857197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723286.08240416646</v>
      </c>
      <c r="Q218" s="2">
        <f>IF(P218&gt;Graph!$G$1*1000,Graph!$G$1*1000,P218)</f>
        <v>420000</v>
      </c>
      <c r="R218" s="2">
        <f t="shared" si="16"/>
        <v>79553592</v>
      </c>
      <c r="S218" s="2">
        <f t="shared" si="17"/>
        <v>399079.14285714924</v>
      </c>
      <c r="T218" s="2">
        <f t="shared" si="18"/>
        <v>20920.857142857276</v>
      </c>
      <c r="U218" s="2">
        <f t="shared" si="19"/>
        <v>420000</v>
      </c>
      <c r="V218" s="2">
        <f t="shared" si="28"/>
        <v>42324145.285714224</v>
      </c>
      <c r="W218" s="2">
        <f t="shared" si="20"/>
        <v>399079.14285714179</v>
      </c>
      <c r="X218" s="2">
        <f t="shared" si="6"/>
        <v>20920.857142858207</v>
      </c>
      <c r="Y218" s="2">
        <f t="shared" si="7"/>
        <v>37229446.714285761</v>
      </c>
      <c r="Z218" s="2" t="str">
        <f t="shared" si="8"/>
        <v>MEEP</v>
      </c>
      <c r="AA218" s="2">
        <f>IF(Z218="HERE",Y218,AA217+Graph!$G$1*1000)</f>
        <v>42816554.714285746</v>
      </c>
      <c r="AB218" s="2">
        <f t="shared" si="21"/>
        <v>420000</v>
      </c>
      <c r="AC218" s="2">
        <f t="shared" si="9"/>
        <v>36337958.142857097</v>
      </c>
      <c r="AD218" s="3">
        <f t="shared" si="10"/>
        <v>42816554.714285746</v>
      </c>
      <c r="AE218" s="2">
        <f>IF(AE216&gt;=52800000,52800000,IF(AB197=Graph!G$1*1000,AE217+Graph!G$1*1000,AC218))</f>
        <v>36337958.142857097</v>
      </c>
      <c r="AF218" s="3">
        <f t="shared" si="11"/>
        <v>36337958.142857097</v>
      </c>
      <c r="AG218" s="3">
        <f t="shared" si="26"/>
        <v>34808272.007142879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143</v>
      </c>
      <c r="C219" s="7"/>
      <c r="D219" s="2" t="e">
        <f t="shared" si="12"/>
        <v>#N/A</v>
      </c>
      <c r="E219" s="2" t="e">
        <f t="shared" si="22"/>
        <v>#N/A</v>
      </c>
      <c r="F219" s="2">
        <v>675797.85627178848</v>
      </c>
      <c r="G219" s="2">
        <f t="shared" si="23"/>
        <v>399079.14285714284</v>
      </c>
      <c r="H219" s="2">
        <f t="shared" si="13"/>
        <v>76245872.428571448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3727719.5714285769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725392.72229963541</v>
      </c>
      <c r="Q219" s="2">
        <f>IF(P219&gt;Graph!$G$1*1000,Graph!$G$1*1000,P219)</f>
        <v>420000</v>
      </c>
      <c r="R219" s="2">
        <f t="shared" si="16"/>
        <v>79973592</v>
      </c>
      <c r="S219" s="2">
        <f t="shared" si="17"/>
        <v>399079.14285714924</v>
      </c>
      <c r="T219" s="2">
        <f t="shared" si="18"/>
        <v>20920.857142857276</v>
      </c>
      <c r="U219" s="2">
        <f t="shared" si="19"/>
        <v>420000</v>
      </c>
      <c r="V219" s="2">
        <f t="shared" si="28"/>
        <v>42723224.428571366</v>
      </c>
      <c r="W219" s="2">
        <f t="shared" si="20"/>
        <v>399079.14285714179</v>
      </c>
      <c r="X219" s="2">
        <f t="shared" si="6"/>
        <v>20920.857142858207</v>
      </c>
      <c r="Y219" s="2">
        <f t="shared" si="7"/>
        <v>37250367.571428619</v>
      </c>
      <c r="Z219" s="2" t="str">
        <f t="shared" si="8"/>
        <v>MEEP</v>
      </c>
      <c r="AA219" s="2">
        <f>IF(Z219="HERE",Y219,AA218+Graph!$G$1*1000)</f>
        <v>43236554.714285746</v>
      </c>
      <c r="AB219" s="2">
        <f t="shared" si="21"/>
        <v>420000</v>
      </c>
      <c r="AC219" s="2">
        <f t="shared" si="9"/>
        <v>36337958.142857097</v>
      </c>
      <c r="AD219" s="3">
        <f t="shared" si="10"/>
        <v>43236554.714285746</v>
      </c>
      <c r="AE219" s="2">
        <f>IF(AE217&gt;=52800000,52800000,IF(AB198=Graph!G$1*1000,AE218+Graph!G$1*1000,AC219))</f>
        <v>36337958.142857097</v>
      </c>
      <c r="AF219" s="3">
        <f t="shared" si="11"/>
        <v>36337958.142857097</v>
      </c>
      <c r="AG219" s="3">
        <f t="shared" si="26"/>
        <v>34847054.735714309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144</v>
      </c>
      <c r="C220" s="7"/>
      <c r="D220" s="2" t="e">
        <f t="shared" si="12"/>
        <v>#N/A</v>
      </c>
      <c r="E220" s="2" t="e">
        <f t="shared" si="22"/>
        <v>#N/A</v>
      </c>
      <c r="F220" s="2">
        <v>677633.63176092505</v>
      </c>
      <c r="G220" s="2">
        <f t="shared" si="23"/>
        <v>399079.14285714284</v>
      </c>
      <c r="H220" s="2">
        <f t="shared" si="13"/>
        <v>76644951.571428597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3748640.4285714342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727499.36219510436</v>
      </c>
      <c r="Q220" s="2">
        <f>IF(P220&gt;Graph!$G$1*1000,Graph!$G$1*1000,P220)</f>
        <v>420000</v>
      </c>
      <c r="R220" s="2">
        <f t="shared" si="16"/>
        <v>80393592</v>
      </c>
      <c r="S220" s="2">
        <f t="shared" si="17"/>
        <v>399079.14285714924</v>
      </c>
      <c r="T220" s="2">
        <f t="shared" si="18"/>
        <v>20920.857142857276</v>
      </c>
      <c r="U220" s="2">
        <f t="shared" si="19"/>
        <v>420000</v>
      </c>
      <c r="V220" s="2">
        <f t="shared" si="28"/>
        <v>43122303.571428508</v>
      </c>
      <c r="W220" s="2">
        <f t="shared" si="20"/>
        <v>399079.14285714179</v>
      </c>
      <c r="X220" s="2">
        <f t="shared" si="6"/>
        <v>20920.857142858207</v>
      </c>
      <c r="Y220" s="2">
        <f t="shared" si="7"/>
        <v>37271288.428571478</v>
      </c>
      <c r="Z220" s="2" t="str">
        <f t="shared" si="8"/>
        <v>MEEP</v>
      </c>
      <c r="AA220" s="2">
        <f>IF(Z220="HERE",Y220,AA219+Graph!$G$1*1000)</f>
        <v>43656554.714285746</v>
      </c>
      <c r="AB220" s="2">
        <f t="shared" si="21"/>
        <v>420000</v>
      </c>
      <c r="AC220" s="2">
        <f t="shared" si="9"/>
        <v>36337958.142857097</v>
      </c>
      <c r="AD220" s="3">
        <f t="shared" si="10"/>
        <v>43656554.714285746</v>
      </c>
      <c r="AE220" s="2">
        <f>IF(AE218&gt;=52800000,52800000,IF(AB199=Graph!G$1*1000,AE219+Graph!G$1*1000,AC220))</f>
        <v>36337958.142857097</v>
      </c>
      <c r="AF220" s="3">
        <f t="shared" si="11"/>
        <v>36337958.142857097</v>
      </c>
      <c r="AG220" s="3">
        <f t="shared" si="26"/>
        <v>34885837.464285739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145</v>
      </c>
      <c r="C221" s="7"/>
      <c r="D221" s="2" t="e">
        <f t="shared" si="12"/>
        <v>#N/A</v>
      </c>
      <c r="E221" s="2" t="e">
        <f t="shared" si="22"/>
        <v>#N/A</v>
      </c>
      <c r="F221" s="2">
        <v>679469.40725007653</v>
      </c>
      <c r="G221" s="2">
        <f t="shared" si="23"/>
        <v>399079.14285714284</v>
      </c>
      <c r="H221" s="2">
        <f t="shared" si="13"/>
        <v>77044030.714285746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3769561.2857142915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729606.00209058821</v>
      </c>
      <c r="Q221" s="2">
        <f>IF(P221&gt;Graph!$G$1*1000,Graph!$G$1*1000,P221)</f>
        <v>420000</v>
      </c>
      <c r="R221" s="2">
        <f t="shared" si="16"/>
        <v>80813592</v>
      </c>
      <c r="S221" s="2">
        <f t="shared" si="17"/>
        <v>399079.14285714924</v>
      </c>
      <c r="T221" s="2">
        <f t="shared" si="18"/>
        <v>20920.857142857276</v>
      </c>
      <c r="U221" s="2">
        <f t="shared" si="19"/>
        <v>420000</v>
      </c>
      <c r="V221" s="2">
        <f t="shared" si="28"/>
        <v>43521382.714285649</v>
      </c>
      <c r="W221" s="2">
        <f t="shared" si="20"/>
        <v>399079.14285714179</v>
      </c>
      <c r="X221" s="2">
        <f t="shared" si="6"/>
        <v>20920.857142858207</v>
      </c>
      <c r="Y221" s="2">
        <f t="shared" si="7"/>
        <v>37292209.285714336</v>
      </c>
      <c r="Z221" s="2" t="str">
        <f t="shared" si="8"/>
        <v>MEEP</v>
      </c>
      <c r="AA221" s="2">
        <f>IF(Z221="HERE",Y221,AA220+Graph!$G$1*1000)</f>
        <v>44076554.714285746</v>
      </c>
      <c r="AB221" s="2">
        <f t="shared" si="21"/>
        <v>420000</v>
      </c>
      <c r="AC221" s="2">
        <f t="shared" si="9"/>
        <v>36337958.142857097</v>
      </c>
      <c r="AD221" s="3">
        <f t="shared" si="10"/>
        <v>44076554.714285746</v>
      </c>
      <c r="AE221" s="2">
        <f>IF(AE219&gt;=52800000,52800000,IF(AB200=Graph!G$1*1000,AE220+Graph!G$1*1000,AC221))</f>
        <v>36337958.142857097</v>
      </c>
      <c r="AF221" s="3">
        <f t="shared" si="11"/>
        <v>36337958.142857097</v>
      </c>
      <c r="AG221" s="3">
        <f t="shared" si="26"/>
        <v>34924620.192857161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146</v>
      </c>
      <c r="C222" s="7"/>
      <c r="D222" s="2" t="e">
        <f t="shared" si="12"/>
        <v>#N/A</v>
      </c>
      <c r="E222" s="2" t="e">
        <f t="shared" si="22"/>
        <v>#N/A</v>
      </c>
      <c r="F222" s="2">
        <v>681305.18273922801</v>
      </c>
      <c r="G222" s="2">
        <f t="shared" si="23"/>
        <v>399079.14285714284</v>
      </c>
      <c r="H222" s="2">
        <f t="shared" si="13"/>
        <v>77443109.857142895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3790482.1428571488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731712.64198605716</v>
      </c>
      <c r="Q222" s="2">
        <f>IF(P222&gt;Graph!$G$1*1000,Graph!$G$1*1000,P222)</f>
        <v>420000</v>
      </c>
      <c r="R222" s="2">
        <f t="shared" si="16"/>
        <v>81233592</v>
      </c>
      <c r="S222" s="2">
        <f t="shared" si="17"/>
        <v>399079.14285714924</v>
      </c>
      <c r="T222" s="2">
        <f t="shared" si="18"/>
        <v>20920.857142857276</v>
      </c>
      <c r="U222" s="2">
        <f t="shared" si="19"/>
        <v>420000</v>
      </c>
      <c r="V222" s="2">
        <f t="shared" si="28"/>
        <v>43920461.857142791</v>
      </c>
      <c r="W222" s="2">
        <f t="shared" si="20"/>
        <v>399079.14285714179</v>
      </c>
      <c r="X222" s="2">
        <f t="shared" si="6"/>
        <v>20920.857142858207</v>
      </c>
      <c r="Y222" s="2">
        <f t="shared" si="7"/>
        <v>37313130.142857194</v>
      </c>
      <c r="Z222" s="2" t="str">
        <f t="shared" si="8"/>
        <v>MEEP</v>
      </c>
      <c r="AA222" s="2">
        <f>IF(Z222="HERE",Y222,AA221+Graph!$G$1*1000)</f>
        <v>44496554.714285746</v>
      </c>
      <c r="AB222" s="2">
        <f t="shared" si="21"/>
        <v>420000</v>
      </c>
      <c r="AC222" s="2">
        <f t="shared" si="9"/>
        <v>36337958.142857097</v>
      </c>
      <c r="AD222" s="3">
        <f t="shared" si="10"/>
        <v>44496554.714285746</v>
      </c>
      <c r="AE222" s="2">
        <f>IF(AE220&gt;=52800000,52800000,IF(AB201=Graph!G$1*1000,AE221+Graph!G$1*1000,AC222))</f>
        <v>36337958.142857097</v>
      </c>
      <c r="AF222" s="3">
        <f t="shared" si="11"/>
        <v>36337958.142857097</v>
      </c>
      <c r="AG222" s="3">
        <f t="shared" si="26"/>
        <v>34963402.921428598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147</v>
      </c>
      <c r="C223" s="7"/>
      <c r="D223" s="2" t="e">
        <f t="shared" si="12"/>
        <v>#N/A</v>
      </c>
      <c r="E223" s="2" t="e">
        <f t="shared" si="22"/>
        <v>#N/A</v>
      </c>
      <c r="F223" s="2">
        <v>683140.95822836459</v>
      </c>
      <c r="G223" s="2">
        <f t="shared" si="23"/>
        <v>399079.14285714284</v>
      </c>
      <c r="H223" s="2">
        <f t="shared" si="13"/>
        <v>77842189.000000045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3811403.0000000061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733819.28188152611</v>
      </c>
      <c r="Q223" s="2">
        <f>IF(P223&gt;Graph!$G$1*1000,Graph!$G$1*1000,P223)</f>
        <v>420000</v>
      </c>
      <c r="R223" s="2">
        <f t="shared" si="16"/>
        <v>81653592</v>
      </c>
      <c r="S223" s="2">
        <f t="shared" si="17"/>
        <v>399079.14285714924</v>
      </c>
      <c r="T223" s="2">
        <f t="shared" si="18"/>
        <v>20920.857142857276</v>
      </c>
      <c r="U223" s="2">
        <f t="shared" si="19"/>
        <v>420000</v>
      </c>
      <c r="V223" s="2">
        <f t="shared" si="28"/>
        <v>44319540.999999933</v>
      </c>
      <c r="W223" s="2">
        <f t="shared" si="20"/>
        <v>399079.14285714179</v>
      </c>
      <c r="X223" s="2">
        <f t="shared" si="6"/>
        <v>20920.857142858207</v>
      </c>
      <c r="Y223" s="2">
        <f t="shared" si="7"/>
        <v>37334051.000000052</v>
      </c>
      <c r="Z223" s="2" t="str">
        <f t="shared" si="8"/>
        <v>MEEP</v>
      </c>
      <c r="AA223" s="2">
        <f>IF(Z223="HERE",Y223,AA222+Graph!$G$1*1000)</f>
        <v>44916554.714285746</v>
      </c>
      <c r="AB223" s="2">
        <f t="shared" si="21"/>
        <v>420000</v>
      </c>
      <c r="AC223" s="2">
        <f t="shared" si="9"/>
        <v>36337958.142857097</v>
      </c>
      <c r="AD223" s="3">
        <f t="shared" si="10"/>
        <v>44916554.714285746</v>
      </c>
      <c r="AE223" s="2">
        <f>IF(AE221&gt;=52800000,52800000,IF(AB202=Graph!G$1*1000,AE222+Graph!G$1*1000,AC223))</f>
        <v>36337958.142857097</v>
      </c>
      <c r="AF223" s="3">
        <f t="shared" si="11"/>
        <v>36337958.142857097</v>
      </c>
      <c r="AG223" s="3">
        <f t="shared" si="26"/>
        <v>35002185.650000028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148</v>
      </c>
      <c r="C224" s="7"/>
      <c r="D224" s="2" t="e">
        <f t="shared" si="12"/>
        <v>#N/A</v>
      </c>
      <c r="E224" s="2" t="e">
        <f t="shared" si="22"/>
        <v>#N/A</v>
      </c>
      <c r="F224" s="2">
        <v>684976.73371751606</v>
      </c>
      <c r="G224" s="2">
        <f t="shared" si="23"/>
        <v>399079.14285714284</v>
      </c>
      <c r="H224" s="2">
        <f t="shared" si="13"/>
        <v>78241268.142857194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3832323.8571428633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735925.92177699506</v>
      </c>
      <c r="Q224" s="2">
        <f>IF(P224&gt;Graph!$G$1*1000,Graph!$G$1*1000,P224)</f>
        <v>420000</v>
      </c>
      <c r="R224" s="2">
        <f t="shared" si="16"/>
        <v>82073592</v>
      </c>
      <c r="S224" s="2">
        <f t="shared" si="17"/>
        <v>399079.14285714924</v>
      </c>
      <c r="T224" s="2">
        <f t="shared" si="18"/>
        <v>20920.857142857276</v>
      </c>
      <c r="U224" s="2">
        <f t="shared" si="19"/>
        <v>420000</v>
      </c>
      <c r="V224" s="2">
        <f t="shared" si="28"/>
        <v>44718620.142857075</v>
      </c>
      <c r="W224" s="2">
        <f t="shared" si="20"/>
        <v>399079.14285714179</v>
      </c>
      <c r="X224" s="2">
        <f t="shared" si="6"/>
        <v>20920.857142858207</v>
      </c>
      <c r="Y224" s="2">
        <f t="shared" si="7"/>
        <v>37354971.85714291</v>
      </c>
      <c r="Z224" s="2" t="str">
        <f t="shared" si="8"/>
        <v>MEEP</v>
      </c>
      <c r="AA224" s="2">
        <f>IF(Z224="HERE",Y224,AA223+Graph!$G$1*1000)</f>
        <v>45336554.714285746</v>
      </c>
      <c r="AB224" s="2">
        <f t="shared" si="21"/>
        <v>420000</v>
      </c>
      <c r="AC224" s="2">
        <f t="shared" si="9"/>
        <v>36337958.142857097</v>
      </c>
      <c r="AD224" s="3">
        <f t="shared" si="10"/>
        <v>45336554.714285746</v>
      </c>
      <c r="AE224" s="2">
        <f>IF(AE222&gt;=52800000,52800000,IF(AB203=Graph!G$1*1000,AE223+Graph!G$1*1000,AC224))</f>
        <v>36337958.142857097</v>
      </c>
      <c r="AF224" s="3">
        <f t="shared" si="11"/>
        <v>36337958.142857097</v>
      </c>
      <c r="AG224" s="3">
        <f t="shared" si="26"/>
        <v>35040968.378571451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149</v>
      </c>
      <c r="C225" s="7"/>
      <c r="D225" s="2" t="e">
        <f t="shared" si="12"/>
        <v>#N/A</v>
      </c>
      <c r="E225" s="2" t="e">
        <f t="shared" si="22"/>
        <v>#N/A</v>
      </c>
      <c r="F225" s="2">
        <v>686812.50920665264</v>
      </c>
      <c r="G225" s="2">
        <f t="shared" si="23"/>
        <v>399079.14285714284</v>
      </c>
      <c r="H225" s="2">
        <f t="shared" si="13"/>
        <v>78640347.285714343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3853244.7142857206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738032.56167246401</v>
      </c>
      <c r="Q225" s="2">
        <f>IF(P225&gt;Graph!$G$1*1000,Graph!$G$1*1000,P225)</f>
        <v>420000</v>
      </c>
      <c r="R225" s="2">
        <f t="shared" si="16"/>
        <v>82493592</v>
      </c>
      <c r="S225" s="2">
        <f t="shared" si="17"/>
        <v>399079.14285714924</v>
      </c>
      <c r="T225" s="2">
        <f t="shared" si="18"/>
        <v>20920.857142857276</v>
      </c>
      <c r="U225" s="2">
        <f t="shared" si="19"/>
        <v>420000</v>
      </c>
      <c r="V225" s="2">
        <f t="shared" si="28"/>
        <v>45117699.285714217</v>
      </c>
      <c r="W225" s="2">
        <f t="shared" si="20"/>
        <v>399079.14285714179</v>
      </c>
      <c r="X225" s="2">
        <f t="shared" si="6"/>
        <v>20920.857142858207</v>
      </c>
      <c r="Y225" s="2">
        <f t="shared" si="7"/>
        <v>37375892.714285769</v>
      </c>
      <c r="Z225" s="2" t="str">
        <f t="shared" si="8"/>
        <v>MEEP</v>
      </c>
      <c r="AA225" s="2">
        <f>IF(Z225="HERE",Y225,AA224+Graph!$G$1*1000)</f>
        <v>45756554.714285746</v>
      </c>
      <c r="AB225" s="2">
        <f t="shared" si="21"/>
        <v>420000</v>
      </c>
      <c r="AC225" s="2">
        <f t="shared" si="9"/>
        <v>36337958.142857097</v>
      </c>
      <c r="AD225" s="3">
        <f t="shared" si="10"/>
        <v>45756554.714285746</v>
      </c>
      <c r="AE225" s="2">
        <f>IF(AE223&gt;=52800000,52800000,IF(AB204=Graph!G$1*1000,AE224+Graph!G$1*1000,AC225))</f>
        <v>36337958.142857097</v>
      </c>
      <c r="AF225" s="3">
        <f t="shared" si="11"/>
        <v>36337958.142857097</v>
      </c>
      <c r="AG225" s="3">
        <f t="shared" si="26"/>
        <v>35059797.150000028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150</v>
      </c>
      <c r="C226" s="7"/>
      <c r="D226" s="2" t="e">
        <f t="shared" si="12"/>
        <v>#N/A</v>
      </c>
      <c r="E226" s="2" t="e">
        <f t="shared" si="22"/>
        <v>#N/A</v>
      </c>
      <c r="F226" s="2">
        <v>688648.28469580412</v>
      </c>
      <c r="G226" s="2">
        <f t="shared" si="23"/>
        <v>399079.14285714284</v>
      </c>
      <c r="H226" s="2">
        <f t="shared" si="13"/>
        <v>79039426.428571492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3874165.5714285779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740139.20156793296</v>
      </c>
      <c r="Q226" s="2">
        <f>IF(P226&gt;Graph!$G$1*1000,Graph!$G$1*1000,P226)</f>
        <v>420000</v>
      </c>
      <c r="R226" s="2">
        <f t="shared" si="16"/>
        <v>82913592</v>
      </c>
      <c r="S226" s="2">
        <f t="shared" si="17"/>
        <v>399079.14285714924</v>
      </c>
      <c r="T226" s="2">
        <f t="shared" si="18"/>
        <v>20920.857142857276</v>
      </c>
      <c r="U226" s="2">
        <f t="shared" si="19"/>
        <v>420000</v>
      </c>
      <c r="V226" s="2">
        <f t="shared" si="28"/>
        <v>45516778.428571358</v>
      </c>
      <c r="W226" s="2">
        <f t="shared" si="20"/>
        <v>399079.14285714179</v>
      </c>
      <c r="X226" s="2">
        <f t="shared" si="6"/>
        <v>20920.857142858207</v>
      </c>
      <c r="Y226" s="2">
        <f t="shared" si="7"/>
        <v>37396813.571428627</v>
      </c>
      <c r="Z226" s="2" t="str">
        <f t="shared" si="8"/>
        <v>MEEP</v>
      </c>
      <c r="AA226" s="2">
        <f>IF(Z226="HERE",Y226,AA225+Graph!$G$1*1000)</f>
        <v>46176554.714285746</v>
      </c>
      <c r="AB226" s="2">
        <f t="shared" si="21"/>
        <v>420000</v>
      </c>
      <c r="AC226" s="2">
        <f t="shared" si="9"/>
        <v>36337958.142857097</v>
      </c>
      <c r="AD226" s="3">
        <f t="shared" si="10"/>
        <v>46176554.714285746</v>
      </c>
      <c r="AE226" s="2">
        <f>IF(AE224&gt;=52800000,52800000,IF(AB205=Graph!G$1*1000,AE225+Graph!G$1*1000,AC226))</f>
        <v>36757958.142857097</v>
      </c>
      <c r="AF226" s="3">
        <f t="shared" si="11"/>
        <v>36757958.142857097</v>
      </c>
      <c r="AG226" s="3">
        <f t="shared" si="26"/>
        <v>35437797.150000028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151</v>
      </c>
      <c r="C227" s="7"/>
      <c r="D227" s="2" t="e">
        <f t="shared" si="12"/>
        <v>#N/A</v>
      </c>
      <c r="E227" s="2" t="e">
        <f t="shared" si="22"/>
        <v>#N/A</v>
      </c>
      <c r="F227" s="2">
        <v>690484.0601849407</v>
      </c>
      <c r="G227" s="2">
        <f t="shared" si="23"/>
        <v>399079.14285714284</v>
      </c>
      <c r="H227" s="2">
        <f t="shared" si="13"/>
        <v>79438505.571428642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3895086.4285714352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742245.84146340191</v>
      </c>
      <c r="Q227" s="2">
        <f>IF(P227&gt;Graph!$G$1*1000,Graph!$G$1*1000,P227)</f>
        <v>420000</v>
      </c>
      <c r="R227" s="2">
        <f t="shared" si="16"/>
        <v>83333592</v>
      </c>
      <c r="S227" s="2">
        <f t="shared" si="17"/>
        <v>399079.14285714924</v>
      </c>
      <c r="T227" s="2">
        <f t="shared" si="18"/>
        <v>20920.857142857276</v>
      </c>
      <c r="U227" s="2">
        <f t="shared" si="19"/>
        <v>420000</v>
      </c>
      <c r="V227" s="2">
        <f t="shared" si="28"/>
        <v>45915857.5714285</v>
      </c>
      <c r="W227" s="2">
        <f t="shared" si="20"/>
        <v>399079.14285714179</v>
      </c>
      <c r="X227" s="2">
        <f t="shared" si="6"/>
        <v>20920.857142858207</v>
      </c>
      <c r="Y227" s="2">
        <f t="shared" si="7"/>
        <v>37417734.428571485</v>
      </c>
      <c r="Z227" s="2" t="str">
        <f t="shared" si="8"/>
        <v>MEEP</v>
      </c>
      <c r="AA227" s="2">
        <f>IF(Z227="HERE",Y227,AA226+Graph!$G$1*1000)</f>
        <v>46596554.714285746</v>
      </c>
      <c r="AB227" s="2">
        <f t="shared" si="21"/>
        <v>420000</v>
      </c>
      <c r="AC227" s="2">
        <f t="shared" si="9"/>
        <v>36337958.142857097</v>
      </c>
      <c r="AD227" s="3">
        <f t="shared" si="10"/>
        <v>46596554.714285746</v>
      </c>
      <c r="AE227" s="2">
        <f>IF(AE225&gt;=52800000,52800000,IF(AB206=Graph!G$1*1000,AE226+Graph!G$1*1000,AC227))</f>
        <v>37177958.142857097</v>
      </c>
      <c r="AF227" s="3">
        <f t="shared" si="11"/>
        <v>37177958.142857097</v>
      </c>
      <c r="AG227" s="3">
        <f t="shared" si="26"/>
        <v>35815797.150000028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152</v>
      </c>
      <c r="C228" s="7"/>
      <c r="D228" s="2" t="e">
        <f t="shared" si="12"/>
        <v>#N/A</v>
      </c>
      <c r="E228" s="2" t="e">
        <f t="shared" si="22"/>
        <v>#N/A</v>
      </c>
      <c r="F228" s="2">
        <v>692319.83567409217</v>
      </c>
      <c r="G228" s="2">
        <f t="shared" si="23"/>
        <v>399079.14285714284</v>
      </c>
      <c r="H228" s="2">
        <f t="shared" si="13"/>
        <v>79837584.714285791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3916007.2857142924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744352.48135887086</v>
      </c>
      <c r="Q228" s="2">
        <f>IF(P228&gt;Graph!$G$1*1000,Graph!$G$1*1000,P228)</f>
        <v>420000</v>
      </c>
      <c r="R228" s="2">
        <f t="shared" si="16"/>
        <v>83753592</v>
      </c>
      <c r="S228" s="2">
        <f t="shared" si="17"/>
        <v>399079.14285714924</v>
      </c>
      <c r="T228" s="2">
        <f t="shared" si="18"/>
        <v>20920.857142857276</v>
      </c>
      <c r="U228" s="2">
        <f t="shared" si="19"/>
        <v>420000</v>
      </c>
      <c r="V228" s="2">
        <f t="shared" si="28"/>
        <v>46314936.714285642</v>
      </c>
      <c r="W228" s="2">
        <f t="shared" si="20"/>
        <v>399079.14285714179</v>
      </c>
      <c r="X228" s="2">
        <f t="shared" si="6"/>
        <v>20920.857142858207</v>
      </c>
      <c r="Y228" s="2">
        <f t="shared" si="7"/>
        <v>37438655.285714343</v>
      </c>
      <c r="Z228" s="2" t="str">
        <f t="shared" si="8"/>
        <v>MEEP</v>
      </c>
      <c r="AA228" s="2">
        <f>IF(Z228="HERE",Y228,AA227+Graph!$G$1*1000)</f>
        <v>47016554.714285746</v>
      </c>
      <c r="AB228" s="2">
        <f t="shared" si="21"/>
        <v>420000</v>
      </c>
      <c r="AC228" s="2">
        <f t="shared" si="9"/>
        <v>36337958.142857097</v>
      </c>
      <c r="AD228" s="3">
        <f t="shared" si="10"/>
        <v>47016554.714285746</v>
      </c>
      <c r="AE228" s="2">
        <f>IF(AE226&gt;=52800000,52800000,IF(AB207=Graph!G$1*1000,AE227+Graph!G$1*1000,AC228))</f>
        <v>37597958.142857097</v>
      </c>
      <c r="AF228" s="3">
        <f t="shared" si="11"/>
        <v>37597958.142857097</v>
      </c>
      <c r="AG228" s="3">
        <f t="shared" si="26"/>
        <v>36193797.150000028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153</v>
      </c>
      <c r="C229" s="7"/>
      <c r="D229" s="2" t="e">
        <f t="shared" si="12"/>
        <v>#N/A</v>
      </c>
      <c r="E229" s="2" t="e">
        <f t="shared" si="22"/>
        <v>#N/A</v>
      </c>
      <c r="F229" s="2">
        <v>694155.61116322875</v>
      </c>
      <c r="G229" s="2">
        <f t="shared" si="23"/>
        <v>399079.14285714284</v>
      </c>
      <c r="H229" s="2">
        <f t="shared" si="13"/>
        <v>80236663.85714294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3936928.1428571497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746459.12125433981</v>
      </c>
      <c r="Q229" s="2">
        <f>IF(P229&gt;Graph!$G$1*1000,Graph!$G$1*1000,P229)</f>
        <v>420000</v>
      </c>
      <c r="R229" s="2">
        <f t="shared" si="16"/>
        <v>84173592</v>
      </c>
      <c r="S229" s="2">
        <f t="shared" si="17"/>
        <v>399079.14285714924</v>
      </c>
      <c r="T229" s="2">
        <f t="shared" si="18"/>
        <v>20920.857142857276</v>
      </c>
      <c r="U229" s="2">
        <f t="shared" si="19"/>
        <v>420000</v>
      </c>
      <c r="V229" s="2">
        <f t="shared" si="28"/>
        <v>46714015.857142784</v>
      </c>
      <c r="W229" s="2">
        <f t="shared" si="20"/>
        <v>399079.14285714179</v>
      </c>
      <c r="X229" s="2">
        <f t="shared" si="6"/>
        <v>20920.857142858207</v>
      </c>
      <c r="Y229" s="2">
        <f t="shared" si="7"/>
        <v>37459576.142857201</v>
      </c>
      <c r="Z229" s="2" t="str">
        <f t="shared" si="8"/>
        <v>MEEP</v>
      </c>
      <c r="AA229" s="2">
        <f>IF(Z229="HERE",Y229,AA228+Graph!$G$1*1000)</f>
        <v>47436554.714285746</v>
      </c>
      <c r="AB229" s="2">
        <f t="shared" si="21"/>
        <v>420000</v>
      </c>
      <c r="AC229" s="2">
        <f t="shared" si="9"/>
        <v>36337958.142857097</v>
      </c>
      <c r="AD229" s="3">
        <f t="shared" si="10"/>
        <v>47436554.714285746</v>
      </c>
      <c r="AE229" s="2">
        <f>IF(AE227&gt;=52800000,52800000,IF(AB208=Graph!G$1*1000,AE228+Graph!G$1*1000,AC229))</f>
        <v>38017958.142857097</v>
      </c>
      <c r="AF229" s="3">
        <f t="shared" si="11"/>
        <v>38017958.142857097</v>
      </c>
      <c r="AG229" s="3">
        <f t="shared" si="26"/>
        <v>36571797.150000028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154</v>
      </c>
      <c r="C230" s="7"/>
      <c r="D230" s="2" t="e">
        <f t="shared" si="12"/>
        <v>#N/A</v>
      </c>
      <c r="E230" s="2" t="e">
        <f t="shared" si="22"/>
        <v>#N/A</v>
      </c>
      <c r="F230" s="2">
        <v>695991.38665238023</v>
      </c>
      <c r="G230" s="2">
        <f t="shared" si="23"/>
        <v>399079.14285714284</v>
      </c>
      <c r="H230" s="2">
        <f t="shared" si="13"/>
        <v>80635743.000000089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3957849.000000007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748565.76114980876</v>
      </c>
      <c r="Q230" s="2">
        <f>IF(P230&gt;Graph!$G$1*1000,Graph!$G$1*1000,P230)</f>
        <v>420000</v>
      </c>
      <c r="R230" s="2">
        <f t="shared" si="16"/>
        <v>84593592</v>
      </c>
      <c r="S230" s="2">
        <f t="shared" si="17"/>
        <v>399079.14285714924</v>
      </c>
      <c r="T230" s="2">
        <f t="shared" si="18"/>
        <v>20920.857142857276</v>
      </c>
      <c r="U230" s="2">
        <f t="shared" si="19"/>
        <v>420000</v>
      </c>
      <c r="V230" s="2">
        <f t="shared" si="28"/>
        <v>47113094.999999925</v>
      </c>
      <c r="W230" s="2">
        <f t="shared" si="20"/>
        <v>399079.14285714179</v>
      </c>
      <c r="X230" s="2">
        <f t="shared" si="6"/>
        <v>20920.857142858207</v>
      </c>
      <c r="Y230" s="2">
        <f t="shared" si="7"/>
        <v>37480497.00000006</v>
      </c>
      <c r="Z230" s="2" t="str">
        <f t="shared" si="8"/>
        <v>MEEP</v>
      </c>
      <c r="AA230" s="2">
        <f>IF(Z230="HERE",Y230,AA229+Graph!$G$1*1000)</f>
        <v>47856554.714285746</v>
      </c>
      <c r="AB230" s="2">
        <f t="shared" si="21"/>
        <v>420000</v>
      </c>
      <c r="AC230" s="2">
        <f t="shared" si="9"/>
        <v>36337958.142857097</v>
      </c>
      <c r="AD230" s="3">
        <f t="shared" si="10"/>
        <v>47856554.714285746</v>
      </c>
      <c r="AE230" s="2">
        <f>IF(AE228&gt;=52800000,52800000,IF(AB209=Graph!G$1*1000,AE229+Graph!G$1*1000,AC230))</f>
        <v>38437958.142857097</v>
      </c>
      <c r="AF230" s="3">
        <f t="shared" si="11"/>
        <v>38437958.142857097</v>
      </c>
      <c r="AG230" s="3">
        <f t="shared" si="26"/>
        <v>36949797.150000028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155</v>
      </c>
      <c r="C231" s="7"/>
      <c r="D231" s="2" t="e">
        <f t="shared" si="12"/>
        <v>#N/A</v>
      </c>
      <c r="E231" s="2" t="e">
        <f t="shared" si="22"/>
        <v>#N/A</v>
      </c>
      <c r="F231" s="2">
        <v>697827.16214153171</v>
      </c>
      <c r="G231" s="2">
        <f t="shared" si="23"/>
        <v>399079.14285714284</v>
      </c>
      <c r="H231" s="2">
        <f t="shared" si="13"/>
        <v>81034822.142857239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3978769.8571428643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750672.40104529262</v>
      </c>
      <c r="Q231" s="2">
        <f>IF(P231&gt;Graph!$G$1*1000,Graph!$G$1*1000,P231)</f>
        <v>420000</v>
      </c>
      <c r="R231" s="2">
        <f t="shared" si="16"/>
        <v>85013592</v>
      </c>
      <c r="S231" s="2">
        <f t="shared" si="17"/>
        <v>399079.14285714924</v>
      </c>
      <c r="T231" s="2">
        <f t="shared" si="18"/>
        <v>20920.857142857276</v>
      </c>
      <c r="U231" s="2">
        <f t="shared" si="19"/>
        <v>420000</v>
      </c>
      <c r="V231" s="2">
        <f t="shared" si="28"/>
        <v>47512174.142857067</v>
      </c>
      <c r="W231" s="2">
        <f t="shared" si="20"/>
        <v>399079.14285714179</v>
      </c>
      <c r="X231" s="2">
        <f t="shared" si="6"/>
        <v>20920.857142858207</v>
      </c>
      <c r="Y231" s="2">
        <f t="shared" si="7"/>
        <v>37501417.857142918</v>
      </c>
      <c r="Z231" s="2" t="str">
        <f t="shared" si="8"/>
        <v>MEEP</v>
      </c>
      <c r="AA231" s="2">
        <f>IF(Z231="HERE",Y231,AA230+Graph!$G$1*1000)</f>
        <v>48276554.714285746</v>
      </c>
      <c r="AB231" s="2">
        <f t="shared" si="21"/>
        <v>420000</v>
      </c>
      <c r="AC231" s="2">
        <f t="shared" si="9"/>
        <v>36337958.142857097</v>
      </c>
      <c r="AD231" s="3">
        <f t="shared" si="10"/>
        <v>48276554.714285746</v>
      </c>
      <c r="AE231" s="2">
        <f>IF(AE229&gt;=52800000,52800000,IF(AB210=Graph!G$1*1000,AE230+Graph!G$1*1000,AC231))</f>
        <v>38857958.142857097</v>
      </c>
      <c r="AF231" s="3">
        <f t="shared" si="11"/>
        <v>38857958.142857097</v>
      </c>
      <c r="AG231" s="3">
        <f t="shared" si="26"/>
        <v>37327797.150000028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156</v>
      </c>
      <c r="C232" s="7"/>
      <c r="D232" s="2" t="e">
        <f t="shared" si="12"/>
        <v>#N/A</v>
      </c>
      <c r="E232" s="2" t="e">
        <f t="shared" si="22"/>
        <v>#N/A</v>
      </c>
      <c r="F232" s="2">
        <v>699662.93763066828</v>
      </c>
      <c r="G232" s="2">
        <f t="shared" si="23"/>
        <v>399079.14285714284</v>
      </c>
      <c r="H232" s="2">
        <f t="shared" si="13"/>
        <v>81433901.285714388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3999690.7142857215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752779.04094076157</v>
      </c>
      <c r="Q232" s="2">
        <f>IF(P232&gt;Graph!$G$1*1000,Graph!$G$1*1000,P232)</f>
        <v>420000</v>
      </c>
      <c r="R232" s="2">
        <f t="shared" si="16"/>
        <v>85433592</v>
      </c>
      <c r="S232" s="2">
        <f t="shared" si="17"/>
        <v>399079.14285714924</v>
      </c>
      <c r="T232" s="2">
        <f t="shared" si="18"/>
        <v>20920.857142857276</v>
      </c>
      <c r="U232" s="2">
        <f t="shared" si="19"/>
        <v>420000</v>
      </c>
      <c r="V232" s="2">
        <f t="shared" si="28"/>
        <v>47911253.285714209</v>
      </c>
      <c r="W232" s="2">
        <f t="shared" si="20"/>
        <v>399079.14285714179</v>
      </c>
      <c r="X232" s="2">
        <f t="shared" si="6"/>
        <v>20920.857142858207</v>
      </c>
      <c r="Y232" s="2">
        <f t="shared" si="7"/>
        <v>37522338.714285776</v>
      </c>
      <c r="Z232" s="2" t="str">
        <f t="shared" si="8"/>
        <v>MEEP</v>
      </c>
      <c r="AA232" s="2">
        <f>IF(Z232="HERE",Y232,AA231+Graph!$G$1*1000)</f>
        <v>48696554.714285746</v>
      </c>
      <c r="AB232" s="2">
        <f t="shared" si="21"/>
        <v>420000</v>
      </c>
      <c r="AC232" s="2">
        <f t="shared" si="9"/>
        <v>36337958.142857097</v>
      </c>
      <c r="AD232" s="3">
        <f t="shared" si="10"/>
        <v>48696554.714285746</v>
      </c>
      <c r="AE232" s="2">
        <f>IF(AE230&gt;=52800000,52800000,IF(AB211=Graph!G$1*1000,AE231+Graph!G$1*1000,AC232))</f>
        <v>39277958.142857097</v>
      </c>
      <c r="AF232" s="3">
        <f t="shared" si="11"/>
        <v>39277958.142857097</v>
      </c>
      <c r="AG232" s="3">
        <f t="shared" si="26"/>
        <v>37705797.150000028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157</v>
      </c>
      <c r="C233" s="7"/>
      <c r="D233" s="2" t="e">
        <f t="shared" si="12"/>
        <v>#N/A</v>
      </c>
      <c r="E233" s="2" t="e">
        <f t="shared" si="22"/>
        <v>#N/A</v>
      </c>
      <c r="F233" s="2">
        <v>701498.71311981976</v>
      </c>
      <c r="G233" s="2">
        <f t="shared" si="23"/>
        <v>399079.14285714284</v>
      </c>
      <c r="H233" s="2">
        <f t="shared" si="13"/>
        <v>81832980.428571537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4020611.5714285788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754885.68083623052</v>
      </c>
      <c r="Q233" s="2">
        <f>IF(P233&gt;Graph!$G$1*1000,Graph!$G$1*1000,P233)</f>
        <v>420000</v>
      </c>
      <c r="R233" s="2">
        <f t="shared" si="16"/>
        <v>85853592</v>
      </c>
      <c r="S233" s="2">
        <f t="shared" si="17"/>
        <v>399079.14285714924</v>
      </c>
      <c r="T233" s="2">
        <f t="shared" si="18"/>
        <v>20920.857142857276</v>
      </c>
      <c r="U233" s="2">
        <f t="shared" si="19"/>
        <v>420000</v>
      </c>
      <c r="V233" s="2">
        <f t="shared" si="28"/>
        <v>48310332.428571351</v>
      </c>
      <c r="W233" s="2">
        <f t="shared" si="20"/>
        <v>399079.14285714179</v>
      </c>
      <c r="X233" s="2">
        <f t="shared" si="6"/>
        <v>20920.857142858207</v>
      </c>
      <c r="Y233" s="2">
        <f t="shared" si="7"/>
        <v>37543259.571428634</v>
      </c>
      <c r="Z233" s="2" t="str">
        <f t="shared" si="8"/>
        <v>MEEP</v>
      </c>
      <c r="AA233" s="2">
        <f>IF(Z233="HERE",Y233,AA232+Graph!$G$1*1000)</f>
        <v>49116554.714285746</v>
      </c>
      <c r="AB233" s="2">
        <f t="shared" si="21"/>
        <v>420000</v>
      </c>
      <c r="AC233" s="2">
        <f t="shared" si="9"/>
        <v>36337958.142857097</v>
      </c>
      <c r="AD233" s="3">
        <f t="shared" si="10"/>
        <v>49116554.714285746</v>
      </c>
      <c r="AE233" s="2">
        <f>IF(AE231&gt;=52800000,52800000,IF(AB212=Graph!G$1*1000,AE232+Graph!G$1*1000,AC233))</f>
        <v>39697958.142857097</v>
      </c>
      <c r="AF233" s="3">
        <f t="shared" si="11"/>
        <v>39697958.142857097</v>
      </c>
      <c r="AG233" s="3">
        <f t="shared" si="26"/>
        <v>38083797.150000028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158</v>
      </c>
      <c r="C234" s="7"/>
      <c r="D234" s="2" t="e">
        <f t="shared" si="12"/>
        <v>#N/A</v>
      </c>
      <c r="E234" s="2" t="e">
        <f t="shared" si="22"/>
        <v>#N/A</v>
      </c>
      <c r="F234" s="2">
        <v>703334.48860895634</v>
      </c>
      <c r="G234" s="2">
        <f t="shared" si="23"/>
        <v>399079.14285714284</v>
      </c>
      <c r="H234" s="2">
        <f t="shared" si="13"/>
        <v>82232059.571428686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4041532.4285714361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756992.32073169947</v>
      </c>
      <c r="Q234" s="2">
        <f>IF(P234&gt;Graph!$G$1*1000,Graph!$G$1*1000,P234)</f>
        <v>420000</v>
      </c>
      <c r="R234" s="2">
        <f t="shared" si="16"/>
        <v>86273592</v>
      </c>
      <c r="S234" s="2">
        <f t="shared" si="17"/>
        <v>399079.14285714924</v>
      </c>
      <c r="T234" s="2">
        <f t="shared" si="18"/>
        <v>20920.857142857276</v>
      </c>
      <c r="U234" s="2">
        <f t="shared" si="19"/>
        <v>420000</v>
      </c>
      <c r="V234" s="2">
        <f t="shared" si="28"/>
        <v>48709411.571428493</v>
      </c>
      <c r="W234" s="2">
        <f t="shared" si="20"/>
        <v>399079.14285714179</v>
      </c>
      <c r="X234" s="2">
        <f t="shared" si="6"/>
        <v>20920.857142858207</v>
      </c>
      <c r="Y234" s="2">
        <f t="shared" si="7"/>
        <v>37564180.428571492</v>
      </c>
      <c r="Z234" s="2" t="str">
        <f t="shared" si="8"/>
        <v>MEEP</v>
      </c>
      <c r="AA234" s="2">
        <f>IF(Z234="HERE",Y234,AA233+Graph!$G$1*1000)</f>
        <v>49536554.714285746</v>
      </c>
      <c r="AB234" s="2">
        <f t="shared" si="21"/>
        <v>420000</v>
      </c>
      <c r="AC234" s="2">
        <f t="shared" si="9"/>
        <v>36337958.142857097</v>
      </c>
      <c r="AD234" s="3">
        <f t="shared" si="10"/>
        <v>49536554.714285746</v>
      </c>
      <c r="AE234" s="2">
        <f>IF(AE232&gt;=52800000,52800000,IF(AB213=Graph!G$1*1000,AE233+Graph!G$1*1000,AC234))</f>
        <v>40117958.142857097</v>
      </c>
      <c r="AF234" s="3">
        <f t="shared" si="11"/>
        <v>40117958.142857097</v>
      </c>
      <c r="AG234" s="3">
        <f t="shared" si="26"/>
        <v>38461797.150000028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159</v>
      </c>
      <c r="C235" s="7"/>
      <c r="D235" s="2" t="e">
        <f t="shared" si="12"/>
        <v>#N/A</v>
      </c>
      <c r="E235" s="2" t="e">
        <f t="shared" si="22"/>
        <v>#N/A</v>
      </c>
      <c r="F235" s="2">
        <v>705170.26409810781</v>
      </c>
      <c r="G235" s="2">
        <f t="shared" si="23"/>
        <v>399079.14285714284</v>
      </c>
      <c r="H235" s="2">
        <f t="shared" si="13"/>
        <v>82631138.714285836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4062453.2857142934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759098.96062716842</v>
      </c>
      <c r="Q235" s="2">
        <f>IF(P235&gt;Graph!$G$1*1000,Graph!$G$1*1000,P235)</f>
        <v>420000</v>
      </c>
      <c r="R235" s="2">
        <f t="shared" si="16"/>
        <v>86693592</v>
      </c>
      <c r="S235" s="2">
        <f t="shared" si="17"/>
        <v>399079.14285714924</v>
      </c>
      <c r="T235" s="2">
        <f t="shared" si="18"/>
        <v>20920.857142857276</v>
      </c>
      <c r="U235" s="2">
        <f t="shared" si="19"/>
        <v>420000</v>
      </c>
      <c r="V235" s="2">
        <f t="shared" si="28"/>
        <v>49108490.714285634</v>
      </c>
      <c r="W235" s="2">
        <f t="shared" si="20"/>
        <v>399079.14285714179</v>
      </c>
      <c r="X235" s="2">
        <f t="shared" si="6"/>
        <v>20920.857142858207</v>
      </c>
      <c r="Y235" s="2">
        <f t="shared" si="7"/>
        <v>37585101.285714351</v>
      </c>
      <c r="Z235" s="2" t="str">
        <f t="shared" si="8"/>
        <v>MEEP</v>
      </c>
      <c r="AA235" s="2">
        <f>IF(Z235="HERE",Y235,AA234+Graph!$G$1*1000)</f>
        <v>49956554.714285746</v>
      </c>
      <c r="AB235" s="2">
        <f t="shared" si="21"/>
        <v>420000</v>
      </c>
      <c r="AC235" s="2">
        <f t="shared" si="9"/>
        <v>36337958.142857097</v>
      </c>
      <c r="AD235" s="3">
        <f t="shared" si="10"/>
        <v>49956554.714285746</v>
      </c>
      <c r="AE235" s="2">
        <f>IF(AE233&gt;=52800000,52800000,IF(AB214=Graph!G$1*1000,AE234+Graph!G$1*1000,AC235))</f>
        <v>40537958.142857097</v>
      </c>
      <c r="AF235" s="3">
        <f t="shared" si="11"/>
        <v>40537958.142857097</v>
      </c>
      <c r="AG235" s="3">
        <f t="shared" si="26"/>
        <v>38839797.150000028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160</v>
      </c>
      <c r="C236" s="7"/>
      <c r="D236" s="2" t="e">
        <f t="shared" si="12"/>
        <v>#N/A</v>
      </c>
      <c r="E236" s="2" t="e">
        <f t="shared" si="22"/>
        <v>#N/A</v>
      </c>
      <c r="F236" s="2">
        <v>707006.03958724439</v>
      </c>
      <c r="G236" s="2">
        <f t="shared" si="23"/>
        <v>399079.14285714284</v>
      </c>
      <c r="H236" s="2">
        <f t="shared" si="13"/>
        <v>83030217.857142985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4083374.1428571506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761205.60052263737</v>
      </c>
      <c r="Q236" s="2">
        <f>IF(P236&gt;Graph!$G$1*1000,Graph!$G$1*1000,P236)</f>
        <v>420000</v>
      </c>
      <c r="R236" s="2">
        <f t="shared" si="16"/>
        <v>87113592</v>
      </c>
      <c r="S236" s="2">
        <f t="shared" si="17"/>
        <v>399079.14285714924</v>
      </c>
      <c r="T236" s="2">
        <f t="shared" si="18"/>
        <v>20920.857142857276</v>
      </c>
      <c r="U236" s="2">
        <f t="shared" si="19"/>
        <v>420000</v>
      </c>
      <c r="V236" s="2">
        <f t="shared" si="28"/>
        <v>49507569.857142776</v>
      </c>
      <c r="W236" s="2">
        <f t="shared" si="20"/>
        <v>399079.14285714179</v>
      </c>
      <c r="X236" s="2">
        <f t="shared" si="6"/>
        <v>20920.857142858207</v>
      </c>
      <c r="Y236" s="2">
        <f t="shared" si="7"/>
        <v>37606022.142857209</v>
      </c>
      <c r="Z236" s="2" t="str">
        <f t="shared" si="8"/>
        <v>MEEP</v>
      </c>
      <c r="AA236" s="2">
        <f>IF(Z236="HERE",Y236,AA235+Graph!$G$1*1000)</f>
        <v>50376554.714285746</v>
      </c>
      <c r="AB236" s="2">
        <f t="shared" si="21"/>
        <v>420000</v>
      </c>
      <c r="AC236" s="2">
        <f t="shared" si="9"/>
        <v>36337958.142857097</v>
      </c>
      <c r="AD236" s="3">
        <f t="shared" si="10"/>
        <v>50376554.714285746</v>
      </c>
      <c r="AE236" s="2">
        <f>IF(AE234&gt;=52800000,52800000,IF(AB215=Graph!G$1*1000,AE235+Graph!G$1*1000,AC236))</f>
        <v>40957958.142857097</v>
      </c>
      <c r="AF236" s="3">
        <f t="shared" si="11"/>
        <v>40957958.142857097</v>
      </c>
      <c r="AG236" s="3">
        <f t="shared" si="26"/>
        <v>39217797.150000028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161</v>
      </c>
      <c r="C237" s="7"/>
      <c r="D237" s="2" t="e">
        <f t="shared" si="12"/>
        <v>#N/A</v>
      </c>
      <c r="E237" s="2" t="e">
        <f t="shared" si="22"/>
        <v>#N/A</v>
      </c>
      <c r="F237" s="2">
        <v>708841.81507639587</v>
      </c>
      <c r="G237" s="2">
        <f t="shared" si="23"/>
        <v>399079.14285714284</v>
      </c>
      <c r="H237" s="2">
        <f t="shared" si="13"/>
        <v>83429297.000000134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4104295.0000000079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763312.24041810632</v>
      </c>
      <c r="Q237" s="2">
        <f>IF(P237&gt;Graph!$G$1*1000,Graph!$G$1*1000,P237)</f>
        <v>420000</v>
      </c>
      <c r="R237" s="2">
        <f t="shared" si="16"/>
        <v>87533592</v>
      </c>
      <c r="S237" s="2">
        <f t="shared" si="17"/>
        <v>399079.14285714924</v>
      </c>
      <c r="T237" s="2">
        <f t="shared" si="18"/>
        <v>20920.857142857276</v>
      </c>
      <c r="U237" s="2">
        <f t="shared" si="19"/>
        <v>420000</v>
      </c>
      <c r="V237" s="2">
        <f t="shared" si="28"/>
        <v>49906648.999999918</v>
      </c>
      <c r="W237" s="2">
        <f t="shared" si="20"/>
        <v>399079.14285714179</v>
      </c>
      <c r="X237" s="2">
        <f t="shared" si="6"/>
        <v>20920.857142858207</v>
      </c>
      <c r="Y237" s="2">
        <f t="shared" si="7"/>
        <v>37626943.000000067</v>
      </c>
      <c r="Z237" s="2" t="str">
        <f t="shared" si="8"/>
        <v>MEEP</v>
      </c>
      <c r="AA237" s="2">
        <f>IF(Z237="HERE",Y237,AA236+Graph!$G$1*1000)</f>
        <v>50796554.714285746</v>
      </c>
      <c r="AB237" s="2">
        <f t="shared" si="21"/>
        <v>420000</v>
      </c>
      <c r="AC237" s="2">
        <f t="shared" si="9"/>
        <v>36337958.142857097</v>
      </c>
      <c r="AD237" s="3">
        <f t="shared" si="10"/>
        <v>50796554.714285746</v>
      </c>
      <c r="AE237" s="2">
        <f>IF(AE235&gt;=52800000,52800000,IF(AB216=Graph!G$1*1000,AE236+Graph!G$1*1000,AC237))</f>
        <v>41377958.142857097</v>
      </c>
      <c r="AF237" s="3">
        <f t="shared" si="11"/>
        <v>41377958.142857097</v>
      </c>
      <c r="AG237" s="3">
        <f t="shared" si="26"/>
        <v>39595797.150000028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162</v>
      </c>
      <c r="C238" s="7"/>
      <c r="D238" s="2" t="e">
        <f t="shared" si="12"/>
        <v>#N/A</v>
      </c>
      <c r="E238" s="2" t="e">
        <f t="shared" si="22"/>
        <v>#N/A</v>
      </c>
      <c r="F238" s="2">
        <v>710677.59056554735</v>
      </c>
      <c r="G238" s="2">
        <f t="shared" si="23"/>
        <v>399079.14285714284</v>
      </c>
      <c r="H238" s="2">
        <f t="shared" si="13"/>
        <v>83828376.142857283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4125215.8571428652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765418.88031357527</v>
      </c>
      <c r="Q238" s="2">
        <f>IF(P238&gt;Graph!$G$1*1000,Graph!$G$1*1000,P238)</f>
        <v>420000</v>
      </c>
      <c r="R238" s="2">
        <f t="shared" si="16"/>
        <v>87953592</v>
      </c>
      <c r="S238" s="2">
        <f t="shared" si="17"/>
        <v>399079.14285714924</v>
      </c>
      <c r="T238" s="2">
        <f t="shared" si="18"/>
        <v>20920.857142857276</v>
      </c>
      <c r="U238" s="2">
        <f t="shared" si="19"/>
        <v>420000</v>
      </c>
      <c r="V238" s="2">
        <f t="shared" si="28"/>
        <v>50305728.14285706</v>
      </c>
      <c r="W238" s="2">
        <f t="shared" si="20"/>
        <v>399079.14285714179</v>
      </c>
      <c r="X238" s="2">
        <f t="shared" si="6"/>
        <v>20920.857142858207</v>
      </c>
      <c r="Y238" s="2">
        <f t="shared" si="7"/>
        <v>37647863.857142925</v>
      </c>
      <c r="Z238" s="2" t="str">
        <f t="shared" si="8"/>
        <v>MEEP</v>
      </c>
      <c r="AA238" s="2">
        <f>IF(Z238="HERE",Y238,AA237+Graph!$G$1*1000)</f>
        <v>51216554.714285746</v>
      </c>
      <c r="AB238" s="2">
        <f t="shared" si="21"/>
        <v>420000</v>
      </c>
      <c r="AC238" s="2">
        <f t="shared" si="9"/>
        <v>36337958.142857097</v>
      </c>
      <c r="AD238" s="3">
        <f t="shared" si="10"/>
        <v>51216554.714285746</v>
      </c>
      <c r="AE238" s="2">
        <f>IF(AE236&gt;=52800000,52800000,IF(AB217=Graph!G$1*1000,AE237+Graph!G$1*1000,AC238))</f>
        <v>41797958.142857097</v>
      </c>
      <c r="AF238" s="3">
        <f t="shared" si="11"/>
        <v>41797958.142857097</v>
      </c>
      <c r="AG238" s="3">
        <f t="shared" si="26"/>
        <v>39973797.150000028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163</v>
      </c>
      <c r="C239" s="7"/>
      <c r="D239" s="2" t="e">
        <f t="shared" si="12"/>
        <v>#N/A</v>
      </c>
      <c r="E239" s="2" t="e">
        <f t="shared" si="22"/>
        <v>#N/A</v>
      </c>
      <c r="F239" s="2">
        <v>712513.36605468392</v>
      </c>
      <c r="G239" s="2">
        <f t="shared" si="23"/>
        <v>399079.14285714284</v>
      </c>
      <c r="H239" s="2">
        <f t="shared" si="13"/>
        <v>84227455.285714433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4146136.7142857225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767525.52020904422</v>
      </c>
      <c r="Q239" s="2">
        <f>IF(P239&gt;Graph!$G$1*1000,Graph!$G$1*1000,P239)</f>
        <v>420000</v>
      </c>
      <c r="R239" s="2">
        <f t="shared" si="16"/>
        <v>88373592</v>
      </c>
      <c r="S239" s="2">
        <f t="shared" si="17"/>
        <v>399079.14285714924</v>
      </c>
      <c r="T239" s="2">
        <f t="shared" si="18"/>
        <v>20920.857142857276</v>
      </c>
      <c r="U239" s="2">
        <f t="shared" si="19"/>
        <v>420000</v>
      </c>
      <c r="V239" s="2">
        <f t="shared" si="28"/>
        <v>50704807.285714202</v>
      </c>
      <c r="W239" s="2">
        <f t="shared" si="20"/>
        <v>399079.14285714179</v>
      </c>
      <c r="X239" s="2">
        <f t="shared" si="6"/>
        <v>20920.857142858207</v>
      </c>
      <c r="Y239" s="2">
        <f t="shared" si="7"/>
        <v>37668784.714285783</v>
      </c>
      <c r="Z239" s="2" t="str">
        <f t="shared" si="8"/>
        <v>MEEP</v>
      </c>
      <c r="AA239" s="2">
        <f>IF(Z239="HERE",Y239,AA238+Graph!$G$1*1000)</f>
        <v>51636554.714285746</v>
      </c>
      <c r="AB239" s="2">
        <f t="shared" si="21"/>
        <v>420000</v>
      </c>
      <c r="AC239" s="2">
        <f t="shared" si="9"/>
        <v>36337958.142857097</v>
      </c>
      <c r="AD239" s="3">
        <f t="shared" si="10"/>
        <v>51636554.714285746</v>
      </c>
      <c r="AE239" s="2">
        <f>IF(AE237&gt;=52800000,52800000,IF(AB218=Graph!G$1*1000,AE238+Graph!G$1*1000,AC239))</f>
        <v>42217958.142857097</v>
      </c>
      <c r="AF239" s="3">
        <f t="shared" si="11"/>
        <v>42217958.142857097</v>
      </c>
      <c r="AG239" s="3">
        <f t="shared" si="26"/>
        <v>40351797.150000028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164</v>
      </c>
      <c r="C240" s="7"/>
      <c r="D240" s="2" t="e">
        <f t="shared" si="12"/>
        <v>#N/A</v>
      </c>
      <c r="E240" s="2" t="e">
        <f t="shared" si="22"/>
        <v>#N/A</v>
      </c>
      <c r="F240" s="2">
        <v>714349.1415438354</v>
      </c>
      <c r="G240" s="2">
        <f t="shared" si="23"/>
        <v>399079.14285714284</v>
      </c>
      <c r="H240" s="2">
        <f t="shared" si="13"/>
        <v>84626534.428571582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4167057.5714285797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769632.16010451317</v>
      </c>
      <c r="Q240" s="2">
        <f>IF(P240&gt;Graph!$G$1*1000,Graph!$G$1*1000,P240)</f>
        <v>420000</v>
      </c>
      <c r="R240" s="2">
        <f t="shared" si="16"/>
        <v>88793592</v>
      </c>
      <c r="S240" s="2">
        <f t="shared" si="17"/>
        <v>399079.14285714924</v>
      </c>
      <c r="T240" s="2">
        <f t="shared" si="18"/>
        <v>20920.857142857276</v>
      </c>
      <c r="U240" s="2">
        <f t="shared" si="19"/>
        <v>420000</v>
      </c>
      <c r="V240" s="2">
        <f t="shared" si="28"/>
        <v>51103886.428571343</v>
      </c>
      <c r="W240" s="2">
        <f t="shared" si="20"/>
        <v>399079.14285714179</v>
      </c>
      <c r="X240" s="2">
        <f t="shared" si="6"/>
        <v>20920.857142858207</v>
      </c>
      <c r="Y240" s="2">
        <f t="shared" si="7"/>
        <v>37689705.571428642</v>
      </c>
      <c r="Z240" s="2" t="str">
        <f t="shared" si="8"/>
        <v>MEEP</v>
      </c>
      <c r="AA240" s="2">
        <f>IF(Z240="HERE",Y240,AA239+Graph!$G$1*1000)</f>
        <v>52056554.714285746</v>
      </c>
      <c r="AB240" s="2">
        <f t="shared" si="21"/>
        <v>420000</v>
      </c>
      <c r="AC240" s="2">
        <f t="shared" si="9"/>
        <v>36337958.142857097</v>
      </c>
      <c r="AD240" s="3">
        <f t="shared" si="10"/>
        <v>52056554.714285746</v>
      </c>
      <c r="AE240" s="2">
        <f>IF(AE238&gt;=52800000,52800000,IF(AB219=Graph!G$1*1000,AE239+Graph!G$1*1000,AC240))</f>
        <v>42637958.142857097</v>
      </c>
      <c r="AF240" s="3">
        <f t="shared" si="11"/>
        <v>42637958.142857097</v>
      </c>
      <c r="AG240" s="3">
        <f t="shared" si="26"/>
        <v>40729797.150000028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165</v>
      </c>
      <c r="C241" s="7"/>
      <c r="D241" s="2" t="e">
        <f t="shared" si="12"/>
        <v>#N/A</v>
      </c>
      <c r="E241" s="2" t="e">
        <f t="shared" si="22"/>
        <v>#N/A</v>
      </c>
      <c r="F241" s="2">
        <v>716184.91703297198</v>
      </c>
      <c r="G241" s="2">
        <f t="shared" si="23"/>
        <v>399079.14285714284</v>
      </c>
      <c r="H241" s="2">
        <f t="shared" si="13"/>
        <v>85025613.571428731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4187978.428571437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771738.79999998212</v>
      </c>
      <c r="Q241" s="2">
        <f>IF(P241&gt;Graph!$G$1*1000,Graph!$G$1*1000,P241)</f>
        <v>420000</v>
      </c>
      <c r="R241" s="2">
        <f t="shared" si="16"/>
        <v>89213592</v>
      </c>
      <c r="S241" s="2">
        <f t="shared" si="17"/>
        <v>399079.14285714924</v>
      </c>
      <c r="T241" s="2">
        <f t="shared" si="18"/>
        <v>20920.857142857276</v>
      </c>
      <c r="U241" s="2">
        <f t="shared" si="19"/>
        <v>420000</v>
      </c>
      <c r="V241" s="2">
        <f t="shared" si="28"/>
        <v>51502965.571428485</v>
      </c>
      <c r="W241" s="2">
        <f t="shared" si="20"/>
        <v>399079.14285714179</v>
      </c>
      <c r="X241" s="2">
        <f t="shared" si="6"/>
        <v>20920.857142858207</v>
      </c>
      <c r="Y241" s="2">
        <f t="shared" si="7"/>
        <v>37710626.4285715</v>
      </c>
      <c r="Z241" s="2" t="str">
        <f t="shared" si="8"/>
        <v>MEEP</v>
      </c>
      <c r="AA241" s="2">
        <f>IF(Z241="HERE",Y241,AA240+Graph!$G$1*1000)</f>
        <v>52476554.714285746</v>
      </c>
      <c r="AB241" s="2">
        <f t="shared" si="21"/>
        <v>420000</v>
      </c>
      <c r="AC241" s="2">
        <f t="shared" si="9"/>
        <v>36337958.142857097</v>
      </c>
      <c r="AD241" s="3">
        <f t="shared" si="10"/>
        <v>52476554.714285746</v>
      </c>
      <c r="AE241" s="2">
        <f>IF(AE239&gt;=52800000,52800000,IF(AB220=Graph!G$1*1000,AE240+Graph!G$1*1000,AC241))</f>
        <v>43057958.142857097</v>
      </c>
      <c r="AF241" s="3">
        <f t="shared" si="11"/>
        <v>43057958.142857097</v>
      </c>
      <c r="AG241" s="3">
        <f t="shared" si="26"/>
        <v>41107797.150000028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166</v>
      </c>
      <c r="C242" s="7"/>
      <c r="D242" s="2" t="e">
        <f t="shared" si="12"/>
        <v>#N/A</v>
      </c>
      <c r="E242" s="2" t="e">
        <f t="shared" si="22"/>
        <v>#N/A</v>
      </c>
      <c r="F242" s="2">
        <v>718020.69252212346</v>
      </c>
      <c r="G242" s="2">
        <f t="shared" si="23"/>
        <v>399079.14285714284</v>
      </c>
      <c r="H242" s="2">
        <f t="shared" si="13"/>
        <v>85424692.71428588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4208899.2857142938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773845.43989546597</v>
      </c>
      <c r="Q242" s="2">
        <f>IF(P242&gt;Graph!$G$1*1000,Graph!$G$1*1000,P242)</f>
        <v>420000</v>
      </c>
      <c r="R242" s="2">
        <f t="shared" si="16"/>
        <v>89633592</v>
      </c>
      <c r="S242" s="2">
        <f t="shared" si="17"/>
        <v>399079.14285714924</v>
      </c>
      <c r="T242" s="2">
        <f t="shared" si="18"/>
        <v>20920.85714285681</v>
      </c>
      <c r="U242" s="2">
        <f t="shared" si="19"/>
        <v>420000</v>
      </c>
      <c r="V242" s="2">
        <f t="shared" si="28"/>
        <v>51902044.714285627</v>
      </c>
      <c r="W242" s="2">
        <f t="shared" si="20"/>
        <v>399079.14285714179</v>
      </c>
      <c r="X242" s="2">
        <f t="shared" si="6"/>
        <v>20920.857142858207</v>
      </c>
      <c r="Y242" s="2">
        <f t="shared" si="7"/>
        <v>37731547.285714358</v>
      </c>
      <c r="Z242" s="2" t="str">
        <f t="shared" si="8"/>
        <v>MEEP</v>
      </c>
      <c r="AA242" s="2">
        <f>IF(Z242="HERE",Y242,AA241+Graph!$G$1*1000)</f>
        <v>52896554.714285746</v>
      </c>
      <c r="AB242" s="2">
        <f t="shared" si="21"/>
        <v>420000</v>
      </c>
      <c r="AC242" s="2">
        <f t="shared" si="9"/>
        <v>36337958.142857097</v>
      </c>
      <c r="AD242" s="3">
        <f t="shared" si="10"/>
        <v>52800000</v>
      </c>
      <c r="AE242" s="2">
        <f>IF(AE240&gt;=52800000,52800000,IF(AB221=Graph!G$1*1000,AE241+Graph!G$1*1000,AC242))</f>
        <v>43477958.142857097</v>
      </c>
      <c r="AF242" s="3">
        <f t="shared" si="11"/>
        <v>43477958.142857097</v>
      </c>
      <c r="AG242" s="3">
        <f t="shared" si="26"/>
        <v>41485797.150000028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167</v>
      </c>
      <c r="C243" s="7"/>
      <c r="D243" s="2" t="e">
        <f t="shared" si="12"/>
        <v>#N/A</v>
      </c>
      <c r="E243" s="2" t="e">
        <f t="shared" si="22"/>
        <v>#N/A</v>
      </c>
      <c r="F243" s="2">
        <v>719856.46801126003</v>
      </c>
      <c r="G243" s="2">
        <f t="shared" si="23"/>
        <v>399079.14285714284</v>
      </c>
      <c r="H243" s="2">
        <f t="shared" si="13"/>
        <v>85823771.85714303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4229820.1428571511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775952.07979093492</v>
      </c>
      <c r="Q243" s="2">
        <f>IF(P243&gt;Graph!$G$1*1000,Graph!$G$1*1000,P243)</f>
        <v>420000</v>
      </c>
      <c r="R243" s="2">
        <f t="shared" si="16"/>
        <v>90053592</v>
      </c>
      <c r="S243" s="2">
        <f t="shared" si="17"/>
        <v>399079.14285714924</v>
      </c>
      <c r="T243" s="2">
        <f t="shared" si="18"/>
        <v>20920.857142857276</v>
      </c>
      <c r="U243" s="2">
        <f t="shared" si="19"/>
        <v>420000</v>
      </c>
      <c r="V243" s="2">
        <f t="shared" si="28"/>
        <v>52301123.857142769</v>
      </c>
      <c r="W243" s="2">
        <f t="shared" si="20"/>
        <v>399079.14285714179</v>
      </c>
      <c r="X243" s="2">
        <f t="shared" si="6"/>
        <v>20920.857142858207</v>
      </c>
      <c r="Y243" s="2">
        <f t="shared" si="7"/>
        <v>37752468.142857216</v>
      </c>
      <c r="Z243" s="2" t="str">
        <f t="shared" si="8"/>
        <v>MEEP</v>
      </c>
      <c r="AA243" s="2">
        <f>IF(Z243="HERE",Y243,AA242+Graph!$G$1*1000)</f>
        <v>53316554.714285746</v>
      </c>
      <c r="AB243" s="2">
        <f t="shared" si="21"/>
        <v>420000</v>
      </c>
      <c r="AC243" s="2">
        <f t="shared" si="9"/>
        <v>36337958.142857097</v>
      </c>
      <c r="AD243" s="3">
        <f t="shared" si="10"/>
        <v>52800000</v>
      </c>
      <c r="AE243" s="2">
        <f>IF(AE241&gt;=52800000,52800000,IF(AB222=Graph!G$1*1000,AE242+Graph!G$1*1000,AC243))</f>
        <v>43897958.142857097</v>
      </c>
      <c r="AF243" s="3">
        <f t="shared" si="11"/>
        <v>43897958.142857097</v>
      </c>
      <c r="AG243" s="3">
        <f t="shared" si="26"/>
        <v>41863797.150000028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168</v>
      </c>
      <c r="C244" s="7"/>
      <c r="D244" s="2" t="e">
        <f t="shared" si="12"/>
        <v>#N/A</v>
      </c>
      <c r="E244" s="2" t="e">
        <f t="shared" si="22"/>
        <v>#N/A</v>
      </c>
      <c r="F244" s="2">
        <v>721692.24350041151</v>
      </c>
      <c r="G244" s="2">
        <f t="shared" si="23"/>
        <v>399079.14285714284</v>
      </c>
      <c r="H244" s="2">
        <f t="shared" si="13"/>
        <v>86222851.000000179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4250741.0000000084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778058.71968640387</v>
      </c>
      <c r="Q244" s="2">
        <f>IF(P244&gt;Graph!$G$1*1000,Graph!$G$1*1000,P244)</f>
        <v>420000</v>
      </c>
      <c r="R244" s="2">
        <f t="shared" si="16"/>
        <v>90473592</v>
      </c>
      <c r="S244" s="2">
        <f t="shared" si="17"/>
        <v>399079.14285714924</v>
      </c>
      <c r="T244" s="2">
        <f t="shared" si="18"/>
        <v>20920.857142857276</v>
      </c>
      <c r="U244" s="2">
        <f t="shared" si="19"/>
        <v>420000</v>
      </c>
      <c r="V244" s="2">
        <f t="shared" si="28"/>
        <v>52700202.999999911</v>
      </c>
      <c r="W244" s="2">
        <f t="shared" si="20"/>
        <v>399079.14285714179</v>
      </c>
      <c r="X244" s="2">
        <f t="shared" si="6"/>
        <v>20920.857142858207</v>
      </c>
      <c r="Y244" s="2">
        <f t="shared" si="7"/>
        <v>37773389.000000075</v>
      </c>
      <c r="Z244" s="2" t="str">
        <f t="shared" si="8"/>
        <v>MEEP</v>
      </c>
      <c r="AA244" s="2">
        <f>IF(Z244="HERE",Y244,AA243+Graph!$G$1*1000)</f>
        <v>53736554.714285746</v>
      </c>
      <c r="AB244" s="2">
        <f t="shared" si="21"/>
        <v>420000</v>
      </c>
      <c r="AC244" s="2">
        <f t="shared" si="9"/>
        <v>36337958.142857097</v>
      </c>
      <c r="AD244" s="3">
        <f t="shared" si="10"/>
        <v>52800000</v>
      </c>
      <c r="AE244" s="2">
        <f>IF(AE242&gt;=52800000,52800000,IF(AB223=Graph!G$1*1000,AE243+Graph!G$1*1000,AC244))</f>
        <v>44317958.142857097</v>
      </c>
      <c r="AF244" s="3">
        <f t="shared" si="11"/>
        <v>44317958.142857097</v>
      </c>
      <c r="AG244" s="3">
        <f t="shared" si="26"/>
        <v>42241797.150000028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169</v>
      </c>
      <c r="C245" s="7"/>
      <c r="D245" s="2" t="e">
        <f t="shared" si="12"/>
        <v>#N/A</v>
      </c>
      <c r="E245" s="2" t="e">
        <f t="shared" si="22"/>
        <v>#N/A</v>
      </c>
      <c r="F245" s="2">
        <v>723528.01898956299</v>
      </c>
      <c r="G245" s="2">
        <f t="shared" si="23"/>
        <v>399079.14285714284</v>
      </c>
      <c r="H245" s="2">
        <f t="shared" si="13"/>
        <v>86621930.142857328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4271661.8571428657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780165.35958187282</v>
      </c>
      <c r="Q245" s="2">
        <f>IF(P245&gt;Graph!$G$1*1000,Graph!$G$1*1000,P245)</f>
        <v>420000</v>
      </c>
      <c r="R245" s="2">
        <f t="shared" si="16"/>
        <v>90893592</v>
      </c>
      <c r="S245" s="2">
        <f t="shared" si="17"/>
        <v>399079.14285714924</v>
      </c>
      <c r="T245" s="2">
        <f t="shared" si="18"/>
        <v>20920.857142857276</v>
      </c>
      <c r="U245" s="2">
        <f t="shared" si="19"/>
        <v>420000</v>
      </c>
      <c r="V245" s="2">
        <f t="shared" si="28"/>
        <v>53099282.142857052</v>
      </c>
      <c r="W245" s="2">
        <f t="shared" si="20"/>
        <v>399079.14285714179</v>
      </c>
      <c r="X245" s="2">
        <f t="shared" si="6"/>
        <v>20920.857142858207</v>
      </c>
      <c r="Y245" s="2">
        <f t="shared" si="7"/>
        <v>37794309.857142933</v>
      </c>
      <c r="Z245" s="2" t="str">
        <f t="shared" si="8"/>
        <v>MEEP</v>
      </c>
      <c r="AA245" s="2">
        <f>IF(Z245="HERE",Y245,AA244+Graph!$G$1*1000)</f>
        <v>54156554.714285746</v>
      </c>
      <c r="AB245" s="2">
        <f t="shared" si="21"/>
        <v>420000</v>
      </c>
      <c r="AC245" s="2">
        <f t="shared" si="9"/>
        <v>36337958.142857097</v>
      </c>
      <c r="AD245" s="3">
        <f t="shared" si="10"/>
        <v>52800000</v>
      </c>
      <c r="AE245" s="2">
        <f>IF(AE243&gt;=52800000,52800000,IF(AB224=Graph!G$1*1000,AE244+Graph!G$1*1000,AC245))</f>
        <v>44737958.142857097</v>
      </c>
      <c r="AF245" s="3">
        <f t="shared" si="11"/>
        <v>44737958.142857097</v>
      </c>
      <c r="AG245" s="3">
        <f t="shared" si="26"/>
        <v>42619797.150000028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170</v>
      </c>
      <c r="C246" s="7"/>
      <c r="D246" s="2" t="e">
        <f t="shared" si="12"/>
        <v>#N/A</v>
      </c>
      <c r="E246" s="2" t="e">
        <f t="shared" si="22"/>
        <v>#N/A</v>
      </c>
      <c r="F246" s="2">
        <v>725363.79447869956</v>
      </c>
      <c r="G246" s="2">
        <f t="shared" si="23"/>
        <v>399079.14285714284</v>
      </c>
      <c r="H246" s="2">
        <f t="shared" si="13"/>
        <v>87021009.285714477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4292582.7142857229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782271.99947734177</v>
      </c>
      <c r="Q246" s="2">
        <f>IF(P246&gt;Graph!$G$1*1000,Graph!$G$1*1000,P246)</f>
        <v>420000</v>
      </c>
      <c r="R246" s="2">
        <f t="shared" si="16"/>
        <v>91313592</v>
      </c>
      <c r="S246" s="2">
        <f t="shared" si="17"/>
        <v>399079.14285714924</v>
      </c>
      <c r="T246" s="2">
        <f t="shared" si="18"/>
        <v>20920.857142857276</v>
      </c>
      <c r="U246" s="2">
        <f t="shared" si="19"/>
        <v>420000</v>
      </c>
      <c r="V246" s="2">
        <f t="shared" si="28"/>
        <v>53498361.285714194</v>
      </c>
      <c r="W246" s="2">
        <f t="shared" si="20"/>
        <v>399079.14285714179</v>
      </c>
      <c r="X246" s="2">
        <f t="shared" si="6"/>
        <v>20920.857142858207</v>
      </c>
      <c r="Y246" s="2">
        <f t="shared" si="7"/>
        <v>37815230.714285791</v>
      </c>
      <c r="Z246" s="2" t="str">
        <f t="shared" si="8"/>
        <v>MEEP</v>
      </c>
      <c r="AA246" s="2">
        <f>IF(Z246="HERE",Y246,AA245+Graph!$G$1*1000)</f>
        <v>54576554.714285746</v>
      </c>
      <c r="AB246" s="2">
        <f t="shared" si="21"/>
        <v>420000</v>
      </c>
      <c r="AC246" s="2">
        <f t="shared" si="9"/>
        <v>36337958.142857097</v>
      </c>
      <c r="AD246" s="3">
        <f t="shared" si="10"/>
        <v>52800000</v>
      </c>
      <c r="AE246" s="2">
        <f>IF(AE244&gt;=52800000,52800000,IF(AB225=Graph!G$1*1000,AE245+Graph!G$1*1000,AC246))</f>
        <v>45157958.142857097</v>
      </c>
      <c r="AF246" s="3">
        <f t="shared" si="11"/>
        <v>45157958.142857097</v>
      </c>
      <c r="AG246" s="3">
        <f t="shared" si="26"/>
        <v>42997797.150000028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171</v>
      </c>
      <c r="C247" s="7"/>
      <c r="D247" s="2" t="e">
        <f t="shared" si="12"/>
        <v>#N/A</v>
      </c>
      <c r="E247" s="2" t="e">
        <f t="shared" si="22"/>
        <v>#N/A</v>
      </c>
      <c r="F247" s="2">
        <v>727199.56996785104</v>
      </c>
      <c r="G247" s="2">
        <f t="shared" si="23"/>
        <v>399079.14285714284</v>
      </c>
      <c r="H247" s="2">
        <f t="shared" si="13"/>
        <v>87420088.428571627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4313503.5714285802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784378.63937281072</v>
      </c>
      <c r="Q247" s="2">
        <f>IF(P247&gt;Graph!$G$1*1000,Graph!$G$1*1000,P247)</f>
        <v>420000</v>
      </c>
      <c r="R247" s="2">
        <f t="shared" si="16"/>
        <v>91733592</v>
      </c>
      <c r="S247" s="2">
        <f t="shared" si="17"/>
        <v>399079.14285714924</v>
      </c>
      <c r="T247" s="2">
        <f t="shared" si="18"/>
        <v>20920.857142857276</v>
      </c>
      <c r="U247" s="2">
        <f t="shared" si="19"/>
        <v>420000</v>
      </c>
      <c r="V247" s="2">
        <f t="shared" si="28"/>
        <v>53897440.428571336</v>
      </c>
      <c r="W247" s="2">
        <f t="shared" si="20"/>
        <v>399079.14285714179</v>
      </c>
      <c r="X247" s="2">
        <f t="shared" si="6"/>
        <v>20920.857142858207</v>
      </c>
      <c r="Y247" s="2">
        <f t="shared" si="7"/>
        <v>37836151.571428649</v>
      </c>
      <c r="Z247" s="2" t="str">
        <f t="shared" si="8"/>
        <v>MEEP</v>
      </c>
      <c r="AA247" s="2">
        <f>IF(Z247="HERE",Y247,AA246+Graph!$G$1*1000)</f>
        <v>54996554.714285746</v>
      </c>
      <c r="AB247" s="2">
        <f t="shared" si="21"/>
        <v>420000</v>
      </c>
      <c r="AC247" s="2">
        <f t="shared" si="9"/>
        <v>36337958.142857097</v>
      </c>
      <c r="AD247" s="3">
        <f t="shared" si="10"/>
        <v>52800000</v>
      </c>
      <c r="AE247" s="2">
        <f>IF(AE245&gt;=52800000,52800000,IF(AB226=Graph!G$1*1000,AE246+Graph!G$1*1000,AC247))</f>
        <v>45577958.142857097</v>
      </c>
      <c r="AF247" s="3">
        <f t="shared" si="11"/>
        <v>45577958.142857097</v>
      </c>
      <c r="AG247" s="3">
        <f t="shared" si="26"/>
        <v>43396797.150000028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172</v>
      </c>
      <c r="C248" s="7"/>
      <c r="D248" s="2" t="e">
        <f t="shared" si="12"/>
        <v>#N/A</v>
      </c>
      <c r="E248" s="2" t="e">
        <f t="shared" si="22"/>
        <v>#N/A</v>
      </c>
      <c r="F248" s="2">
        <v>729035.34545698762</v>
      </c>
      <c r="G248" s="2">
        <f t="shared" si="23"/>
        <v>399079.14285714284</v>
      </c>
      <c r="H248" s="2">
        <f t="shared" si="13"/>
        <v>87819167.571428776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4334424.4285714375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786485.27926827967</v>
      </c>
      <c r="Q248" s="2">
        <f>IF(P248&gt;Graph!$G$1*1000,Graph!$G$1*1000,P248)</f>
        <v>420000</v>
      </c>
      <c r="R248" s="2">
        <f t="shared" si="16"/>
        <v>92153592</v>
      </c>
      <c r="S248" s="2">
        <f t="shared" si="17"/>
        <v>399079.14285714924</v>
      </c>
      <c r="T248" s="2">
        <f t="shared" si="18"/>
        <v>20920.857142857276</v>
      </c>
      <c r="U248" s="2">
        <f t="shared" si="19"/>
        <v>420000</v>
      </c>
      <c r="V248" s="2">
        <f t="shared" si="28"/>
        <v>54296519.571428478</v>
      </c>
      <c r="W248" s="2">
        <f t="shared" si="20"/>
        <v>399079.14285714179</v>
      </c>
      <c r="X248" s="2">
        <f t="shared" si="6"/>
        <v>20920.857142858207</v>
      </c>
      <c r="Y248" s="2">
        <f t="shared" si="7"/>
        <v>37857072.428571507</v>
      </c>
      <c r="Z248" s="2" t="str">
        <f t="shared" si="8"/>
        <v>MEEP</v>
      </c>
      <c r="AA248" s="2">
        <f>IF(Z248="HERE",Y248,AA247+Graph!$G$1*1000)</f>
        <v>55416554.714285746</v>
      </c>
      <c r="AB248" s="2">
        <f t="shared" si="21"/>
        <v>420000</v>
      </c>
      <c r="AC248" s="2">
        <f t="shared" si="9"/>
        <v>36337958.142857097</v>
      </c>
      <c r="AD248" s="3">
        <f t="shared" si="10"/>
        <v>52800000</v>
      </c>
      <c r="AE248" s="2">
        <f>IF(AE246&gt;=52800000,52800000,IF(AB227=Graph!G$1*1000,AE247+Graph!G$1*1000,AC248))</f>
        <v>45997958.142857097</v>
      </c>
      <c r="AF248" s="3">
        <f t="shared" si="11"/>
        <v>45997958.142857097</v>
      </c>
      <c r="AG248" s="3">
        <f t="shared" si="26"/>
        <v>43795797.150000028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173</v>
      </c>
      <c r="C249" s="7"/>
      <c r="D249" s="2" t="e">
        <f t="shared" si="12"/>
        <v>#N/A</v>
      </c>
      <c r="E249" s="2" t="e">
        <f t="shared" si="22"/>
        <v>#N/A</v>
      </c>
      <c r="F249" s="2">
        <v>730871.1209461391</v>
      </c>
      <c r="G249" s="2">
        <f t="shared" si="23"/>
        <v>399079.14285714284</v>
      </c>
      <c r="H249" s="2">
        <f t="shared" si="13"/>
        <v>88218246.714285925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4355345.2857142948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788591.91916374862</v>
      </c>
      <c r="Q249" s="2">
        <f>IF(P249&gt;Graph!$G$1*1000,Graph!$G$1*1000,P249)</f>
        <v>420000</v>
      </c>
      <c r="R249" s="2">
        <f t="shared" si="16"/>
        <v>92573592</v>
      </c>
      <c r="S249" s="2">
        <f t="shared" si="17"/>
        <v>399079.14285714924</v>
      </c>
      <c r="T249" s="2">
        <f t="shared" si="18"/>
        <v>20920.857142857276</v>
      </c>
      <c r="U249" s="2">
        <f t="shared" si="19"/>
        <v>420000</v>
      </c>
      <c r="V249" s="2">
        <f t="shared" si="28"/>
        <v>54695598.71428562</v>
      </c>
      <c r="W249" s="2">
        <f t="shared" si="20"/>
        <v>399079.14285714179</v>
      </c>
      <c r="X249" s="2">
        <f t="shared" si="6"/>
        <v>20920.857142858207</v>
      </c>
      <c r="Y249" s="2">
        <f t="shared" si="7"/>
        <v>37877993.285714366</v>
      </c>
      <c r="Z249" s="2" t="str">
        <f t="shared" si="8"/>
        <v>MEEP</v>
      </c>
      <c r="AA249" s="2">
        <f>IF(Z249="HERE",Y249,AA248+Graph!$G$1*1000)</f>
        <v>55836554.714285746</v>
      </c>
      <c r="AB249" s="2">
        <f t="shared" si="21"/>
        <v>420000</v>
      </c>
      <c r="AC249" s="2">
        <f t="shared" si="9"/>
        <v>36337958.142857097</v>
      </c>
      <c r="AD249" s="3">
        <f t="shared" si="10"/>
        <v>52800000</v>
      </c>
      <c r="AE249" s="2">
        <f>IF(AE247&gt;=52800000,52800000,IF(AB228=Graph!G$1*1000,AE248+Graph!G$1*1000,AC249))</f>
        <v>46417958.142857097</v>
      </c>
      <c r="AF249" s="3">
        <f t="shared" si="11"/>
        <v>46417958.142857097</v>
      </c>
      <c r="AG249" s="3">
        <f t="shared" si="26"/>
        <v>44194797.150000028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174</v>
      </c>
      <c r="C250" s="7"/>
      <c r="D250" s="2" t="e">
        <f t="shared" si="12"/>
        <v>#N/A</v>
      </c>
      <c r="E250" s="2" t="e">
        <f t="shared" si="22"/>
        <v>#N/A</v>
      </c>
      <c r="F250" s="2">
        <v>732706.89643527567</v>
      </c>
      <c r="G250" s="2">
        <f t="shared" si="23"/>
        <v>399079.14285714284</v>
      </c>
      <c r="H250" s="2">
        <f t="shared" si="13"/>
        <v>88617325.857143074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4376266.142857152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790698.55905921757</v>
      </c>
      <c r="Q250" s="2">
        <f>IF(P250&gt;Graph!$G$1*1000,Graph!$G$1*1000,P250)</f>
        <v>420000</v>
      </c>
      <c r="R250" s="2">
        <f t="shared" si="16"/>
        <v>92993592</v>
      </c>
      <c r="S250" s="2">
        <f t="shared" si="17"/>
        <v>399079.14285714924</v>
      </c>
      <c r="T250" s="2">
        <f t="shared" si="18"/>
        <v>20920.857142857276</v>
      </c>
      <c r="U250" s="2">
        <f t="shared" si="19"/>
        <v>420000</v>
      </c>
      <c r="V250" s="2">
        <f t="shared" si="28"/>
        <v>55094677.857142761</v>
      </c>
      <c r="W250" s="2">
        <f t="shared" si="20"/>
        <v>399079.14285714179</v>
      </c>
      <c r="X250" s="2">
        <f t="shared" si="6"/>
        <v>20920.857142858207</v>
      </c>
      <c r="Y250" s="2">
        <f t="shared" si="7"/>
        <v>37898914.142857224</v>
      </c>
      <c r="Z250" s="2" t="str">
        <f t="shared" si="8"/>
        <v>MEEP</v>
      </c>
      <c r="AA250" s="2">
        <f>IF(Z250="HERE",Y250,AA249+Graph!$G$1*1000)</f>
        <v>56256554.714285746</v>
      </c>
      <c r="AB250" s="2">
        <f t="shared" si="21"/>
        <v>420000</v>
      </c>
      <c r="AC250" s="2">
        <f t="shared" si="9"/>
        <v>36337958.142857097</v>
      </c>
      <c r="AD250" s="3">
        <f t="shared" si="10"/>
        <v>52800000</v>
      </c>
      <c r="AE250" s="2">
        <f>IF(AE248&gt;=52800000,52800000,IF(AB229=Graph!G$1*1000,AE249+Graph!G$1*1000,AC250))</f>
        <v>46837958.142857097</v>
      </c>
      <c r="AF250" s="3">
        <f t="shared" si="11"/>
        <v>46837958.142857097</v>
      </c>
      <c r="AG250" s="3">
        <f t="shared" si="26"/>
        <v>44593797.150000028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175</v>
      </c>
      <c r="C251" s="7"/>
      <c r="D251" s="2" t="e">
        <f t="shared" si="12"/>
        <v>#N/A</v>
      </c>
      <c r="E251" s="2" t="e">
        <f t="shared" si="22"/>
        <v>#N/A</v>
      </c>
      <c r="F251" s="2">
        <v>734542.67192442715</v>
      </c>
      <c r="G251" s="2">
        <f t="shared" si="23"/>
        <v>399079.14285714284</v>
      </c>
      <c r="H251" s="2">
        <f t="shared" si="13"/>
        <v>89016405.000000224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4397187.0000000093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792805.19895468652</v>
      </c>
      <c r="Q251" s="2">
        <f>IF(P251&gt;Graph!$G$1*1000,Graph!$G$1*1000,P251)</f>
        <v>420000</v>
      </c>
      <c r="R251" s="2">
        <f t="shared" si="16"/>
        <v>93413592</v>
      </c>
      <c r="S251" s="2">
        <f t="shared" si="17"/>
        <v>399079.14285714924</v>
      </c>
      <c r="T251" s="2">
        <f t="shared" si="18"/>
        <v>20920.857142857276</v>
      </c>
      <c r="U251" s="2">
        <f t="shared" si="19"/>
        <v>420000</v>
      </c>
      <c r="V251" s="2">
        <f t="shared" si="28"/>
        <v>55493756.999999903</v>
      </c>
      <c r="W251" s="2">
        <f t="shared" si="20"/>
        <v>399079.14285714179</v>
      </c>
      <c r="X251" s="2">
        <f t="shared" si="6"/>
        <v>20920.857142858207</v>
      </c>
      <c r="Y251" s="2">
        <f t="shared" si="7"/>
        <v>37919835.000000082</v>
      </c>
      <c r="Z251" s="2" t="str">
        <f t="shared" si="8"/>
        <v>MEEP</v>
      </c>
      <c r="AA251" s="2">
        <f>IF(Z251="HERE",Y251,AA250+Graph!$G$1*1000)</f>
        <v>56676554.714285746</v>
      </c>
      <c r="AB251" s="2">
        <f t="shared" si="21"/>
        <v>420000</v>
      </c>
      <c r="AC251" s="2">
        <f t="shared" si="9"/>
        <v>36337958.142857097</v>
      </c>
      <c r="AD251" s="3">
        <f t="shared" si="10"/>
        <v>52800000</v>
      </c>
      <c r="AE251" s="2">
        <f>IF(AE249&gt;=52800000,52800000,IF(AB230=Graph!G$1*1000,AE250+Graph!G$1*1000,AC251))</f>
        <v>47257958.142857097</v>
      </c>
      <c r="AF251" s="3">
        <f t="shared" si="11"/>
        <v>47257958.142857097</v>
      </c>
      <c r="AG251" s="3">
        <f t="shared" si="26"/>
        <v>44992797.150000028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176</v>
      </c>
      <c r="C252" s="7"/>
      <c r="D252" s="2" t="e">
        <f t="shared" si="12"/>
        <v>#N/A</v>
      </c>
      <c r="E252" s="2" t="e">
        <f t="shared" si="22"/>
        <v>#N/A</v>
      </c>
      <c r="F252" s="2">
        <v>736378.44741356373</v>
      </c>
      <c r="G252" s="2">
        <f t="shared" si="23"/>
        <v>399079.14285714284</v>
      </c>
      <c r="H252" s="2">
        <f t="shared" si="13"/>
        <v>89415484.142857373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4418107.8571428666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794911.83885017037</v>
      </c>
      <c r="Q252" s="2">
        <f>IF(P252&gt;Graph!$G$1*1000,Graph!$G$1*1000,P252)</f>
        <v>420000</v>
      </c>
      <c r="R252" s="2">
        <f t="shared" si="16"/>
        <v>93833592</v>
      </c>
      <c r="S252" s="2">
        <f t="shared" si="17"/>
        <v>399079.14285714924</v>
      </c>
      <c r="T252" s="2">
        <f t="shared" si="18"/>
        <v>20920.857142857276</v>
      </c>
      <c r="U252" s="2">
        <f t="shared" si="19"/>
        <v>420000</v>
      </c>
      <c r="V252" s="2">
        <f t="shared" si="28"/>
        <v>55892836.142857045</v>
      </c>
      <c r="W252" s="2">
        <f t="shared" si="20"/>
        <v>399079.14285714179</v>
      </c>
      <c r="X252" s="2">
        <f t="shared" si="6"/>
        <v>20920.857142858207</v>
      </c>
      <c r="Y252" s="2">
        <f t="shared" si="7"/>
        <v>37940755.85714294</v>
      </c>
      <c r="Z252" s="2" t="str">
        <f t="shared" si="8"/>
        <v>MEEP</v>
      </c>
      <c r="AA252" s="2">
        <f>IF(Z252="HERE",Y252,AA251+Graph!$G$1*1000)</f>
        <v>57096554.714285746</v>
      </c>
      <c r="AB252" s="2">
        <f t="shared" si="21"/>
        <v>420000</v>
      </c>
      <c r="AC252" s="2">
        <f t="shared" si="9"/>
        <v>36337958.142857097</v>
      </c>
      <c r="AD252" s="3">
        <f t="shared" si="10"/>
        <v>52800000</v>
      </c>
      <c r="AE252" s="2">
        <f>IF(AE250&gt;=52800000,52800000,IF(AB231=Graph!G$1*1000,AE251+Graph!G$1*1000,AC252))</f>
        <v>47677958.142857097</v>
      </c>
      <c r="AF252" s="3">
        <f t="shared" si="11"/>
        <v>47677958.142857097</v>
      </c>
      <c r="AG252" s="3">
        <f t="shared" si="26"/>
        <v>45391797.150000028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177</v>
      </c>
      <c r="C253" s="7"/>
      <c r="D253" s="2" t="e">
        <f t="shared" si="12"/>
        <v>#N/A</v>
      </c>
      <c r="E253" s="2" t="e">
        <f t="shared" si="22"/>
        <v>#N/A</v>
      </c>
      <c r="F253" s="2">
        <v>738214.22290271521</v>
      </c>
      <c r="G253" s="2">
        <f t="shared" si="23"/>
        <v>399079.14285714284</v>
      </c>
      <c r="H253" s="2">
        <f t="shared" si="13"/>
        <v>89814563.285714522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4439028.7142857239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797018.47874563932</v>
      </c>
      <c r="Q253" s="2">
        <f>IF(P253&gt;Graph!$G$1*1000,Graph!$G$1*1000,P253)</f>
        <v>420000</v>
      </c>
      <c r="R253" s="2">
        <f t="shared" si="16"/>
        <v>94253592</v>
      </c>
      <c r="S253" s="2">
        <f t="shared" si="17"/>
        <v>399079.14285714924</v>
      </c>
      <c r="T253" s="2">
        <f t="shared" si="18"/>
        <v>20920.857142857276</v>
      </c>
      <c r="U253" s="2">
        <f t="shared" si="19"/>
        <v>420000</v>
      </c>
      <c r="V253" s="2">
        <f t="shared" si="28"/>
        <v>56291915.285714187</v>
      </c>
      <c r="W253" s="2">
        <f t="shared" si="20"/>
        <v>399079.14285714179</v>
      </c>
      <c r="X253" s="2">
        <f t="shared" si="6"/>
        <v>20920.857142858207</v>
      </c>
      <c r="Y253" s="2">
        <f t="shared" si="7"/>
        <v>37961676.714285798</v>
      </c>
      <c r="Z253" s="2" t="str">
        <f t="shared" si="8"/>
        <v>MEEP</v>
      </c>
      <c r="AA253" s="2">
        <f>IF(Z253="HERE",Y253,AA252+Graph!$G$1*1000)</f>
        <v>57516554.714285746</v>
      </c>
      <c r="AB253" s="2">
        <f t="shared" si="21"/>
        <v>420000</v>
      </c>
      <c r="AC253" s="2">
        <f t="shared" si="9"/>
        <v>36337958.142857097</v>
      </c>
      <c r="AD253" s="3">
        <f t="shared" si="10"/>
        <v>52800000</v>
      </c>
      <c r="AE253" s="2">
        <f>IF(AE251&gt;=52800000,52800000,IF(AB232=Graph!G$1*1000,AE252+Graph!G$1*1000,AC253))</f>
        <v>48097958.142857097</v>
      </c>
      <c r="AF253" s="3">
        <f t="shared" si="11"/>
        <v>48097958.142857097</v>
      </c>
      <c r="AG253" s="3">
        <f t="shared" si="26"/>
        <v>45790797.150000028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178</v>
      </c>
      <c r="C254" s="7"/>
      <c r="D254" s="2" t="e">
        <f t="shared" si="12"/>
        <v>#N/A</v>
      </c>
      <c r="E254" s="2" t="e">
        <f t="shared" si="22"/>
        <v>#N/A</v>
      </c>
      <c r="F254" s="2">
        <v>740049.99839186668</v>
      </c>
      <c r="G254" s="2">
        <f t="shared" si="23"/>
        <v>399079.14285714284</v>
      </c>
      <c r="H254" s="2">
        <f t="shared" si="13"/>
        <v>90213642.428571671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4459949.5714285811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799125.11864110827</v>
      </c>
      <c r="Q254" s="2">
        <f>IF(P254&gt;Graph!$G$1*1000,Graph!$G$1*1000,P254)</f>
        <v>420000</v>
      </c>
      <c r="R254" s="2">
        <f t="shared" si="16"/>
        <v>94673592</v>
      </c>
      <c r="S254" s="2">
        <f t="shared" si="17"/>
        <v>399079.14285714924</v>
      </c>
      <c r="T254" s="2">
        <f t="shared" si="18"/>
        <v>20920.857142857276</v>
      </c>
      <c r="U254" s="2">
        <f t="shared" si="19"/>
        <v>420000</v>
      </c>
      <c r="V254" s="2">
        <f t="shared" si="28"/>
        <v>56690994.428571329</v>
      </c>
      <c r="W254" s="2">
        <f t="shared" si="20"/>
        <v>399079.14285714179</v>
      </c>
      <c r="X254" s="2">
        <f t="shared" si="6"/>
        <v>20920.857142858207</v>
      </c>
      <c r="Y254" s="2">
        <f t="shared" si="7"/>
        <v>37982597.571428657</v>
      </c>
      <c r="Z254" s="2" t="str">
        <f t="shared" si="8"/>
        <v>MEEP</v>
      </c>
      <c r="AA254" s="2">
        <f>IF(Z254="HERE",Y254,AA253+Graph!$G$1*1000)</f>
        <v>57936554.714285746</v>
      </c>
      <c r="AB254" s="2">
        <f t="shared" si="21"/>
        <v>420000</v>
      </c>
      <c r="AC254" s="2">
        <f t="shared" si="9"/>
        <v>36337958.142857097</v>
      </c>
      <c r="AD254" s="3">
        <f t="shared" si="10"/>
        <v>52800000</v>
      </c>
      <c r="AE254" s="2">
        <f>IF(AE252&gt;=52800000,52800000,IF(AB233=Graph!G$1*1000,AE253+Graph!G$1*1000,AC254))</f>
        <v>48517958.142857097</v>
      </c>
      <c r="AF254" s="3">
        <f t="shared" si="11"/>
        <v>48517958.142857097</v>
      </c>
      <c r="AG254" s="3">
        <f t="shared" si="26"/>
        <v>46189797.150000028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179</v>
      </c>
      <c r="C255" s="7"/>
      <c r="D255" s="2" t="e">
        <f t="shared" si="12"/>
        <v>#N/A</v>
      </c>
      <c r="E255" s="2" t="e">
        <f t="shared" si="22"/>
        <v>#N/A</v>
      </c>
      <c r="F255" s="2">
        <v>741885.77388100326</v>
      </c>
      <c r="G255" s="2">
        <f t="shared" si="23"/>
        <v>399079.14285714284</v>
      </c>
      <c r="H255" s="2">
        <f t="shared" si="13"/>
        <v>90612721.57142882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4480870.4285714384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801231.75853657722</v>
      </c>
      <c r="Q255" s="2">
        <f>IF(P255&gt;Graph!$G$1*1000,Graph!$G$1*1000,P255)</f>
        <v>420000</v>
      </c>
      <c r="R255" s="2">
        <f t="shared" si="16"/>
        <v>95093592</v>
      </c>
      <c r="S255" s="2">
        <f t="shared" si="17"/>
        <v>399079.14285714924</v>
      </c>
      <c r="T255" s="2">
        <f t="shared" si="18"/>
        <v>20920.857142857276</v>
      </c>
      <c r="U255" s="2">
        <f t="shared" si="19"/>
        <v>420000</v>
      </c>
      <c r="V255" s="2">
        <f t="shared" si="28"/>
        <v>57090073.57142847</v>
      </c>
      <c r="W255" s="2">
        <f t="shared" si="20"/>
        <v>399079.14285714179</v>
      </c>
      <c r="X255" s="2">
        <f t="shared" si="6"/>
        <v>20920.857142858207</v>
      </c>
      <c r="Y255" s="2">
        <f t="shared" si="7"/>
        <v>38003518.428571515</v>
      </c>
      <c r="Z255" s="2" t="str">
        <f t="shared" si="8"/>
        <v>MEEP</v>
      </c>
      <c r="AA255" s="2">
        <f>IF(Z255="HERE",Y255,AA254+Graph!$G$1*1000)</f>
        <v>58356554.714285746</v>
      </c>
      <c r="AB255" s="2">
        <f t="shared" si="21"/>
        <v>420000</v>
      </c>
      <c r="AC255" s="2">
        <f t="shared" si="9"/>
        <v>36337958.142857097</v>
      </c>
      <c r="AD255" s="3">
        <f t="shared" si="10"/>
        <v>52800000</v>
      </c>
      <c r="AE255" s="2">
        <f>IF(AE253&gt;=52800000,52800000,IF(AB234=Graph!G$1*1000,AE254+Graph!G$1*1000,AC255))</f>
        <v>48937958.142857097</v>
      </c>
      <c r="AF255" s="3">
        <f t="shared" si="11"/>
        <v>48937958.142857097</v>
      </c>
      <c r="AG255" s="3">
        <f t="shared" si="26"/>
        <v>46588797.150000028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180</v>
      </c>
      <c r="C256" s="7"/>
      <c r="D256" s="2" t="e">
        <f t="shared" si="12"/>
        <v>#N/A</v>
      </c>
      <c r="E256" s="2" t="e">
        <f t="shared" si="22"/>
        <v>#N/A</v>
      </c>
      <c r="F256" s="2">
        <v>743721.54937015474</v>
      </c>
      <c r="G256" s="2">
        <f t="shared" si="23"/>
        <v>399079.14285714284</v>
      </c>
      <c r="H256" s="2">
        <f t="shared" si="13"/>
        <v>91011800.71428597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4501791.2857142957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803338.39843204618</v>
      </c>
      <c r="Q256" s="2">
        <f>IF(P256&gt;Graph!$G$1*1000,Graph!$G$1*1000,P256)</f>
        <v>420000</v>
      </c>
      <c r="R256" s="2">
        <f t="shared" si="16"/>
        <v>95513592</v>
      </c>
      <c r="S256" s="2">
        <f t="shared" si="17"/>
        <v>399079.14285714924</v>
      </c>
      <c r="T256" s="2">
        <f t="shared" si="18"/>
        <v>20920.857142857276</v>
      </c>
      <c r="U256" s="2">
        <f t="shared" si="19"/>
        <v>420000</v>
      </c>
      <c r="V256" s="2">
        <f t="shared" si="28"/>
        <v>57489152.714285612</v>
      </c>
      <c r="W256" s="2">
        <f t="shared" si="20"/>
        <v>399079.14285714179</v>
      </c>
      <c r="X256" s="2">
        <f t="shared" si="6"/>
        <v>20920.857142858207</v>
      </c>
      <c r="Y256" s="2">
        <f t="shared" si="7"/>
        <v>38024439.285714373</v>
      </c>
      <c r="Z256" s="2" t="str">
        <f t="shared" si="8"/>
        <v>MEEP</v>
      </c>
      <c r="AA256" s="2">
        <f>IF(Z256="HERE",Y256,AA255+Graph!$G$1*1000)</f>
        <v>58776554.714285746</v>
      </c>
      <c r="AB256" s="2">
        <f t="shared" si="21"/>
        <v>420000</v>
      </c>
      <c r="AC256" s="2">
        <f t="shared" si="9"/>
        <v>36337958.142857097</v>
      </c>
      <c r="AD256" s="3">
        <f t="shared" si="10"/>
        <v>52800000</v>
      </c>
      <c r="AE256" s="2">
        <f>IF(AE254&gt;=52800000,52800000,IF(AB235=Graph!G$1*1000,AE255+Graph!G$1*1000,AC256))</f>
        <v>49357958.142857097</v>
      </c>
      <c r="AF256" s="3">
        <f t="shared" si="11"/>
        <v>49357958.142857097</v>
      </c>
      <c r="AG256" s="3">
        <f t="shared" si="26"/>
        <v>46987797.150000028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181</v>
      </c>
      <c r="C257" s="7"/>
      <c r="D257" s="2" t="e">
        <f t="shared" si="12"/>
        <v>#N/A</v>
      </c>
      <c r="E257" s="2" t="e">
        <f t="shared" si="22"/>
        <v>#N/A</v>
      </c>
      <c r="F257" s="2">
        <v>745557.32485929132</v>
      </c>
      <c r="G257" s="2">
        <f t="shared" si="23"/>
        <v>399079.14285714284</v>
      </c>
      <c r="H257" s="2">
        <f t="shared" si="13"/>
        <v>91410879.857143119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4522712.142857153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805445.03832751513</v>
      </c>
      <c r="Q257" s="2">
        <f>IF(P257&gt;Graph!$G$1*1000,Graph!$G$1*1000,P257)</f>
        <v>420000</v>
      </c>
      <c r="R257" s="2">
        <f t="shared" si="16"/>
        <v>95933592</v>
      </c>
      <c r="S257" s="2">
        <f t="shared" si="17"/>
        <v>399079.14285714924</v>
      </c>
      <c r="T257" s="2">
        <f t="shared" si="18"/>
        <v>20920.857142857276</v>
      </c>
      <c r="U257" s="2">
        <f t="shared" si="19"/>
        <v>420000</v>
      </c>
      <c r="V257" s="2">
        <f t="shared" si="28"/>
        <v>57888231.857142754</v>
      </c>
      <c r="W257" s="2">
        <f t="shared" si="20"/>
        <v>399079.14285714179</v>
      </c>
      <c r="X257" s="2">
        <f t="shared" si="6"/>
        <v>20920.857142858207</v>
      </c>
      <c r="Y257" s="2">
        <f t="shared" si="7"/>
        <v>38045360.142857231</v>
      </c>
      <c r="Z257" s="2" t="str">
        <f t="shared" si="8"/>
        <v>MEEP</v>
      </c>
      <c r="AA257" s="2">
        <f>IF(Z257="HERE",Y257,AA256+Graph!$G$1*1000)</f>
        <v>59196554.714285746</v>
      </c>
      <c r="AB257" s="2">
        <f t="shared" si="21"/>
        <v>420000</v>
      </c>
      <c r="AC257" s="2">
        <f t="shared" si="9"/>
        <v>36337958.142857097</v>
      </c>
      <c r="AD257" s="3">
        <f t="shared" si="10"/>
        <v>52800000</v>
      </c>
      <c r="AE257" s="2">
        <f>IF(AE255&gt;=52800000,52800000,IF(AB236=Graph!G$1*1000,AE256+Graph!G$1*1000,AC257))</f>
        <v>49777958.142857097</v>
      </c>
      <c r="AF257" s="3">
        <f t="shared" si="11"/>
        <v>49777958.142857097</v>
      </c>
      <c r="AG257" s="3">
        <f t="shared" si="26"/>
        <v>47386797.150000028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182</v>
      </c>
      <c r="C258" s="7"/>
      <c r="D258" s="2" t="e">
        <f t="shared" si="12"/>
        <v>#N/A</v>
      </c>
      <c r="E258" s="2" t="e">
        <f t="shared" si="22"/>
        <v>#N/A</v>
      </c>
      <c r="F258" s="2">
        <v>747393.10034844279</v>
      </c>
      <c r="G258" s="2">
        <f t="shared" si="23"/>
        <v>399079.14285714284</v>
      </c>
      <c r="H258" s="2">
        <f t="shared" si="13"/>
        <v>91809959.000000268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4543633.0000000102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807551.67822298408</v>
      </c>
      <c r="Q258" s="2">
        <f>IF(P258&gt;Graph!$G$1*1000,Graph!$G$1*1000,P258)</f>
        <v>420000</v>
      </c>
      <c r="R258" s="2">
        <f t="shared" si="16"/>
        <v>96353592</v>
      </c>
      <c r="S258" s="2">
        <f t="shared" si="17"/>
        <v>399079.14285714924</v>
      </c>
      <c r="T258" s="2">
        <f t="shared" si="18"/>
        <v>20920.857142857276</v>
      </c>
      <c r="U258" s="2">
        <f t="shared" si="19"/>
        <v>420000</v>
      </c>
      <c r="V258" s="2">
        <f t="shared" si="28"/>
        <v>58287310.999999896</v>
      </c>
      <c r="W258" s="2">
        <f t="shared" si="20"/>
        <v>399079.14285714179</v>
      </c>
      <c r="X258" s="2">
        <f t="shared" si="6"/>
        <v>20920.857142858207</v>
      </c>
      <c r="Y258" s="2">
        <f t="shared" si="7"/>
        <v>38066281.000000089</v>
      </c>
      <c r="Z258" s="2" t="str">
        <f t="shared" si="8"/>
        <v>MEEP</v>
      </c>
      <c r="AA258" s="2">
        <f>IF(Z258="HERE",Y258,AA257+Graph!$G$1*1000)</f>
        <v>59616554.714285746</v>
      </c>
      <c r="AB258" s="2">
        <f t="shared" si="21"/>
        <v>420000</v>
      </c>
      <c r="AC258" s="2">
        <f t="shared" si="9"/>
        <v>36337958.142857097</v>
      </c>
      <c r="AD258" s="3">
        <f t="shared" si="10"/>
        <v>52800000</v>
      </c>
      <c r="AE258" s="2">
        <f>IF(AE256&gt;=52800000,52800000,IF(AB237=Graph!G$1*1000,AE257+Graph!G$1*1000,AC258))</f>
        <v>50197958.142857097</v>
      </c>
      <c r="AF258" s="3">
        <f t="shared" si="11"/>
        <v>50197958.142857097</v>
      </c>
      <c r="AG258" s="3">
        <f t="shared" si="26"/>
        <v>47785797.150000028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183</v>
      </c>
      <c r="C259" s="7"/>
      <c r="D259" s="2" t="e">
        <f t="shared" si="12"/>
        <v>#N/A</v>
      </c>
      <c r="E259" s="2" t="e">
        <f t="shared" si="22"/>
        <v>#N/A</v>
      </c>
      <c r="F259" s="2">
        <v>749228.87583757937</v>
      </c>
      <c r="G259" s="2">
        <f t="shared" si="23"/>
        <v>399079.14285714284</v>
      </c>
      <c r="H259" s="2">
        <f t="shared" si="13"/>
        <v>92209038.142857417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4564553.8571428675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809658.31811845303</v>
      </c>
      <c r="Q259" s="2">
        <f>IF(P259&gt;Graph!$G$1*1000,Graph!$G$1*1000,P259)</f>
        <v>420000</v>
      </c>
      <c r="R259" s="2">
        <f t="shared" si="16"/>
        <v>96773592</v>
      </c>
      <c r="S259" s="2">
        <f t="shared" si="17"/>
        <v>399079.14285714924</v>
      </c>
      <c r="T259" s="2">
        <f t="shared" si="18"/>
        <v>20920.857142857276</v>
      </c>
      <c r="U259" s="2">
        <f t="shared" si="19"/>
        <v>420000</v>
      </c>
      <c r="V259" s="2">
        <f t="shared" si="28"/>
        <v>58686390.142857037</v>
      </c>
      <c r="W259" s="2">
        <f t="shared" si="20"/>
        <v>399079.14285714179</v>
      </c>
      <c r="X259" s="2">
        <f t="shared" si="6"/>
        <v>20920.857142858207</v>
      </c>
      <c r="Y259" s="2">
        <f t="shared" si="7"/>
        <v>38087201.857142948</v>
      </c>
      <c r="Z259" s="2" t="str">
        <f t="shared" si="8"/>
        <v>MEEP</v>
      </c>
      <c r="AA259" s="2">
        <f>IF(Z259="HERE",Y259,AA258+Graph!$G$1*1000)</f>
        <v>60036554.714285746</v>
      </c>
      <c r="AB259" s="2">
        <f t="shared" si="21"/>
        <v>420000</v>
      </c>
      <c r="AC259" s="2">
        <f t="shared" si="9"/>
        <v>36337958.142857097</v>
      </c>
      <c r="AD259" s="3">
        <f t="shared" si="10"/>
        <v>52800000</v>
      </c>
      <c r="AE259" s="2">
        <f>IF(AE257&gt;=52800000,52800000,IF(AB238=Graph!G$1*1000,AE258+Graph!G$1*1000,AC259))</f>
        <v>50617958.142857097</v>
      </c>
      <c r="AF259" s="3">
        <f t="shared" si="11"/>
        <v>50617958.142857097</v>
      </c>
      <c r="AG259" s="3">
        <f t="shared" si="26"/>
        <v>48184797.150000028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184</v>
      </c>
      <c r="C260" s="7"/>
      <c r="D260" s="2" t="e">
        <f t="shared" si="12"/>
        <v>#N/A</v>
      </c>
      <c r="E260" s="2" t="e">
        <f t="shared" si="22"/>
        <v>#N/A</v>
      </c>
      <c r="F260" s="2">
        <v>751064.65132673085</v>
      </c>
      <c r="G260" s="2">
        <f t="shared" si="23"/>
        <v>399079.14285714284</v>
      </c>
      <c r="H260" s="2">
        <f t="shared" si="13"/>
        <v>92608117.285714567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4585474.7142857248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811764.95801392198</v>
      </c>
      <c r="Q260" s="2">
        <f>IF(P260&gt;Graph!$G$1*1000,Graph!$G$1*1000,P260)</f>
        <v>420000</v>
      </c>
      <c r="R260" s="2">
        <f t="shared" si="16"/>
        <v>97193592</v>
      </c>
      <c r="S260" s="2">
        <f t="shared" si="17"/>
        <v>399079.14285714924</v>
      </c>
      <c r="T260" s="2">
        <f t="shared" si="18"/>
        <v>20920.857142857276</v>
      </c>
      <c r="U260" s="2">
        <f t="shared" si="19"/>
        <v>420000</v>
      </c>
      <c r="V260" s="2">
        <f t="shared" si="28"/>
        <v>59085469.285714179</v>
      </c>
      <c r="W260" s="2">
        <f t="shared" si="20"/>
        <v>399079.14285714179</v>
      </c>
      <c r="X260" s="2">
        <f t="shared" si="6"/>
        <v>20920.857142858207</v>
      </c>
      <c r="Y260" s="2">
        <f t="shared" si="7"/>
        <v>38108122.714285806</v>
      </c>
      <c r="Z260" s="2" t="str">
        <f t="shared" si="8"/>
        <v>MEEP</v>
      </c>
      <c r="AA260" s="2">
        <f>IF(Z260="HERE",Y260,AA259+Graph!$G$1*1000)</f>
        <v>60456554.714285746</v>
      </c>
      <c r="AB260" s="2">
        <f t="shared" si="21"/>
        <v>420000</v>
      </c>
      <c r="AC260" s="2">
        <f t="shared" si="9"/>
        <v>36337958.142857097</v>
      </c>
      <c r="AD260" s="3">
        <f t="shared" si="10"/>
        <v>52800000</v>
      </c>
      <c r="AE260" s="2">
        <f>IF(AE258&gt;=52800000,52800000,IF(AB239=Graph!G$1*1000,AE259+Graph!G$1*1000,AC260))</f>
        <v>51037958.142857097</v>
      </c>
      <c r="AF260" s="3">
        <f t="shared" si="11"/>
        <v>51037958.142857097</v>
      </c>
      <c r="AG260" s="3">
        <f t="shared" si="26"/>
        <v>48583797.150000028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185</v>
      </c>
      <c r="C261" s="7"/>
      <c r="D261" s="2" t="e">
        <f t="shared" si="12"/>
        <v>#N/A</v>
      </c>
      <c r="E261" s="2" t="e">
        <f t="shared" si="22"/>
        <v>#N/A</v>
      </c>
      <c r="F261" s="2">
        <v>752900.42681588233</v>
      </c>
      <c r="G261" s="2">
        <f t="shared" si="23"/>
        <v>399079.14285714284</v>
      </c>
      <c r="H261" s="2">
        <f t="shared" si="13"/>
        <v>93007196.428571716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4606395.5714285821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813871.59790939093</v>
      </c>
      <c r="Q261" s="2">
        <f>IF(P261&gt;Graph!$G$1*1000,Graph!$G$1*1000,P261)</f>
        <v>420000</v>
      </c>
      <c r="R261" s="2">
        <f t="shared" si="16"/>
        <v>97613592</v>
      </c>
      <c r="S261" s="2">
        <f t="shared" si="17"/>
        <v>399079.14285714924</v>
      </c>
      <c r="T261" s="2">
        <f t="shared" si="18"/>
        <v>20920.857142857276</v>
      </c>
      <c r="U261" s="2">
        <f t="shared" si="19"/>
        <v>420000</v>
      </c>
      <c r="V261" s="2">
        <f t="shared" si="28"/>
        <v>59484548.428571321</v>
      </c>
      <c r="W261" s="2">
        <f t="shared" si="20"/>
        <v>399079.14285714179</v>
      </c>
      <c r="X261" s="2">
        <f t="shared" si="6"/>
        <v>20920.857142858207</v>
      </c>
      <c r="Y261" s="2">
        <f t="shared" si="7"/>
        <v>38129043.571428664</v>
      </c>
      <c r="Z261" s="2" t="str">
        <f t="shared" si="8"/>
        <v>MEEP</v>
      </c>
      <c r="AA261" s="2">
        <f>IF(Z261="HERE",Y261,AA260+Graph!$G$1*1000)</f>
        <v>60876554.714285746</v>
      </c>
      <c r="AB261" s="2">
        <f t="shared" si="21"/>
        <v>420000</v>
      </c>
      <c r="AC261" s="2">
        <f t="shared" si="9"/>
        <v>36337958.142857097</v>
      </c>
      <c r="AD261" s="3">
        <f t="shared" si="10"/>
        <v>52800000</v>
      </c>
      <c r="AE261" s="2">
        <f>IF(AE259&gt;=52800000,52800000,IF(AB240=Graph!G$1*1000,AE260+Graph!G$1*1000,AC261))</f>
        <v>51457958.142857097</v>
      </c>
      <c r="AF261" s="3">
        <f t="shared" si="11"/>
        <v>51457958.142857097</v>
      </c>
      <c r="AG261" s="3">
        <f t="shared" si="26"/>
        <v>48982797.150000028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186</v>
      </c>
      <c r="C262" s="7"/>
      <c r="D262" s="2" t="e">
        <f t="shared" si="12"/>
        <v>#N/A</v>
      </c>
      <c r="E262" s="2" t="e">
        <f t="shared" si="22"/>
        <v>#N/A</v>
      </c>
      <c r="F262" s="2">
        <v>754736.2023050189</v>
      </c>
      <c r="G262" s="2">
        <f t="shared" si="23"/>
        <v>399079.14285714284</v>
      </c>
      <c r="H262" s="2">
        <f t="shared" si="13"/>
        <v>93406275.571428865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4627316.4285714393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815978.23780485988</v>
      </c>
      <c r="Q262" s="2">
        <f>IF(P262&gt;Graph!$G$1*1000,Graph!$G$1*1000,P262)</f>
        <v>420000</v>
      </c>
      <c r="R262" s="2">
        <f t="shared" si="16"/>
        <v>98033592</v>
      </c>
      <c r="S262" s="2">
        <f t="shared" si="17"/>
        <v>399079.14285714924</v>
      </c>
      <c r="T262" s="2">
        <f t="shared" si="18"/>
        <v>20920.857142857276</v>
      </c>
      <c r="U262" s="2">
        <f t="shared" si="19"/>
        <v>420000</v>
      </c>
      <c r="V262" s="2">
        <f t="shared" si="28"/>
        <v>59883627.571428463</v>
      </c>
      <c r="W262" s="2">
        <f t="shared" si="20"/>
        <v>399079.14285714179</v>
      </c>
      <c r="X262" s="2">
        <f t="shared" si="6"/>
        <v>20920.857142858207</v>
      </c>
      <c r="Y262" s="2">
        <f t="shared" si="7"/>
        <v>38149964.428571522</v>
      </c>
      <c r="Z262" s="2" t="str">
        <f t="shared" si="8"/>
        <v>MEEP</v>
      </c>
      <c r="AA262" s="2">
        <f>IF(Z262="HERE",Y262,AA261+Graph!$G$1*1000)</f>
        <v>61296554.714285746</v>
      </c>
      <c r="AB262" s="2">
        <f t="shared" si="21"/>
        <v>420000</v>
      </c>
      <c r="AC262" s="2">
        <f t="shared" si="9"/>
        <v>36337958.142857097</v>
      </c>
      <c r="AD262" s="3">
        <f t="shared" si="10"/>
        <v>52800000</v>
      </c>
      <c r="AE262" s="2">
        <f>IF(AE260&gt;=52800000,52800000,IF(AB241=Graph!G$1*1000,AE261+Graph!G$1*1000,AC262))</f>
        <v>51877958.142857097</v>
      </c>
      <c r="AF262" s="3">
        <f t="shared" si="11"/>
        <v>51877958.142857097</v>
      </c>
      <c r="AG262" s="3">
        <f t="shared" si="26"/>
        <v>49381797.150000028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187</v>
      </c>
      <c r="C263" s="7"/>
      <c r="D263" s="2" t="e">
        <f t="shared" si="12"/>
        <v>#N/A</v>
      </c>
      <c r="E263" s="2" t="e">
        <f t="shared" si="22"/>
        <v>#N/A</v>
      </c>
      <c r="F263" s="2">
        <v>756571.97779417038</v>
      </c>
      <c r="G263" s="2">
        <f t="shared" si="23"/>
        <v>399079.14285714284</v>
      </c>
      <c r="H263" s="2">
        <f t="shared" si="13"/>
        <v>93805354.714286014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4648237.2857142966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818084.87770034373</v>
      </c>
      <c r="Q263" s="2">
        <f>IF(P263&gt;Graph!$G$1*1000,Graph!$G$1*1000,P263)</f>
        <v>420000</v>
      </c>
      <c r="R263" s="2">
        <f t="shared" si="16"/>
        <v>98453592</v>
      </c>
      <c r="S263" s="2">
        <f t="shared" si="17"/>
        <v>399079.14285714924</v>
      </c>
      <c r="T263" s="2">
        <f t="shared" si="18"/>
        <v>20920.857142857276</v>
      </c>
      <c r="U263" s="2">
        <f t="shared" si="19"/>
        <v>420000</v>
      </c>
      <c r="V263" s="2">
        <f t="shared" si="28"/>
        <v>60282706.714285605</v>
      </c>
      <c r="W263" s="2">
        <f t="shared" si="20"/>
        <v>399079.14285714179</v>
      </c>
      <c r="X263" s="2">
        <f t="shared" si="6"/>
        <v>20920.857142858207</v>
      </c>
      <c r="Y263" s="2">
        <f t="shared" si="7"/>
        <v>38170885.28571438</v>
      </c>
      <c r="Z263" s="2" t="str">
        <f t="shared" si="8"/>
        <v>MEEP</v>
      </c>
      <c r="AA263" s="2">
        <f>IF(Z263="HERE",Y263,AA262+Graph!$G$1*1000)</f>
        <v>61716554.714285746</v>
      </c>
      <c r="AB263" s="2">
        <f t="shared" si="21"/>
        <v>420000</v>
      </c>
      <c r="AC263" s="2">
        <f t="shared" si="9"/>
        <v>36337958.142857097</v>
      </c>
      <c r="AD263" s="3">
        <f t="shared" si="10"/>
        <v>52800000</v>
      </c>
      <c r="AE263" s="2">
        <f>IF(AE261&gt;=52800000,52800000,IF(AB242=Graph!G$1*1000,AE262+Graph!G$1*1000,AC263))</f>
        <v>52297958.142857097</v>
      </c>
      <c r="AF263" s="3">
        <f t="shared" si="11"/>
        <v>52297958.142857097</v>
      </c>
      <c r="AG263" s="3">
        <f t="shared" si="26"/>
        <v>49693897.907142855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188</v>
      </c>
      <c r="C264" s="7"/>
      <c r="D264" s="2" t="e">
        <f t="shared" si="12"/>
        <v>#N/A</v>
      </c>
      <c r="E264" s="2" t="e">
        <f t="shared" si="22"/>
        <v>#N/A</v>
      </c>
      <c r="F264" s="2">
        <v>758407.75328330696</v>
      </c>
      <c r="G264" s="2">
        <f t="shared" si="23"/>
        <v>399079.14285714284</v>
      </c>
      <c r="H264" s="2">
        <f t="shared" si="13"/>
        <v>94204433.857143164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4669158.1428571539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820191.51759581268</v>
      </c>
      <c r="Q264" s="2">
        <f>IF(P264&gt;Graph!$G$1*1000,Graph!$G$1*1000,P264)</f>
        <v>420000</v>
      </c>
      <c r="R264" s="2">
        <f t="shared" si="16"/>
        <v>98873592</v>
      </c>
      <c r="S264" s="2">
        <f t="shared" si="17"/>
        <v>399079.14285714924</v>
      </c>
      <c r="T264" s="2">
        <f t="shared" si="18"/>
        <v>20920.857142857276</v>
      </c>
      <c r="U264" s="2">
        <f t="shared" si="19"/>
        <v>420000</v>
      </c>
      <c r="V264" s="2">
        <f t="shared" si="28"/>
        <v>60681785.857142746</v>
      </c>
      <c r="W264" s="2">
        <f t="shared" si="20"/>
        <v>399079.14285714179</v>
      </c>
      <c r="X264" s="2">
        <f t="shared" si="6"/>
        <v>20920.857142858207</v>
      </c>
      <c r="Y264" s="2">
        <f t="shared" si="7"/>
        <v>38191806.142857239</v>
      </c>
      <c r="Z264" s="2" t="str">
        <f t="shared" si="8"/>
        <v>MEEP</v>
      </c>
      <c r="AA264" s="2">
        <f>IF(Z264="HERE",Y264,AA263+Graph!$G$1*1000)</f>
        <v>62136554.714285746</v>
      </c>
      <c r="AB264" s="2">
        <f t="shared" si="21"/>
        <v>420000</v>
      </c>
      <c r="AC264" s="2">
        <f t="shared" si="9"/>
        <v>36337958.142857097</v>
      </c>
      <c r="AD264" s="3">
        <f t="shared" si="10"/>
        <v>52800000</v>
      </c>
      <c r="AE264" s="2">
        <f>IF(AE262&gt;=52800000,52800000,IF(AB243=Graph!G$1*1000,AE263+Graph!G$1*1000,AC264))</f>
        <v>52717958.142857097</v>
      </c>
      <c r="AF264" s="3">
        <f t="shared" si="11"/>
        <v>52717958.142857097</v>
      </c>
      <c r="AG264" s="3">
        <f t="shared" si="26"/>
        <v>49714897.907142855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189</v>
      </c>
      <c r="C265" s="7"/>
      <c r="D265" s="2" t="e">
        <f t="shared" si="12"/>
        <v>#N/A</v>
      </c>
      <c r="E265" s="2" t="e">
        <f t="shared" si="22"/>
        <v>#N/A</v>
      </c>
      <c r="F265" s="2">
        <v>760243.52877245843</v>
      </c>
      <c r="G265" s="2">
        <f t="shared" si="23"/>
        <v>399079.14285714284</v>
      </c>
      <c r="H265" s="2">
        <f t="shared" si="13"/>
        <v>94603513.000000313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4690079.0000000112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822298.15749128163</v>
      </c>
      <c r="Q265" s="2">
        <f>IF(P265&gt;Graph!$G$1*1000,Graph!$G$1*1000,P265)</f>
        <v>420000</v>
      </c>
      <c r="R265" s="2">
        <f t="shared" si="16"/>
        <v>99293592</v>
      </c>
      <c r="S265" s="2">
        <f t="shared" si="17"/>
        <v>399079.14285714924</v>
      </c>
      <c r="T265" s="2">
        <f t="shared" si="18"/>
        <v>20920.857142857276</v>
      </c>
      <c r="U265" s="2">
        <f t="shared" si="19"/>
        <v>420000</v>
      </c>
      <c r="V265" s="2">
        <f t="shared" si="28"/>
        <v>61080864.999999888</v>
      </c>
      <c r="W265" s="2">
        <f t="shared" si="20"/>
        <v>399079.14285714179</v>
      </c>
      <c r="X265" s="2">
        <f t="shared" si="6"/>
        <v>20920.857142858207</v>
      </c>
      <c r="Y265" s="2">
        <f t="shared" si="7"/>
        <v>38212727.000000097</v>
      </c>
      <c r="Z265" s="2" t="str">
        <f t="shared" si="8"/>
        <v>MEEP</v>
      </c>
      <c r="AA265" s="2">
        <f>IF(Z265="HERE",Y265,AA264+Graph!$G$1*1000)</f>
        <v>62556554.714285746</v>
      </c>
      <c r="AB265" s="2">
        <f t="shared" si="21"/>
        <v>420000</v>
      </c>
      <c r="AC265" s="2">
        <f t="shared" si="9"/>
        <v>36337958.142857097</v>
      </c>
      <c r="AD265" s="3">
        <f t="shared" si="10"/>
        <v>52800000</v>
      </c>
      <c r="AE265" s="2">
        <f>IF(AE263&gt;=52800000,52800000,IF(AB244=Graph!G$1*1000,AE264+Graph!G$1*1000,AC265))</f>
        <v>53137958.142857097</v>
      </c>
      <c r="AF265" s="3">
        <f t="shared" si="11"/>
        <v>52800000</v>
      </c>
      <c r="AG265" s="3">
        <f t="shared" si="26"/>
        <v>49735897.907142855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190</v>
      </c>
      <c r="C266" s="7"/>
      <c r="D266" s="2" t="e">
        <f t="shared" si="12"/>
        <v>#N/A</v>
      </c>
      <c r="E266" s="2" t="e">
        <f t="shared" si="22"/>
        <v>#N/A</v>
      </c>
      <c r="F266" s="2">
        <v>762079.30426159501</v>
      </c>
      <c r="G266" s="2">
        <f t="shared" si="23"/>
        <v>399079.14285714284</v>
      </c>
      <c r="H266" s="2">
        <f t="shared" si="13"/>
        <v>95002592.142857462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4710999.8571428685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824404.79738675058</v>
      </c>
      <c r="Q266" s="2">
        <f>IF(P266&gt;Graph!$G$1*1000,Graph!$G$1*1000,P266)</f>
        <v>420000</v>
      </c>
      <c r="R266" s="2">
        <f t="shared" si="16"/>
        <v>99713592</v>
      </c>
      <c r="S266" s="2">
        <f t="shared" si="17"/>
        <v>399079.14285714924</v>
      </c>
      <c r="T266" s="2">
        <f t="shared" si="18"/>
        <v>20920.857142857276</v>
      </c>
      <c r="U266" s="2">
        <f t="shared" si="19"/>
        <v>420000</v>
      </c>
      <c r="V266" s="2">
        <f t="shared" si="28"/>
        <v>61479944.14285703</v>
      </c>
      <c r="W266" s="2">
        <f t="shared" si="20"/>
        <v>399079.14285714179</v>
      </c>
      <c r="X266" s="2">
        <f t="shared" si="6"/>
        <v>20920.857142858207</v>
      </c>
      <c r="Y266" s="2">
        <f t="shared" si="7"/>
        <v>38233647.857142955</v>
      </c>
      <c r="Z266" s="2" t="str">
        <f t="shared" si="8"/>
        <v>MEEP</v>
      </c>
      <c r="AA266" s="2">
        <f>IF(Z266="HERE",Y266,AA265+Graph!$G$1*1000)</f>
        <v>62976554.714285746</v>
      </c>
      <c r="AB266" s="2">
        <f t="shared" si="21"/>
        <v>420000</v>
      </c>
      <c r="AC266" s="2">
        <f t="shared" si="9"/>
        <v>36337958.142857097</v>
      </c>
      <c r="AD266" s="3">
        <f t="shared" si="10"/>
        <v>52800000</v>
      </c>
      <c r="AE266" s="2">
        <f>IF(AE264&gt;=52800000,52800000,IF(AB245=Graph!G$1*1000,AE265+Graph!G$1*1000,AC266))</f>
        <v>53557958.142857097</v>
      </c>
      <c r="AF266" s="3">
        <f t="shared" si="11"/>
        <v>52800000</v>
      </c>
      <c r="AG266" s="3">
        <f t="shared" si="26"/>
        <v>49756897.907142855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191</v>
      </c>
      <c r="C267" s="7"/>
      <c r="D267" s="2" t="e">
        <f t="shared" si="12"/>
        <v>#N/A</v>
      </c>
      <c r="E267" s="2" t="e">
        <f t="shared" si="22"/>
        <v>#N/A</v>
      </c>
      <c r="F267" s="2">
        <v>763915.07975074649</v>
      </c>
      <c r="G267" s="2">
        <f t="shared" si="23"/>
        <v>399079.14285714284</v>
      </c>
      <c r="H267" s="2">
        <f t="shared" si="13"/>
        <v>95401671.285714611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4731920.7142857257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826511.43728221953</v>
      </c>
      <c r="Q267" s="2">
        <f>IF(P267&gt;Graph!$G$1*1000,Graph!$G$1*1000,P267)</f>
        <v>420000</v>
      </c>
      <c r="R267" s="2">
        <f t="shared" si="16"/>
        <v>100133592</v>
      </c>
      <c r="S267" s="2">
        <f t="shared" si="17"/>
        <v>399079.14285714924</v>
      </c>
      <c r="T267" s="2">
        <f t="shared" si="18"/>
        <v>20920.857142857276</v>
      </c>
      <c r="U267" s="2">
        <f t="shared" si="19"/>
        <v>420000</v>
      </c>
      <c r="V267" s="2">
        <f t="shared" si="28"/>
        <v>61879023.285714172</v>
      </c>
      <c r="W267" s="2">
        <f t="shared" si="20"/>
        <v>399079.14285714179</v>
      </c>
      <c r="X267" s="2">
        <f t="shared" si="6"/>
        <v>20920.857142858207</v>
      </c>
      <c r="Y267" s="2">
        <f t="shared" si="7"/>
        <v>38254568.714285813</v>
      </c>
      <c r="Z267" s="2" t="str">
        <f t="shared" si="8"/>
        <v>MEEP</v>
      </c>
      <c r="AA267" s="2">
        <f>IF(Z267="HERE",Y267,AA266+Graph!$G$1*1000)</f>
        <v>63396554.714285746</v>
      </c>
      <c r="AB267" s="2">
        <f t="shared" si="21"/>
        <v>420000</v>
      </c>
      <c r="AC267" s="2">
        <f t="shared" si="9"/>
        <v>36337958.142857097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49777897.907142855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192</v>
      </c>
      <c r="C268" s="7"/>
      <c r="D268" s="2" t="e">
        <f t="shared" si="12"/>
        <v>#N/A</v>
      </c>
      <c r="E268" s="2" t="e">
        <f t="shared" si="22"/>
        <v>#N/A</v>
      </c>
      <c r="F268" s="2">
        <v>765750.85523989797</v>
      </c>
      <c r="G268" s="2">
        <f t="shared" si="23"/>
        <v>399079.14285714284</v>
      </c>
      <c r="H268" s="2">
        <f t="shared" si="13"/>
        <v>95800750.428571761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4752841.571428583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828618.07717768848</v>
      </c>
      <c r="Q268" s="2">
        <f>IF(P268&gt;Graph!$G$1*1000,Graph!$G$1*1000,P268)</f>
        <v>420000</v>
      </c>
      <c r="R268" s="2">
        <f t="shared" si="16"/>
        <v>100553592</v>
      </c>
      <c r="S268" s="2">
        <f t="shared" si="17"/>
        <v>399079.14285714924</v>
      </c>
      <c r="T268" s="2">
        <f t="shared" si="18"/>
        <v>20920.857142857276</v>
      </c>
      <c r="U268" s="2">
        <f t="shared" si="19"/>
        <v>420000</v>
      </c>
      <c r="V268" s="2">
        <f t="shared" si="28"/>
        <v>62278102.428571314</v>
      </c>
      <c r="W268" s="2">
        <f t="shared" si="20"/>
        <v>399079.14285714179</v>
      </c>
      <c r="X268" s="2">
        <f t="shared" si="6"/>
        <v>20920.857142858207</v>
      </c>
      <c r="Y268" s="2">
        <f t="shared" si="7"/>
        <v>38275489.571428671</v>
      </c>
      <c r="Z268" s="2" t="str">
        <f t="shared" si="8"/>
        <v>MEEP</v>
      </c>
      <c r="AA268" s="2">
        <f>IF(Z268="HERE",Y268,AA267+Graph!$G$1*1000)</f>
        <v>63816554.714285746</v>
      </c>
      <c r="AB268" s="2">
        <f t="shared" si="21"/>
        <v>420000</v>
      </c>
      <c r="AC268" s="2">
        <f t="shared" si="9"/>
        <v>36337958.142857097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49798897.907142855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193</v>
      </c>
      <c r="C269" s="7"/>
      <c r="D269" s="2" t="e">
        <f t="shared" si="12"/>
        <v>#N/A</v>
      </c>
      <c r="E269" s="2" t="e">
        <f t="shared" si="22"/>
        <v>#N/A</v>
      </c>
      <c r="F269" s="2">
        <v>767586.63072903454</v>
      </c>
      <c r="G269" s="2">
        <f t="shared" si="23"/>
        <v>399079.14285714284</v>
      </c>
      <c r="H269" s="2">
        <f t="shared" si="13"/>
        <v>96199829.57142891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4773762.4285714403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830724.71707315743</v>
      </c>
      <c r="Q269" s="2">
        <f>IF(P269&gt;Graph!$G$1*1000,Graph!$G$1*1000,P269)</f>
        <v>420000</v>
      </c>
      <c r="R269" s="2">
        <f t="shared" si="16"/>
        <v>100973592</v>
      </c>
      <c r="S269" s="2">
        <f t="shared" si="17"/>
        <v>399079.14285714924</v>
      </c>
      <c r="T269" s="2">
        <f t="shared" si="18"/>
        <v>20920.857142857276</v>
      </c>
      <c r="U269" s="2">
        <f t="shared" si="19"/>
        <v>420000</v>
      </c>
      <c r="V269" s="2">
        <f t="shared" si="28"/>
        <v>62677181.571428455</v>
      </c>
      <c r="W269" s="2">
        <f t="shared" si="20"/>
        <v>399079.14285714179</v>
      </c>
      <c r="X269" s="2">
        <f t="shared" si="6"/>
        <v>20920.857142858207</v>
      </c>
      <c r="Y269" s="2">
        <f t="shared" si="7"/>
        <v>38296410.42857153</v>
      </c>
      <c r="Z269" s="2" t="str">
        <f t="shared" si="8"/>
        <v>MEEP</v>
      </c>
      <c r="AA269" s="2">
        <f>IF(Z269="HERE",Y269,AA268+Graph!$G$1*1000)</f>
        <v>64236554.714285746</v>
      </c>
      <c r="AB269" s="2">
        <f t="shared" si="21"/>
        <v>420000</v>
      </c>
      <c r="AC269" s="2">
        <f t="shared" si="9"/>
        <v>36337958.142857097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49819897.907142855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194</v>
      </c>
      <c r="C270" s="7"/>
      <c r="D270" s="2" t="e">
        <f t="shared" si="12"/>
        <v>#N/A</v>
      </c>
      <c r="E270" s="2" t="e">
        <f t="shared" si="22"/>
        <v>#N/A</v>
      </c>
      <c r="F270" s="2">
        <v>769422.40621818602</v>
      </c>
      <c r="G270" s="2">
        <f t="shared" si="23"/>
        <v>399079.14285714284</v>
      </c>
      <c r="H270" s="2">
        <f t="shared" si="13"/>
        <v>96598908.714286059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4794683.2857142976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832831.35696862638</v>
      </c>
      <c r="Q270" s="2">
        <f>IF(P270&gt;Graph!$G$1*1000,Graph!$G$1*1000,P270)</f>
        <v>420000</v>
      </c>
      <c r="R270" s="2">
        <f t="shared" si="16"/>
        <v>101393592</v>
      </c>
      <c r="S270" s="2">
        <f t="shared" si="17"/>
        <v>399079.14285714924</v>
      </c>
      <c r="T270" s="2">
        <f t="shared" si="18"/>
        <v>20920.857142857276</v>
      </c>
      <c r="U270" s="2">
        <f t="shared" si="19"/>
        <v>420000</v>
      </c>
      <c r="V270" s="2">
        <f t="shared" si="28"/>
        <v>63076260.714285597</v>
      </c>
      <c r="W270" s="2">
        <f t="shared" si="20"/>
        <v>399079.14285714179</v>
      </c>
      <c r="X270" s="2">
        <f t="shared" si="6"/>
        <v>20920.857142858207</v>
      </c>
      <c r="Y270" s="2">
        <f t="shared" si="7"/>
        <v>38317331.285714388</v>
      </c>
      <c r="Z270" s="2" t="str">
        <f t="shared" si="8"/>
        <v>MEEP</v>
      </c>
      <c r="AA270" s="2">
        <f>IF(Z270="HERE",Y270,AA269+Graph!$G$1*1000)</f>
        <v>64656554.714285746</v>
      </c>
      <c r="AB270" s="2">
        <f t="shared" si="21"/>
        <v>420000</v>
      </c>
      <c r="AC270" s="2">
        <f t="shared" si="9"/>
        <v>36337958.142857097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49840897.907142855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195</v>
      </c>
      <c r="C271" s="7"/>
      <c r="D271" s="2" t="e">
        <f t="shared" si="12"/>
        <v>#N/A</v>
      </c>
      <c r="E271" s="2" t="e">
        <f t="shared" si="22"/>
        <v>#N/A</v>
      </c>
      <c r="F271" s="2">
        <v>771258.1817073226</v>
      </c>
      <c r="G271" s="2">
        <f t="shared" si="23"/>
        <v>399079.14285714284</v>
      </c>
      <c r="H271" s="2">
        <f t="shared" si="13"/>
        <v>96997987.857143208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4815604.1428571548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834937.99686409533</v>
      </c>
      <c r="Q271" s="2">
        <f>IF(P271&gt;Graph!$G$1*1000,Graph!$G$1*1000,P271)</f>
        <v>420000</v>
      </c>
      <c r="R271" s="2">
        <f t="shared" si="16"/>
        <v>101813592</v>
      </c>
      <c r="S271" s="2">
        <f t="shared" si="17"/>
        <v>399079.14285714924</v>
      </c>
      <c r="T271" s="2">
        <f t="shared" si="18"/>
        <v>20920.857142857276</v>
      </c>
      <c r="U271" s="2">
        <f t="shared" si="19"/>
        <v>420000</v>
      </c>
      <c r="V271" s="2">
        <f t="shared" si="28"/>
        <v>63475339.857142739</v>
      </c>
      <c r="W271" s="2">
        <f t="shared" si="20"/>
        <v>399079.14285714179</v>
      </c>
      <c r="X271" s="2">
        <f t="shared" si="6"/>
        <v>20920.857142858207</v>
      </c>
      <c r="Y271" s="2">
        <f t="shared" si="7"/>
        <v>38338252.142857246</v>
      </c>
      <c r="Z271" s="2" t="str">
        <f t="shared" si="8"/>
        <v>MEEP</v>
      </c>
      <c r="AA271" s="2">
        <f>IF(Z271="HERE",Y271,AA270+Graph!$G$1*1000)</f>
        <v>65076554.714285746</v>
      </c>
      <c r="AB271" s="2">
        <f t="shared" si="21"/>
        <v>420000</v>
      </c>
      <c r="AC271" s="2">
        <f t="shared" si="9"/>
        <v>36337958.142857097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49861897.907142855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196</v>
      </c>
      <c r="C272" s="7"/>
      <c r="D272" s="2" t="e">
        <f t="shared" si="12"/>
        <v>#N/A</v>
      </c>
      <c r="E272" s="2" t="e">
        <f t="shared" si="22"/>
        <v>#N/A</v>
      </c>
      <c r="F272" s="2">
        <v>773093.95719647408</v>
      </c>
      <c r="G272" s="2">
        <f t="shared" si="23"/>
        <v>399079.14285714284</v>
      </c>
      <c r="H272" s="2">
        <f t="shared" si="13"/>
        <v>97397067.000000358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4836525.0000000121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837044.63675956428</v>
      </c>
      <c r="Q272" s="2">
        <f>IF(P272&gt;Graph!$G$1*1000,Graph!$G$1*1000,P272)</f>
        <v>420000</v>
      </c>
      <c r="R272" s="2">
        <f t="shared" si="16"/>
        <v>102233592</v>
      </c>
      <c r="S272" s="2">
        <f t="shared" si="17"/>
        <v>399079.14285714924</v>
      </c>
      <c r="T272" s="2">
        <f t="shared" si="18"/>
        <v>20920.857142857276</v>
      </c>
      <c r="U272" s="2">
        <f t="shared" si="19"/>
        <v>420000</v>
      </c>
      <c r="V272" s="2">
        <f t="shared" si="28"/>
        <v>63874418.999999881</v>
      </c>
      <c r="W272" s="2">
        <f t="shared" si="20"/>
        <v>399079.14285714179</v>
      </c>
      <c r="X272" s="2">
        <f t="shared" si="6"/>
        <v>20920.857142858207</v>
      </c>
      <c r="Y272" s="2">
        <f t="shared" si="7"/>
        <v>38359173.000000104</v>
      </c>
      <c r="Z272" s="2" t="str">
        <f t="shared" si="8"/>
        <v>MEEP</v>
      </c>
      <c r="AA272" s="2">
        <f>IF(Z272="HERE",Y272,AA271+Graph!$G$1*1000)</f>
        <v>65496554.714285746</v>
      </c>
      <c r="AB272" s="2">
        <f t="shared" si="21"/>
        <v>420000</v>
      </c>
      <c r="AC272" s="2">
        <f t="shared" si="9"/>
        <v>36337958.142857097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49882897.907142855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197</v>
      </c>
      <c r="C273" s="7"/>
      <c r="D273" s="2" t="e">
        <f t="shared" si="12"/>
        <v>#N/A</v>
      </c>
      <c r="E273" s="2" t="e">
        <f t="shared" si="22"/>
        <v>#N/A</v>
      </c>
      <c r="F273" s="2">
        <v>774929.73268561065</v>
      </c>
      <c r="G273" s="2">
        <f t="shared" si="23"/>
        <v>399079.14285714284</v>
      </c>
      <c r="H273" s="2">
        <f t="shared" si="13"/>
        <v>97796146.142857507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4857445.8571428694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839151.27665504813</v>
      </c>
      <c r="Q273" s="2">
        <f>IF(P273&gt;Graph!$G$1*1000,Graph!$G$1*1000,P273)</f>
        <v>420000</v>
      </c>
      <c r="R273" s="2">
        <f t="shared" si="16"/>
        <v>102653592</v>
      </c>
      <c r="S273" s="2">
        <f t="shared" si="17"/>
        <v>399079.14285714924</v>
      </c>
      <c r="T273" s="2">
        <f t="shared" si="18"/>
        <v>20920.857142857276</v>
      </c>
      <c r="U273" s="2">
        <f t="shared" si="19"/>
        <v>420000</v>
      </c>
      <c r="V273" s="2">
        <f t="shared" si="28"/>
        <v>64273498.142857023</v>
      </c>
      <c r="W273" s="2">
        <f t="shared" si="20"/>
        <v>399079.14285714179</v>
      </c>
      <c r="X273" s="2">
        <f t="shared" si="6"/>
        <v>20920.857142858207</v>
      </c>
      <c r="Y273" s="2">
        <f t="shared" si="7"/>
        <v>38380093.857142963</v>
      </c>
      <c r="Z273" s="2" t="str">
        <f t="shared" si="8"/>
        <v>MEEP</v>
      </c>
      <c r="AA273" s="2">
        <f>IF(Z273="HERE",Y273,AA272+Graph!$G$1*1000)</f>
        <v>65916554.714285746</v>
      </c>
      <c r="AB273" s="2">
        <f t="shared" si="21"/>
        <v>420000</v>
      </c>
      <c r="AC273" s="2">
        <f t="shared" si="9"/>
        <v>36337958.142857097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49903897.907142855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198</v>
      </c>
      <c r="C274" s="7"/>
      <c r="D274" s="2" t="e">
        <f t="shared" si="12"/>
        <v>#N/A</v>
      </c>
      <c r="E274" s="2" t="e">
        <f t="shared" si="22"/>
        <v>#N/A</v>
      </c>
      <c r="F274" s="2">
        <v>776765.50817476213</v>
      </c>
      <c r="G274" s="2">
        <f t="shared" si="23"/>
        <v>399079.14285714284</v>
      </c>
      <c r="H274" s="2">
        <f t="shared" si="13"/>
        <v>98195225.285714656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4878366.7142857267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841257.91655051708</v>
      </c>
      <c r="Q274" s="2">
        <f>IF(P274&gt;Graph!$G$1*1000,Graph!$G$1*1000,P274)</f>
        <v>420000</v>
      </c>
      <c r="R274" s="2">
        <f t="shared" si="16"/>
        <v>103073592</v>
      </c>
      <c r="S274" s="2">
        <f t="shared" si="17"/>
        <v>399079.14285714924</v>
      </c>
      <c r="T274" s="2">
        <f t="shared" si="18"/>
        <v>20920.857142857276</v>
      </c>
      <c r="U274" s="2">
        <f t="shared" si="19"/>
        <v>420000</v>
      </c>
      <c r="V274" s="2">
        <f t="shared" si="28"/>
        <v>64672577.285714164</v>
      </c>
      <c r="W274" s="2">
        <f t="shared" si="20"/>
        <v>399079.14285714179</v>
      </c>
      <c r="X274" s="2">
        <f t="shared" si="6"/>
        <v>20920.857142858207</v>
      </c>
      <c r="Y274" s="2">
        <f t="shared" si="7"/>
        <v>38401014.714285821</v>
      </c>
      <c r="Z274" s="2" t="str">
        <f t="shared" si="8"/>
        <v>MEEP</v>
      </c>
      <c r="AA274" s="2">
        <f>IF(Z274="HERE",Y274,AA273+Graph!$G$1*1000)</f>
        <v>66336554.714285746</v>
      </c>
      <c r="AB274" s="2">
        <f t="shared" si="21"/>
        <v>420000</v>
      </c>
      <c r="AC274" s="2">
        <f t="shared" si="9"/>
        <v>36337958.142857097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49924897.907142855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199</v>
      </c>
      <c r="C275" s="7"/>
      <c r="D275" s="2" t="e">
        <f t="shared" si="12"/>
        <v>#N/A</v>
      </c>
      <c r="E275" s="2" t="e">
        <f t="shared" si="22"/>
        <v>#N/A</v>
      </c>
      <c r="F275" s="2">
        <v>778601.28366389871</v>
      </c>
      <c r="G275" s="2">
        <f t="shared" si="23"/>
        <v>399079.14285714284</v>
      </c>
      <c r="H275" s="2">
        <f t="shared" si="13"/>
        <v>98594304.428571805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4899287.5714285839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843364.55644598603</v>
      </c>
      <c r="Q275" s="2">
        <f>IF(P275&gt;Graph!$G$1*1000,Graph!$G$1*1000,P275)</f>
        <v>420000</v>
      </c>
      <c r="R275" s="2">
        <f t="shared" si="16"/>
        <v>103493592</v>
      </c>
      <c r="S275" s="2">
        <f t="shared" si="17"/>
        <v>399079.14285714924</v>
      </c>
      <c r="T275" s="2">
        <f t="shared" si="18"/>
        <v>20920.857142857276</v>
      </c>
      <c r="U275" s="2">
        <f t="shared" si="19"/>
        <v>420000</v>
      </c>
      <c r="V275" s="2">
        <f t="shared" si="28"/>
        <v>65071656.428571306</v>
      </c>
      <c r="W275" s="2">
        <f t="shared" si="20"/>
        <v>399079.14285714179</v>
      </c>
      <c r="X275" s="2">
        <f t="shared" si="6"/>
        <v>20920.857142858207</v>
      </c>
      <c r="Y275" s="2">
        <f t="shared" si="7"/>
        <v>38421935.571428679</v>
      </c>
      <c r="Z275" s="2" t="str">
        <f t="shared" si="8"/>
        <v>MEEP</v>
      </c>
      <c r="AA275" s="2">
        <f>IF(Z275="HERE",Y275,AA274+Graph!$G$1*1000)</f>
        <v>66756554.714285746</v>
      </c>
      <c r="AB275" s="2">
        <f t="shared" si="21"/>
        <v>420000</v>
      </c>
      <c r="AC275" s="2">
        <f t="shared" si="9"/>
        <v>36337958.142857097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49945897.907142855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200</v>
      </c>
      <c r="C276" s="7"/>
      <c r="D276" s="2" t="e">
        <f t="shared" si="12"/>
        <v>#N/A</v>
      </c>
      <c r="E276" s="2" t="e">
        <f t="shared" si="22"/>
        <v>#N/A</v>
      </c>
      <c r="F276" s="2">
        <v>780437.05915305018</v>
      </c>
      <c r="G276" s="2">
        <f t="shared" si="23"/>
        <v>399079.14285714284</v>
      </c>
      <c r="H276" s="2">
        <f t="shared" si="13"/>
        <v>98993383.571428955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4920208.4285714412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845471.19634145498</v>
      </c>
      <c r="Q276" s="2">
        <f>IF(P276&gt;Graph!$G$1*1000,Graph!$G$1*1000,P276)</f>
        <v>420000</v>
      </c>
      <c r="R276" s="2">
        <f t="shared" si="16"/>
        <v>103913592</v>
      </c>
      <c r="S276" s="2">
        <f t="shared" si="17"/>
        <v>399079.14285714924</v>
      </c>
      <c r="T276" s="2">
        <f t="shared" si="18"/>
        <v>20920.857142857276</v>
      </c>
      <c r="U276" s="2">
        <f t="shared" si="19"/>
        <v>420000</v>
      </c>
      <c r="V276" s="2">
        <f t="shared" si="28"/>
        <v>65470735.571428448</v>
      </c>
      <c r="W276" s="2">
        <f t="shared" si="20"/>
        <v>399079.14285714179</v>
      </c>
      <c r="X276" s="2">
        <f t="shared" si="6"/>
        <v>20920.857142858207</v>
      </c>
      <c r="Y276" s="2">
        <f t="shared" si="7"/>
        <v>38442856.428571537</v>
      </c>
      <c r="Z276" s="2" t="str">
        <f t="shared" si="8"/>
        <v>MEEP</v>
      </c>
      <c r="AA276" s="2">
        <f>IF(Z276="HERE",Y276,AA275+Graph!$G$1*1000)</f>
        <v>67176554.714285746</v>
      </c>
      <c r="AB276" s="2">
        <f t="shared" si="21"/>
        <v>420000</v>
      </c>
      <c r="AC276" s="2">
        <f t="shared" si="9"/>
        <v>36337958.142857097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49966897.907142855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201</v>
      </c>
      <c r="C277" s="7"/>
      <c r="D277" s="2" t="e">
        <f t="shared" si="12"/>
        <v>#N/A</v>
      </c>
      <c r="E277" s="2" t="e">
        <f t="shared" si="22"/>
        <v>#N/A</v>
      </c>
      <c r="F277" s="2">
        <v>782272.83464220166</v>
      </c>
      <c r="G277" s="2">
        <f t="shared" si="23"/>
        <v>399079.14285714284</v>
      </c>
      <c r="H277" s="2">
        <f t="shared" si="13"/>
        <v>99392462.714286104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4941129.2857142985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847577.83623692393</v>
      </c>
      <c r="Q277" s="2">
        <f>IF(P277&gt;Graph!$G$1*1000,Graph!$G$1*1000,P277)</f>
        <v>420000</v>
      </c>
      <c r="R277" s="2">
        <f t="shared" si="16"/>
        <v>104333592</v>
      </c>
      <c r="S277" s="2">
        <f t="shared" si="17"/>
        <v>399079.14285714924</v>
      </c>
      <c r="T277" s="2">
        <f t="shared" si="18"/>
        <v>20920.857142857276</v>
      </c>
      <c r="U277" s="2">
        <f t="shared" si="19"/>
        <v>420000</v>
      </c>
      <c r="V277" s="2">
        <f t="shared" si="28"/>
        <v>65869814.71428559</v>
      </c>
      <c r="W277" s="2">
        <f t="shared" si="20"/>
        <v>399079.14285714179</v>
      </c>
      <c r="X277" s="2">
        <f t="shared" si="6"/>
        <v>20920.857142858207</v>
      </c>
      <c r="Y277" s="2">
        <f t="shared" si="7"/>
        <v>38463777.285714395</v>
      </c>
      <c r="Z277" s="2" t="str">
        <f t="shared" si="8"/>
        <v>MEEP</v>
      </c>
      <c r="AA277" s="2">
        <f>IF(Z277="HERE",Y277,AA276+Graph!$G$1*1000)</f>
        <v>67596554.714285746</v>
      </c>
      <c r="AB277" s="2">
        <f t="shared" si="21"/>
        <v>420000</v>
      </c>
      <c r="AC277" s="2">
        <f t="shared" si="9"/>
        <v>36337958.142857097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49987897.907142855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202</v>
      </c>
      <c r="C278" s="7"/>
      <c r="D278" s="2" t="e">
        <f t="shared" si="12"/>
        <v>#N/A</v>
      </c>
      <c r="E278" s="2" t="e">
        <f t="shared" si="22"/>
        <v>#N/A</v>
      </c>
      <c r="F278" s="2">
        <v>784108.61013133824</v>
      </c>
      <c r="G278" s="2">
        <f t="shared" si="23"/>
        <v>399079.14285714284</v>
      </c>
      <c r="H278" s="2">
        <f t="shared" si="13"/>
        <v>99791541.857143253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4962050.1428571558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849684.47613239288</v>
      </c>
      <c r="Q278" s="2">
        <f>IF(P278&gt;Graph!$G$1*1000,Graph!$G$1*1000,P278)</f>
        <v>420000</v>
      </c>
      <c r="R278" s="2">
        <f t="shared" si="16"/>
        <v>104753592</v>
      </c>
      <c r="S278" s="2">
        <f t="shared" si="17"/>
        <v>399079.14285714924</v>
      </c>
      <c r="T278" s="2">
        <f t="shared" si="18"/>
        <v>20920.857142857276</v>
      </c>
      <c r="U278" s="2">
        <f t="shared" si="19"/>
        <v>420000</v>
      </c>
      <c r="V278" s="2">
        <f t="shared" si="28"/>
        <v>66268893.857142732</v>
      </c>
      <c r="W278" s="2">
        <f t="shared" si="20"/>
        <v>399079.14285714179</v>
      </c>
      <c r="X278" s="2">
        <f t="shared" si="6"/>
        <v>20920.857142858207</v>
      </c>
      <c r="Y278" s="2">
        <f t="shared" si="7"/>
        <v>38484698.142857254</v>
      </c>
      <c r="Z278" s="2" t="str">
        <f t="shared" si="8"/>
        <v>MEEP</v>
      </c>
      <c r="AA278" s="2">
        <f>IF(Z278="HERE",Y278,AA277+Graph!$G$1*1000)</f>
        <v>68016554.714285746</v>
      </c>
      <c r="AB278" s="2">
        <f t="shared" si="21"/>
        <v>420000</v>
      </c>
      <c r="AC278" s="2">
        <f t="shared" si="9"/>
        <v>36337958.142857097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50008897.907142855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203</v>
      </c>
      <c r="C279" s="7"/>
      <c r="D279" s="2" t="e">
        <f t="shared" si="12"/>
        <v>#N/A</v>
      </c>
      <c r="E279" s="2" t="e">
        <f t="shared" si="22"/>
        <v>#N/A</v>
      </c>
      <c r="F279" s="2">
        <v>785944.38562048972</v>
      </c>
      <c r="G279" s="2">
        <f t="shared" si="23"/>
        <v>399079.14285714284</v>
      </c>
      <c r="H279" s="2">
        <f t="shared" si="13"/>
        <v>100190621.0000004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4982971.000000013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851791.11602786183</v>
      </c>
      <c r="Q279" s="2">
        <f>IF(P279&gt;Graph!$G$1*1000,Graph!$G$1*1000,P279)</f>
        <v>420000</v>
      </c>
      <c r="R279" s="2">
        <f t="shared" si="16"/>
        <v>105173592</v>
      </c>
      <c r="S279" s="2">
        <f t="shared" si="17"/>
        <v>399079.14285714924</v>
      </c>
      <c r="T279" s="2">
        <f t="shared" si="18"/>
        <v>20920.857142857276</v>
      </c>
      <c r="U279" s="2">
        <f t="shared" si="19"/>
        <v>420000</v>
      </c>
      <c r="V279" s="2">
        <f t="shared" si="28"/>
        <v>66667972.999999873</v>
      </c>
      <c r="W279" s="2">
        <f t="shared" si="20"/>
        <v>399079.14285714179</v>
      </c>
      <c r="X279" s="2">
        <f t="shared" si="6"/>
        <v>20920.857142858207</v>
      </c>
      <c r="Y279" s="2">
        <f t="shared" si="7"/>
        <v>38505619.000000112</v>
      </c>
      <c r="Z279" s="2" t="str">
        <f t="shared" si="8"/>
        <v>MEEP</v>
      </c>
      <c r="AA279" s="2">
        <f>IF(Z279="HERE",Y279,AA278+Graph!$G$1*1000)</f>
        <v>68436554.714285746</v>
      </c>
      <c r="AB279" s="2">
        <f t="shared" si="21"/>
        <v>420000</v>
      </c>
      <c r="AC279" s="2">
        <f t="shared" si="9"/>
        <v>36337958.142857097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50029897.907142855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204</v>
      </c>
      <c r="C280" s="7"/>
      <c r="D280" s="2" t="e">
        <f t="shared" si="12"/>
        <v>#N/A</v>
      </c>
      <c r="E280" s="2" t="e">
        <f t="shared" si="22"/>
        <v>#N/A</v>
      </c>
      <c r="F280" s="2">
        <v>787780.16110962629</v>
      </c>
      <c r="G280" s="2">
        <f t="shared" si="23"/>
        <v>399079.14285714284</v>
      </c>
      <c r="H280" s="2">
        <f t="shared" si="13"/>
        <v>100589700.14285755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5003891.8571428703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853897.75592333078</v>
      </c>
      <c r="Q280" s="2">
        <f>IF(P280&gt;Graph!$G$1*1000,Graph!$G$1*1000,P280)</f>
        <v>420000</v>
      </c>
      <c r="R280" s="2">
        <f t="shared" si="16"/>
        <v>105593592</v>
      </c>
      <c r="S280" s="2">
        <f t="shared" si="17"/>
        <v>399079.14285714924</v>
      </c>
      <c r="T280" s="2">
        <f t="shared" si="18"/>
        <v>20920.857142857276</v>
      </c>
      <c r="U280" s="2">
        <f t="shared" si="19"/>
        <v>420000</v>
      </c>
      <c r="V280" s="2">
        <f t="shared" si="28"/>
        <v>67067052.142857015</v>
      </c>
      <c r="W280" s="2">
        <f t="shared" si="20"/>
        <v>399079.14285714179</v>
      </c>
      <c r="X280" s="2">
        <f t="shared" si="6"/>
        <v>20920.857142858207</v>
      </c>
      <c r="Y280" s="2">
        <f t="shared" si="7"/>
        <v>38526539.85714297</v>
      </c>
      <c r="Z280" s="2" t="str">
        <f t="shared" si="8"/>
        <v>MEEP</v>
      </c>
      <c r="AA280" s="2">
        <f>IF(Z280="HERE",Y280,AA279+Graph!$G$1*1000)</f>
        <v>68856554.714285746</v>
      </c>
      <c r="AB280" s="2">
        <f t="shared" si="21"/>
        <v>420000</v>
      </c>
      <c r="AC280" s="2">
        <f t="shared" si="9"/>
        <v>36337958.142857097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50050897.907142855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205</v>
      </c>
      <c r="C281" s="7"/>
      <c r="D281" s="2" t="e">
        <f t="shared" si="12"/>
        <v>#N/A</v>
      </c>
      <c r="E281" s="2" t="e">
        <f t="shared" si="22"/>
        <v>#N/A</v>
      </c>
      <c r="F281" s="2">
        <v>789615.93659877777</v>
      </c>
      <c r="G281" s="2">
        <f t="shared" si="23"/>
        <v>399079.14285714284</v>
      </c>
      <c r="H281" s="2">
        <f t="shared" si="13"/>
        <v>100988779.2857147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5024812.7142857276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856004.39581879973</v>
      </c>
      <c r="Q281" s="2">
        <f>IF(P281&gt;Graph!$G$1*1000,Graph!$G$1*1000,P281)</f>
        <v>420000</v>
      </c>
      <c r="R281" s="2">
        <f t="shared" si="16"/>
        <v>106013592</v>
      </c>
      <c r="S281" s="2">
        <f t="shared" si="17"/>
        <v>399079.14285714924</v>
      </c>
      <c r="T281" s="2">
        <f t="shared" si="18"/>
        <v>20920.857142857276</v>
      </c>
      <c r="U281" s="2">
        <f t="shared" si="19"/>
        <v>420000</v>
      </c>
      <c r="V281" s="2">
        <f t="shared" si="28"/>
        <v>67466131.285714164</v>
      </c>
      <c r="W281" s="2">
        <f t="shared" si="20"/>
        <v>399079.14285714924</v>
      </c>
      <c r="X281" s="2">
        <f t="shared" si="6"/>
        <v>20920.857142850757</v>
      </c>
      <c r="Y281" s="2">
        <f t="shared" si="7"/>
        <v>38547460.714285821</v>
      </c>
      <c r="Z281" s="2" t="str">
        <f t="shared" si="8"/>
        <v>MEEP</v>
      </c>
      <c r="AA281" s="2">
        <f>IF(Z281="HERE",Y281,AA280+Graph!$G$1*1000)</f>
        <v>69276554.714285746</v>
      </c>
      <c r="AB281" s="2">
        <f t="shared" si="21"/>
        <v>420000</v>
      </c>
      <c r="AC281" s="2">
        <f t="shared" si="9"/>
        <v>36337958.142857097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50071897.907142855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206</v>
      </c>
      <c r="C282" s="7"/>
      <c r="D282" s="2" t="e">
        <f t="shared" si="12"/>
        <v>#N/A</v>
      </c>
      <c r="E282" s="2" t="e">
        <f t="shared" si="22"/>
        <v>#N/A</v>
      </c>
      <c r="F282" s="2">
        <v>791451.71208791435</v>
      </c>
      <c r="G282" s="2">
        <f t="shared" si="23"/>
        <v>399079.14285714284</v>
      </c>
      <c r="H282" s="2">
        <f t="shared" si="13"/>
        <v>101387858.42857185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5045733.5714285849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858111.03571426868</v>
      </c>
      <c r="Q282" s="2">
        <f>IF(P282&gt;Graph!$G$1*1000,Graph!$G$1*1000,P282)</f>
        <v>420000</v>
      </c>
      <c r="R282" s="2">
        <f t="shared" si="16"/>
        <v>106433592</v>
      </c>
      <c r="S282" s="2">
        <f t="shared" si="17"/>
        <v>399079.14285714924</v>
      </c>
      <c r="T282" s="2">
        <f t="shared" si="18"/>
        <v>20920.857142857276</v>
      </c>
      <c r="U282" s="2">
        <f t="shared" si="19"/>
        <v>420000</v>
      </c>
      <c r="V282" s="2">
        <f t="shared" si="28"/>
        <v>67865210.428571314</v>
      </c>
      <c r="W282" s="2">
        <f t="shared" si="20"/>
        <v>399079.14285714924</v>
      </c>
      <c r="X282" s="2">
        <f t="shared" si="6"/>
        <v>20920.857142850757</v>
      </c>
      <c r="Y282" s="2">
        <f t="shared" si="7"/>
        <v>38568381.571428671</v>
      </c>
      <c r="Z282" s="2" t="str">
        <f t="shared" si="8"/>
        <v>MEEP</v>
      </c>
      <c r="AA282" s="2">
        <f>IF(Z282="HERE",Y282,AA281+Graph!$G$1*1000)</f>
        <v>69696554.714285746</v>
      </c>
      <c r="AB282" s="2">
        <f t="shared" si="21"/>
        <v>420000</v>
      </c>
      <c r="AC282" s="2">
        <f t="shared" si="9"/>
        <v>36337958.142857097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50092897.907142855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207</v>
      </c>
      <c r="C283" s="7"/>
      <c r="D283" s="2" t="e">
        <f t="shared" si="12"/>
        <v>#N/A</v>
      </c>
      <c r="E283" s="2" t="e">
        <f t="shared" si="22"/>
        <v>#N/A</v>
      </c>
      <c r="F283" s="2">
        <v>793287.48757706583</v>
      </c>
      <c r="G283" s="2">
        <f t="shared" si="23"/>
        <v>399079.14285714284</v>
      </c>
      <c r="H283" s="2">
        <f t="shared" si="13"/>
        <v>101786937.571429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5066654.4285714421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860217.67560975254</v>
      </c>
      <c r="Q283" s="2">
        <f>IF(P283&gt;Graph!$G$1*1000,Graph!$G$1*1000,P283)</f>
        <v>420000</v>
      </c>
      <c r="R283" s="2">
        <f t="shared" si="16"/>
        <v>106853592</v>
      </c>
      <c r="S283" s="2">
        <f t="shared" si="17"/>
        <v>399079.14285714924</v>
      </c>
      <c r="T283" s="2">
        <f t="shared" si="18"/>
        <v>20920.857142857276</v>
      </c>
      <c r="U283" s="2">
        <f t="shared" si="19"/>
        <v>420000</v>
      </c>
      <c r="V283" s="2">
        <f t="shared" si="28"/>
        <v>68264289.571428463</v>
      </c>
      <c r="W283" s="2">
        <f t="shared" si="20"/>
        <v>399079.14285714924</v>
      </c>
      <c r="X283" s="2">
        <f t="shared" si="6"/>
        <v>20920.857142850757</v>
      </c>
      <c r="Y283" s="2">
        <f t="shared" si="7"/>
        <v>38589302.428571522</v>
      </c>
      <c r="Z283" s="2" t="str">
        <f t="shared" si="8"/>
        <v>MEEP</v>
      </c>
      <c r="AA283" s="2">
        <f>IF(Z283="HERE",Y283,AA282+Graph!$G$1*1000)</f>
        <v>70116554.714285746</v>
      </c>
      <c r="AB283" s="2">
        <f t="shared" si="21"/>
        <v>420000</v>
      </c>
      <c r="AC283" s="2">
        <f t="shared" si="9"/>
        <v>36337958.142857097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50113897.907142855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208</v>
      </c>
      <c r="C284" s="7"/>
      <c r="D284" s="2" t="e">
        <f t="shared" si="12"/>
        <v>#N/A</v>
      </c>
      <c r="E284" s="2" t="e">
        <f t="shared" si="22"/>
        <v>#N/A</v>
      </c>
      <c r="F284" s="2">
        <v>795123.2630662173</v>
      </c>
      <c r="G284" s="2">
        <f t="shared" si="23"/>
        <v>399079.14285714284</v>
      </c>
      <c r="H284" s="2">
        <f t="shared" si="13"/>
        <v>102186016.71428615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5087575.2857142994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862324.31550522149</v>
      </c>
      <c r="Q284" s="2">
        <f>IF(P284&gt;Graph!$G$1*1000,Graph!$G$1*1000,P284)</f>
        <v>420000</v>
      </c>
      <c r="R284" s="2">
        <f t="shared" si="16"/>
        <v>107273592</v>
      </c>
      <c r="S284" s="2">
        <f t="shared" si="17"/>
        <v>399079.14285714924</v>
      </c>
      <c r="T284" s="2">
        <f t="shared" si="18"/>
        <v>20920.857142857276</v>
      </c>
      <c r="U284" s="2">
        <f t="shared" si="19"/>
        <v>420000</v>
      </c>
      <c r="V284" s="2">
        <f t="shared" si="28"/>
        <v>68663368.714285612</v>
      </c>
      <c r="W284" s="2">
        <f t="shared" si="20"/>
        <v>399079.14285714924</v>
      </c>
      <c r="X284" s="2">
        <f t="shared" si="6"/>
        <v>20920.857142850757</v>
      </c>
      <c r="Y284" s="2">
        <f t="shared" si="7"/>
        <v>38610223.285714373</v>
      </c>
      <c r="Z284" s="2" t="str">
        <f t="shared" si="8"/>
        <v>MEEP</v>
      </c>
      <c r="AA284" s="2">
        <f>IF(Z284="HERE",Y284,AA283+Graph!$G$1*1000)</f>
        <v>70536554.714285746</v>
      </c>
      <c r="AB284" s="2">
        <f t="shared" si="21"/>
        <v>420000</v>
      </c>
      <c r="AC284" s="2">
        <f t="shared" si="9"/>
        <v>36337958.142857097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50134897.907142855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209</v>
      </c>
      <c r="C285" s="7"/>
      <c r="D285" s="2" t="e">
        <f t="shared" si="12"/>
        <v>#N/A</v>
      </c>
      <c r="E285" s="2" t="e">
        <f t="shared" si="22"/>
        <v>#N/A</v>
      </c>
      <c r="F285" s="2">
        <v>796959.03855535388</v>
      </c>
      <c r="G285" s="2">
        <f t="shared" si="23"/>
        <v>399079.14285714284</v>
      </c>
      <c r="H285" s="2">
        <f t="shared" si="13"/>
        <v>102585095.8571433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5108496.1428571567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864430.95540069044</v>
      </c>
      <c r="Q285" s="2">
        <f>IF(P285&gt;Graph!$G$1*1000,Graph!$G$1*1000,P285)</f>
        <v>420000</v>
      </c>
      <c r="R285" s="2">
        <f t="shared" si="16"/>
        <v>107693592</v>
      </c>
      <c r="S285" s="2">
        <f t="shared" si="17"/>
        <v>399079.14285714924</v>
      </c>
      <c r="T285" s="2">
        <f t="shared" si="18"/>
        <v>20920.857142857276</v>
      </c>
      <c r="U285" s="2">
        <f t="shared" si="19"/>
        <v>420000</v>
      </c>
      <c r="V285" s="2">
        <f t="shared" si="28"/>
        <v>69062447.857142761</v>
      </c>
      <c r="W285" s="2">
        <f t="shared" si="20"/>
        <v>399079.14285714924</v>
      </c>
      <c r="X285" s="2">
        <f t="shared" si="6"/>
        <v>20920.857142850757</v>
      </c>
      <c r="Y285" s="2">
        <f t="shared" si="7"/>
        <v>38631144.142857224</v>
      </c>
      <c r="Z285" s="2" t="str">
        <f t="shared" si="8"/>
        <v>MEEP</v>
      </c>
      <c r="AA285" s="2">
        <f>IF(Z285="HERE",Y285,AA284+Graph!$G$1*1000)</f>
        <v>70956554.714285746</v>
      </c>
      <c r="AB285" s="2">
        <f t="shared" si="21"/>
        <v>420000</v>
      </c>
      <c r="AC285" s="2">
        <f t="shared" si="9"/>
        <v>36337958.142857097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50155897.907142855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210</v>
      </c>
      <c r="C286" s="7"/>
      <c r="D286" s="2" t="e">
        <f t="shared" si="12"/>
        <v>#N/A</v>
      </c>
      <c r="E286" s="2" t="e">
        <f t="shared" si="22"/>
        <v>#N/A</v>
      </c>
      <c r="F286" s="2">
        <v>798794.81404450536</v>
      </c>
      <c r="G286" s="2">
        <f t="shared" si="23"/>
        <v>399079.14285714284</v>
      </c>
      <c r="H286" s="2">
        <f t="shared" si="13"/>
        <v>102984175.00000045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5129417.000000014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866537.59529615939</v>
      </c>
      <c r="Q286" s="2">
        <f>IF(P286&gt;Graph!$G$1*1000,Graph!$G$1*1000,P286)</f>
        <v>420000</v>
      </c>
      <c r="R286" s="2">
        <f t="shared" si="16"/>
        <v>108113592</v>
      </c>
      <c r="S286" s="2">
        <f t="shared" si="17"/>
        <v>399079.14285714924</v>
      </c>
      <c r="T286" s="2">
        <f t="shared" si="18"/>
        <v>20920.857142857276</v>
      </c>
      <c r="U286" s="2">
        <f t="shared" si="19"/>
        <v>420000</v>
      </c>
      <c r="V286" s="2">
        <f t="shared" si="28"/>
        <v>69461526.999999911</v>
      </c>
      <c r="W286" s="2">
        <f t="shared" si="20"/>
        <v>399079.14285714924</v>
      </c>
      <c r="X286" s="2">
        <f t="shared" si="6"/>
        <v>20920.857142850757</v>
      </c>
      <c r="Y286" s="2">
        <f t="shared" si="7"/>
        <v>38652065.000000075</v>
      </c>
      <c r="Z286" s="2" t="str">
        <f t="shared" si="8"/>
        <v>MEEP</v>
      </c>
      <c r="AA286" s="2">
        <f>IF(Z286="HERE",Y286,AA285+Graph!$G$1*1000)</f>
        <v>71376554.714285746</v>
      </c>
      <c r="AB286" s="2">
        <f t="shared" si="21"/>
        <v>420000</v>
      </c>
      <c r="AC286" s="2">
        <f t="shared" si="9"/>
        <v>36337958.142857097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211</v>
      </c>
      <c r="C287" s="7"/>
      <c r="D287" s="2" t="e">
        <f t="shared" si="12"/>
        <v>#N/A</v>
      </c>
      <c r="E287" s="2" t="e">
        <f t="shared" si="22"/>
        <v>#N/A</v>
      </c>
      <c r="F287" s="2">
        <v>800630.58953364193</v>
      </c>
      <c r="G287" s="2">
        <f t="shared" si="23"/>
        <v>399079.14285714284</v>
      </c>
      <c r="H287" s="2">
        <f t="shared" si="13"/>
        <v>103383254.1428576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5150337.8571428712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868644.23519162834</v>
      </c>
      <c r="Q287" s="2">
        <f>IF(P287&gt;Graph!$G$1*1000,Graph!$G$1*1000,P287)</f>
        <v>420000</v>
      </c>
      <c r="R287" s="2">
        <f t="shared" si="16"/>
        <v>108533592</v>
      </c>
      <c r="S287" s="2">
        <f t="shared" si="17"/>
        <v>399079.14285714924</v>
      </c>
      <c r="T287" s="2">
        <f t="shared" si="18"/>
        <v>20920.857142857276</v>
      </c>
      <c r="U287" s="2">
        <f t="shared" si="19"/>
        <v>420000</v>
      </c>
      <c r="V287" s="2">
        <f t="shared" si="28"/>
        <v>69860606.14285706</v>
      </c>
      <c r="W287" s="2">
        <f t="shared" si="20"/>
        <v>399079.14285714924</v>
      </c>
      <c r="X287" s="2">
        <f t="shared" si="6"/>
        <v>20920.857142850757</v>
      </c>
      <c r="Y287" s="2">
        <f t="shared" si="7"/>
        <v>38672985.857142925</v>
      </c>
      <c r="Z287" s="2" t="str">
        <f t="shared" si="8"/>
        <v>MEEP</v>
      </c>
      <c r="AA287" s="2">
        <f>IF(Z287="HERE",Y287,AA286+Graph!$G$1*1000)</f>
        <v>71796554.714285746</v>
      </c>
      <c r="AB287" s="2">
        <f t="shared" si="21"/>
        <v>420000</v>
      </c>
      <c r="AC287" s="2">
        <f t="shared" si="9"/>
        <v>36337958.142857097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212</v>
      </c>
      <c r="C288" s="7"/>
      <c r="D288" s="2" t="e">
        <f t="shared" si="12"/>
        <v>#N/A</v>
      </c>
      <c r="E288" s="2" t="e">
        <f t="shared" si="22"/>
        <v>#N/A</v>
      </c>
      <c r="F288" s="2">
        <v>802466.36502279341</v>
      </c>
      <c r="G288" s="2">
        <f t="shared" si="23"/>
        <v>399079.14285714284</v>
      </c>
      <c r="H288" s="2">
        <f t="shared" si="13"/>
        <v>103782333.28571475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5171258.7142857285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870750.87508709729</v>
      </c>
      <c r="Q288" s="2">
        <f>IF(P288&gt;Graph!$G$1*1000,Graph!$G$1*1000,P288)</f>
        <v>420000</v>
      </c>
      <c r="R288" s="2">
        <f t="shared" si="16"/>
        <v>108953592</v>
      </c>
      <c r="S288" s="2">
        <f t="shared" si="17"/>
        <v>399079.14285714924</v>
      </c>
      <c r="T288" s="2">
        <f t="shared" si="18"/>
        <v>20920.857142857276</v>
      </c>
      <c r="U288" s="2">
        <f t="shared" si="19"/>
        <v>420000</v>
      </c>
      <c r="V288" s="2">
        <f t="shared" si="28"/>
        <v>70259685.285714209</v>
      </c>
      <c r="W288" s="2">
        <f t="shared" si="20"/>
        <v>399079.14285714924</v>
      </c>
      <c r="X288" s="2">
        <f t="shared" si="6"/>
        <v>20920.857142850757</v>
      </c>
      <c r="Y288" s="2">
        <f t="shared" si="7"/>
        <v>38693906.714285776</v>
      </c>
      <c r="Z288" s="2" t="str">
        <f t="shared" si="8"/>
        <v>MEEP</v>
      </c>
      <c r="AA288" s="2">
        <f>IF(Z288="HERE",Y288,AA287+Graph!$G$1*1000)</f>
        <v>72216554.714285746</v>
      </c>
      <c r="AB288" s="2">
        <f t="shared" si="21"/>
        <v>420000</v>
      </c>
      <c r="AC288" s="2">
        <f t="shared" si="9"/>
        <v>36337958.142857097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213</v>
      </c>
      <c r="C289" s="7"/>
      <c r="D289" s="2" t="e">
        <f t="shared" si="12"/>
        <v>#N/A</v>
      </c>
      <c r="E289" s="2" t="e">
        <f t="shared" si="22"/>
        <v>#N/A</v>
      </c>
      <c r="F289" s="2">
        <v>804302.14051192999</v>
      </c>
      <c r="G289" s="2">
        <f t="shared" si="23"/>
        <v>399079.14285714284</v>
      </c>
      <c r="H289" s="2">
        <f t="shared" si="13"/>
        <v>104181412.42857189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5192179.5714285858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872857.51498256624</v>
      </c>
      <c r="Q289" s="2">
        <f>IF(P289&gt;Graph!$G$1*1000,Graph!$G$1*1000,P289)</f>
        <v>420000</v>
      </c>
      <c r="R289" s="2">
        <f t="shared" si="16"/>
        <v>109373592</v>
      </c>
      <c r="S289" s="2">
        <f t="shared" si="17"/>
        <v>399079.14285714924</v>
      </c>
      <c r="T289" s="2">
        <f t="shared" si="18"/>
        <v>20920.857142857276</v>
      </c>
      <c r="U289" s="2">
        <f t="shared" si="19"/>
        <v>420000</v>
      </c>
      <c r="V289" s="2">
        <f t="shared" si="28"/>
        <v>70658764.428571358</v>
      </c>
      <c r="W289" s="2">
        <f t="shared" si="20"/>
        <v>399079.14285714924</v>
      </c>
      <c r="X289" s="2">
        <f t="shared" si="6"/>
        <v>20920.857142850757</v>
      </c>
      <c r="Y289" s="2">
        <f t="shared" si="7"/>
        <v>38714827.571428627</v>
      </c>
      <c r="Z289" s="2" t="str">
        <f t="shared" si="8"/>
        <v>MEEP</v>
      </c>
      <c r="AA289" s="2">
        <f>IF(Z289="HERE",Y289,AA288+Graph!$G$1*1000)</f>
        <v>72636554.714285746</v>
      </c>
      <c r="AB289" s="2">
        <f t="shared" si="21"/>
        <v>420000</v>
      </c>
      <c r="AC289" s="2">
        <f t="shared" si="9"/>
        <v>36337958.142857097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214</v>
      </c>
      <c r="C290" s="7"/>
      <c r="D290" s="2" t="e">
        <f t="shared" si="12"/>
        <v>#N/A</v>
      </c>
      <c r="E290" s="2" t="e">
        <f t="shared" si="22"/>
        <v>#N/A</v>
      </c>
      <c r="F290" s="2">
        <v>806137.91600108147</v>
      </c>
      <c r="G290" s="2">
        <f t="shared" si="23"/>
        <v>399079.14285714284</v>
      </c>
      <c r="H290" s="2">
        <f t="shared" si="13"/>
        <v>104580491.57142904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5213100.4285714431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874964.15487803519</v>
      </c>
      <c r="Q290" s="2">
        <f>IF(P290&gt;Graph!$G$1*1000,Graph!$G$1*1000,P290)</f>
        <v>420000</v>
      </c>
      <c r="R290" s="2">
        <f t="shared" si="16"/>
        <v>109793592</v>
      </c>
      <c r="S290" s="2">
        <f t="shared" si="17"/>
        <v>399079.14285714924</v>
      </c>
      <c r="T290" s="2">
        <f t="shared" si="18"/>
        <v>20920.857142857276</v>
      </c>
      <c r="U290" s="2">
        <f t="shared" si="19"/>
        <v>420000</v>
      </c>
      <c r="V290" s="2">
        <f t="shared" si="28"/>
        <v>71057843.571428508</v>
      </c>
      <c r="W290" s="2">
        <f t="shared" si="20"/>
        <v>399079.14285714924</v>
      </c>
      <c r="X290" s="2">
        <f t="shared" si="6"/>
        <v>20920.857142850757</v>
      </c>
      <c r="Y290" s="2">
        <f t="shared" si="7"/>
        <v>38735748.428571478</v>
      </c>
      <c r="Z290" s="2" t="str">
        <f t="shared" si="8"/>
        <v>MEEP</v>
      </c>
      <c r="AA290" s="2">
        <f>IF(Z290="HERE",Y290,AA289+Graph!$G$1*1000)</f>
        <v>73056554.714285746</v>
      </c>
      <c r="AB290" s="2">
        <f t="shared" si="21"/>
        <v>420000</v>
      </c>
      <c r="AC290" s="2">
        <f t="shared" si="9"/>
        <v>36337958.142857097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215</v>
      </c>
      <c r="C291" s="7"/>
      <c r="D291" s="2" t="e">
        <f t="shared" si="12"/>
        <v>#N/A</v>
      </c>
      <c r="E291" s="2" t="e">
        <f t="shared" si="22"/>
        <v>#N/A</v>
      </c>
      <c r="F291" s="2">
        <v>807973.69149023294</v>
      </c>
      <c r="G291" s="2">
        <f t="shared" si="23"/>
        <v>399079.14285714284</v>
      </c>
      <c r="H291" s="2">
        <f t="shared" si="13"/>
        <v>104979570.71428619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5234021.2857143003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877070.79477350414</v>
      </c>
      <c r="Q291" s="2">
        <f>IF(P291&gt;Graph!$G$1*1000,Graph!$G$1*1000,P291)</f>
        <v>420000</v>
      </c>
      <c r="R291" s="2">
        <f t="shared" si="16"/>
        <v>110213592</v>
      </c>
      <c r="S291" s="2">
        <f t="shared" si="17"/>
        <v>399079.14285714924</v>
      </c>
      <c r="T291" s="2">
        <f t="shared" si="18"/>
        <v>20920.857142857276</v>
      </c>
      <c r="U291" s="2">
        <f t="shared" si="19"/>
        <v>420000</v>
      </c>
      <c r="V291" s="2">
        <f t="shared" si="28"/>
        <v>71456922.714285657</v>
      </c>
      <c r="W291" s="2">
        <f t="shared" si="20"/>
        <v>399079.14285714924</v>
      </c>
      <c r="X291" s="2">
        <f t="shared" si="6"/>
        <v>20920.857142850757</v>
      </c>
      <c r="Y291" s="2">
        <f t="shared" si="7"/>
        <v>38756669.285714328</v>
      </c>
      <c r="Z291" s="2" t="str">
        <f t="shared" si="8"/>
        <v>MEEP</v>
      </c>
      <c r="AA291" s="2">
        <f>IF(Z291="HERE",Y291,AA290+Graph!$G$1*1000)</f>
        <v>73476554.714285746</v>
      </c>
      <c r="AB291" s="2">
        <f t="shared" si="21"/>
        <v>420000</v>
      </c>
      <c r="AC291" s="2">
        <f t="shared" si="9"/>
        <v>36337958.142857097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216</v>
      </c>
      <c r="C292" s="7"/>
      <c r="D292" s="2" t="e">
        <f t="shared" si="12"/>
        <v>#N/A</v>
      </c>
      <c r="E292" s="2" t="e">
        <f t="shared" si="22"/>
        <v>#N/A</v>
      </c>
      <c r="F292" s="2">
        <v>809809.46697936952</v>
      </c>
      <c r="G292" s="2">
        <f t="shared" si="23"/>
        <v>399079.14285714284</v>
      </c>
      <c r="H292" s="2">
        <f t="shared" si="13"/>
        <v>105378649.85714334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5254942.1428571576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879177.43466897309</v>
      </c>
      <c r="Q292" s="2">
        <f>IF(P292&gt;Graph!$G$1*1000,Graph!$G$1*1000,P292)</f>
        <v>420000</v>
      </c>
      <c r="R292" s="2">
        <f t="shared" si="16"/>
        <v>110633592</v>
      </c>
      <c r="S292" s="2">
        <f t="shared" si="17"/>
        <v>399079.14285714924</v>
      </c>
      <c r="T292" s="2">
        <f t="shared" si="18"/>
        <v>20920.857142857276</v>
      </c>
      <c r="U292" s="2">
        <f t="shared" si="19"/>
        <v>420000</v>
      </c>
      <c r="V292" s="2">
        <f t="shared" si="28"/>
        <v>71856001.857142806</v>
      </c>
      <c r="W292" s="2">
        <f t="shared" si="20"/>
        <v>399079.14285714924</v>
      </c>
      <c r="X292" s="2">
        <f t="shared" si="6"/>
        <v>20920.857142850757</v>
      </c>
      <c r="Y292" s="2">
        <f t="shared" si="7"/>
        <v>38777590.142857179</v>
      </c>
      <c r="Z292" s="2" t="str">
        <f t="shared" si="8"/>
        <v>MEEP</v>
      </c>
      <c r="AA292" s="2">
        <f>IF(Z292="HERE",Y292,AA291+Graph!$G$1*1000)</f>
        <v>73896554.714285746</v>
      </c>
      <c r="AB292" s="2">
        <f t="shared" si="21"/>
        <v>420000</v>
      </c>
      <c r="AC292" s="2">
        <f t="shared" si="9"/>
        <v>36337958.142857097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217</v>
      </c>
      <c r="C293" s="7"/>
      <c r="D293" s="2" t="e">
        <f t="shared" si="12"/>
        <v>#N/A</v>
      </c>
      <c r="E293" s="2" t="e">
        <f t="shared" si="22"/>
        <v>#N/A</v>
      </c>
      <c r="F293" s="2">
        <v>811645.242468521</v>
      </c>
      <c r="G293" s="2">
        <f t="shared" si="23"/>
        <v>399079.14285714284</v>
      </c>
      <c r="H293" s="2">
        <f t="shared" si="13"/>
        <v>105777729.00000049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5275863.0000000149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881284.07456444204</v>
      </c>
      <c r="Q293" s="2">
        <f>IF(P293&gt;Graph!$G$1*1000,Graph!$G$1*1000,P293)</f>
        <v>420000</v>
      </c>
      <c r="R293" s="2">
        <f t="shared" si="16"/>
        <v>111053592</v>
      </c>
      <c r="S293" s="2">
        <f t="shared" si="17"/>
        <v>399079.14285714924</v>
      </c>
      <c r="T293" s="2">
        <f t="shared" si="18"/>
        <v>20920.857142857276</v>
      </c>
      <c r="U293" s="2">
        <f t="shared" si="19"/>
        <v>420000</v>
      </c>
      <c r="V293" s="2">
        <f t="shared" si="28"/>
        <v>72255080.999999955</v>
      </c>
      <c r="W293" s="2">
        <f t="shared" si="20"/>
        <v>399079.14285714924</v>
      </c>
      <c r="X293" s="2">
        <f t="shared" si="6"/>
        <v>20920.857142850757</v>
      </c>
      <c r="Y293" s="2">
        <f t="shared" si="7"/>
        <v>38798511.00000003</v>
      </c>
      <c r="Z293" s="2" t="str">
        <f t="shared" si="8"/>
        <v>MEEP</v>
      </c>
      <c r="AA293" s="2">
        <f>IF(Z293="HERE",Y293,AA292+Graph!$G$1*1000)</f>
        <v>74316554.714285746</v>
      </c>
      <c r="AB293" s="2">
        <f t="shared" si="21"/>
        <v>420000</v>
      </c>
      <c r="AC293" s="2">
        <f t="shared" si="9"/>
        <v>36337958.142857097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218</v>
      </c>
      <c r="C294" s="7"/>
      <c r="D294" s="2" t="e">
        <f t="shared" si="12"/>
        <v>#N/A</v>
      </c>
      <c r="E294" s="2" t="e">
        <f t="shared" si="22"/>
        <v>#N/A</v>
      </c>
      <c r="F294" s="2">
        <v>813481.01795765758</v>
      </c>
      <c r="G294" s="2">
        <f t="shared" si="23"/>
        <v>399079.14285714284</v>
      </c>
      <c r="H294" s="2">
        <f t="shared" si="13"/>
        <v>106176808.14285764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5296783.8571428722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883390.71445992589</v>
      </c>
      <c r="Q294" s="2">
        <f>IF(P294&gt;Graph!$G$1*1000,Graph!$G$1*1000,P294)</f>
        <v>420000</v>
      </c>
      <c r="R294" s="2">
        <f t="shared" si="16"/>
        <v>111473592</v>
      </c>
      <c r="S294" s="2">
        <f t="shared" si="17"/>
        <v>399079.14285714924</v>
      </c>
      <c r="T294" s="2">
        <f t="shared" si="18"/>
        <v>20920.857142857276</v>
      </c>
      <c r="U294" s="2">
        <f t="shared" si="19"/>
        <v>420000</v>
      </c>
      <c r="V294" s="2">
        <f t="shared" si="28"/>
        <v>72654160.142857105</v>
      </c>
      <c r="W294" s="2">
        <f t="shared" si="20"/>
        <v>399079.14285714924</v>
      </c>
      <c r="X294" s="2">
        <f t="shared" si="6"/>
        <v>20920.857142850757</v>
      </c>
      <c r="Y294" s="2">
        <f t="shared" si="7"/>
        <v>38819431.857142881</v>
      </c>
      <c r="Z294" s="2" t="str">
        <f t="shared" si="8"/>
        <v>MEEP</v>
      </c>
      <c r="AA294" s="2">
        <f>IF(Z294="HERE",Y294,AA293+Graph!$G$1*1000)</f>
        <v>74736554.714285746</v>
      </c>
      <c r="AB294" s="2">
        <f t="shared" si="21"/>
        <v>420000</v>
      </c>
      <c r="AC294" s="2">
        <f t="shared" si="9"/>
        <v>36337958.142857097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219</v>
      </c>
      <c r="C295" s="7"/>
      <c r="D295" s="2" t="e">
        <f t="shared" si="12"/>
        <v>#N/A</v>
      </c>
      <c r="E295" s="2" t="e">
        <f t="shared" si="22"/>
        <v>#N/A</v>
      </c>
      <c r="F295" s="2">
        <v>815316.79344680905</v>
      </c>
      <c r="G295" s="2">
        <f t="shared" si="23"/>
        <v>399079.14285714284</v>
      </c>
      <c r="H295" s="2">
        <f t="shared" si="13"/>
        <v>106575887.28571479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5317704.7142857295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885497.35435539484</v>
      </c>
      <c r="Q295" s="2">
        <f>IF(P295&gt;Graph!$G$1*1000,Graph!$G$1*1000,P295)</f>
        <v>420000</v>
      </c>
      <c r="R295" s="2">
        <f t="shared" si="16"/>
        <v>111893592</v>
      </c>
      <c r="S295" s="2">
        <f t="shared" si="17"/>
        <v>399079.14285714924</v>
      </c>
      <c r="T295" s="2">
        <f t="shared" si="18"/>
        <v>20920.857142857276</v>
      </c>
      <c r="U295" s="2">
        <f t="shared" si="19"/>
        <v>420000</v>
      </c>
      <c r="V295" s="2">
        <f t="shared" si="28"/>
        <v>73053239.285714254</v>
      </c>
      <c r="W295" s="2">
        <f t="shared" si="20"/>
        <v>399079.14285714924</v>
      </c>
      <c r="X295" s="2">
        <f t="shared" si="6"/>
        <v>20920.857142850757</v>
      </c>
      <c r="Y295" s="2">
        <f t="shared" si="7"/>
        <v>38840352.714285731</v>
      </c>
      <c r="Z295" s="2" t="str">
        <f t="shared" si="8"/>
        <v>MEEP</v>
      </c>
      <c r="AA295" s="2">
        <f>IF(Z295="HERE",Y295,AA294+Graph!$G$1*1000)</f>
        <v>75156554.714285746</v>
      </c>
      <c r="AB295" s="2">
        <f t="shared" si="21"/>
        <v>420000</v>
      </c>
      <c r="AC295" s="2">
        <f t="shared" si="9"/>
        <v>36337958.142857097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220</v>
      </c>
      <c r="C296" s="7"/>
      <c r="D296" s="2" t="e">
        <f t="shared" si="12"/>
        <v>#N/A</v>
      </c>
      <c r="E296" s="2" t="e">
        <f t="shared" si="22"/>
        <v>#N/A</v>
      </c>
      <c r="F296" s="2">
        <v>817152.56893594563</v>
      </c>
      <c r="G296" s="2">
        <f t="shared" si="23"/>
        <v>399079.14285714284</v>
      </c>
      <c r="H296" s="2">
        <f t="shared" si="13"/>
        <v>106974966.42857194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5338625.5714285867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887603.99425086379</v>
      </c>
      <c r="Q296" s="2">
        <f>IF(P296&gt;Graph!$G$1*1000,Graph!$G$1*1000,P296)</f>
        <v>420000</v>
      </c>
      <c r="R296" s="2">
        <f t="shared" si="16"/>
        <v>112313592</v>
      </c>
      <c r="S296" s="2">
        <f t="shared" si="17"/>
        <v>399079.14285714924</v>
      </c>
      <c r="T296" s="2">
        <f t="shared" si="18"/>
        <v>20920.857142857276</v>
      </c>
      <c r="U296" s="2">
        <f t="shared" si="19"/>
        <v>420000</v>
      </c>
      <c r="V296" s="2">
        <f t="shared" si="28"/>
        <v>73452318.428571403</v>
      </c>
      <c r="W296" s="2">
        <f t="shared" si="20"/>
        <v>399079.14285714924</v>
      </c>
      <c r="X296" s="2">
        <f t="shared" si="6"/>
        <v>20920.857142850757</v>
      </c>
      <c r="Y296" s="2">
        <f t="shared" si="7"/>
        <v>38861273.571428582</v>
      </c>
      <c r="Z296" s="2" t="str">
        <f t="shared" si="8"/>
        <v>MEEP</v>
      </c>
      <c r="AA296" s="2">
        <f>IF(Z296="HERE",Y296,AA295+Graph!$G$1*1000)</f>
        <v>75576554.714285746</v>
      </c>
      <c r="AB296" s="2">
        <f t="shared" si="21"/>
        <v>420000</v>
      </c>
      <c r="AC296" s="2">
        <f t="shared" si="9"/>
        <v>36337958.142857097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221</v>
      </c>
      <c r="C297" s="7"/>
      <c r="D297" s="2" t="e">
        <f t="shared" si="12"/>
        <v>#N/A</v>
      </c>
      <c r="E297" s="2" t="e">
        <f t="shared" si="22"/>
        <v>#N/A</v>
      </c>
      <c r="F297" s="2">
        <v>818988.34442509711</v>
      </c>
      <c r="G297" s="2">
        <f t="shared" si="23"/>
        <v>399079.14285714284</v>
      </c>
      <c r="H297" s="2">
        <f t="shared" si="13"/>
        <v>107374045.57142909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5359546.428571444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889710.63414633274</v>
      </c>
      <c r="Q297" s="2">
        <f>IF(P297&gt;Graph!$G$1*1000,Graph!$G$1*1000,P297)</f>
        <v>420000</v>
      </c>
      <c r="R297" s="2">
        <f t="shared" si="16"/>
        <v>112733592</v>
      </c>
      <c r="S297" s="2">
        <f t="shared" si="17"/>
        <v>399079.14285714924</v>
      </c>
      <c r="T297" s="2">
        <f t="shared" si="18"/>
        <v>20920.857142857276</v>
      </c>
      <c r="U297" s="2">
        <f t="shared" si="19"/>
        <v>420000</v>
      </c>
      <c r="V297" s="2">
        <f t="shared" si="28"/>
        <v>73851397.571428552</v>
      </c>
      <c r="W297" s="2">
        <f t="shared" si="20"/>
        <v>399079.14285714924</v>
      </c>
      <c r="X297" s="2">
        <f t="shared" si="6"/>
        <v>20920.857142850757</v>
      </c>
      <c r="Y297" s="2">
        <f t="shared" si="7"/>
        <v>38882194.428571433</v>
      </c>
      <c r="Z297" s="2" t="str">
        <f t="shared" si="8"/>
        <v>MEEP</v>
      </c>
      <c r="AA297" s="2">
        <f>IF(Z297="HERE",Y297,AA296+Graph!$G$1*1000)</f>
        <v>75996554.714285746</v>
      </c>
      <c r="AB297" s="2">
        <f t="shared" si="21"/>
        <v>420000</v>
      </c>
      <c r="AC297" s="2">
        <f t="shared" si="9"/>
        <v>36337958.142857097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222</v>
      </c>
      <c r="C298" s="7"/>
      <c r="D298" s="2" t="e">
        <f t="shared" si="12"/>
        <v>#N/A</v>
      </c>
      <c r="E298" s="2" t="e">
        <f t="shared" si="22"/>
        <v>#N/A</v>
      </c>
      <c r="F298" s="2">
        <v>820824.11991423368</v>
      </c>
      <c r="G298" s="2">
        <f t="shared" si="23"/>
        <v>399079.14285714284</v>
      </c>
      <c r="H298" s="2">
        <f t="shared" si="13"/>
        <v>107773124.71428624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5380467.2857143013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891817.27404180169</v>
      </c>
      <c r="Q298" s="2">
        <f>IF(P298&gt;Graph!$G$1*1000,Graph!$G$1*1000,P298)</f>
        <v>420000</v>
      </c>
      <c r="R298" s="2">
        <f t="shared" si="16"/>
        <v>113153592</v>
      </c>
      <c r="S298" s="2">
        <f t="shared" si="17"/>
        <v>399079.14285714924</v>
      </c>
      <c r="T298" s="2">
        <f t="shared" si="18"/>
        <v>20920.857142857276</v>
      </c>
      <c r="U298" s="2">
        <f t="shared" si="19"/>
        <v>420000</v>
      </c>
      <c r="V298" s="2">
        <f t="shared" si="28"/>
        <v>74250476.714285702</v>
      </c>
      <c r="W298" s="2">
        <f t="shared" si="20"/>
        <v>399079.14285714924</v>
      </c>
      <c r="X298" s="2">
        <f t="shared" si="6"/>
        <v>20920.857142850757</v>
      </c>
      <c r="Y298" s="2">
        <f t="shared" si="7"/>
        <v>38903115.285714284</v>
      </c>
      <c r="Z298" s="2" t="str">
        <f t="shared" si="8"/>
        <v>MEEP</v>
      </c>
      <c r="AA298" s="2">
        <f>IF(Z298="HERE",Y298,AA297+Graph!$G$1*1000)</f>
        <v>76416554.714285746</v>
      </c>
      <c r="AB298" s="2">
        <f t="shared" si="21"/>
        <v>420000</v>
      </c>
      <c r="AC298" s="2">
        <f t="shared" si="9"/>
        <v>36337958.142857097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223</v>
      </c>
      <c r="C299" s="7"/>
      <c r="D299" s="2" t="e">
        <f t="shared" si="12"/>
        <v>#N/A</v>
      </c>
      <c r="E299" s="2" t="e">
        <f t="shared" si="22"/>
        <v>#N/A</v>
      </c>
      <c r="F299" s="2">
        <v>822659.89540338516</v>
      </c>
      <c r="G299" s="2">
        <f t="shared" si="23"/>
        <v>399079.14285714284</v>
      </c>
      <c r="H299" s="2">
        <f t="shared" si="13"/>
        <v>108172203.85714339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5401388.1428571586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893923.91393727064</v>
      </c>
      <c r="Q299" s="2">
        <f>IF(P299&gt;Graph!$G$1*1000,Graph!$G$1*1000,P299)</f>
        <v>420000</v>
      </c>
      <c r="R299" s="2">
        <f t="shared" si="16"/>
        <v>113573592</v>
      </c>
      <c r="S299" s="2">
        <f t="shared" si="17"/>
        <v>399079.14285714924</v>
      </c>
      <c r="T299" s="2">
        <f t="shared" si="18"/>
        <v>20920.857142857276</v>
      </c>
      <c r="U299" s="2">
        <f t="shared" si="19"/>
        <v>420000</v>
      </c>
      <c r="V299" s="2">
        <f t="shared" si="28"/>
        <v>74649555.857142851</v>
      </c>
      <c r="W299" s="2">
        <f t="shared" si="20"/>
        <v>399079.14285714924</v>
      </c>
      <c r="X299" s="2">
        <f t="shared" si="6"/>
        <v>20920.857142850757</v>
      </c>
      <c r="Y299" s="2">
        <f t="shared" si="7"/>
        <v>38924036.142857134</v>
      </c>
      <c r="Z299" s="2" t="str">
        <f t="shared" si="8"/>
        <v>MEEP</v>
      </c>
      <c r="AA299" s="2">
        <f>IF(Z299="HERE",Y299,AA298+Graph!$G$1*1000)</f>
        <v>76836554.714285746</v>
      </c>
      <c r="AB299" s="2">
        <f t="shared" si="21"/>
        <v>420000</v>
      </c>
      <c r="AC299" s="2">
        <f t="shared" si="9"/>
        <v>36337958.142857097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224</v>
      </c>
      <c r="C300" s="7"/>
      <c r="D300" s="2" t="e">
        <f t="shared" si="12"/>
        <v>#N/A</v>
      </c>
      <c r="E300" s="2" t="e">
        <f t="shared" si="22"/>
        <v>#N/A</v>
      </c>
      <c r="F300" s="2">
        <v>824495.67089253664</v>
      </c>
      <c r="G300" s="2">
        <f t="shared" si="23"/>
        <v>399079.14285714284</v>
      </c>
      <c r="H300" s="2">
        <f t="shared" si="13"/>
        <v>108571283.00000054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5422309.0000000158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896030.55383273959</v>
      </c>
      <c r="Q300" s="2">
        <f>IF(P300&gt;Graph!$G$1*1000,Graph!$G$1*1000,P300)</f>
        <v>420000</v>
      </c>
      <c r="R300" s="2">
        <f t="shared" si="16"/>
        <v>113993592</v>
      </c>
      <c r="S300" s="2">
        <f t="shared" si="17"/>
        <v>399079.14285714924</v>
      </c>
      <c r="T300" s="2">
        <f t="shared" si="18"/>
        <v>20920.857142857276</v>
      </c>
      <c r="U300" s="2">
        <f t="shared" si="19"/>
        <v>420000</v>
      </c>
      <c r="V300" s="2">
        <f t="shared" si="28"/>
        <v>75048635</v>
      </c>
      <c r="W300" s="2">
        <f t="shared" si="20"/>
        <v>399079.14285714924</v>
      </c>
      <c r="X300" s="2">
        <f t="shared" si="6"/>
        <v>20920.857142850757</v>
      </c>
      <c r="Y300" s="2">
        <f t="shared" si="7"/>
        <v>38944956.999999985</v>
      </c>
      <c r="Z300" s="2" t="str">
        <f t="shared" si="8"/>
        <v>MEEP</v>
      </c>
      <c r="AA300" s="2">
        <f>IF(Z300="HERE",Y300,AA299+Graph!$G$1*1000)</f>
        <v>77256554.714285746</v>
      </c>
      <c r="AB300" s="2">
        <f t="shared" si="21"/>
        <v>420000</v>
      </c>
      <c r="AC300" s="2">
        <f t="shared" si="9"/>
        <v>36337958.142857097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225</v>
      </c>
      <c r="C301" s="7"/>
      <c r="D301" s="2" t="e">
        <f t="shared" si="12"/>
        <v>#N/A</v>
      </c>
      <c r="E301" s="2" t="e">
        <f t="shared" si="22"/>
        <v>#N/A</v>
      </c>
      <c r="F301" s="2">
        <v>826331.44638167322</v>
      </c>
      <c r="G301" s="2">
        <f t="shared" si="23"/>
        <v>399079.14285714284</v>
      </c>
      <c r="H301" s="2">
        <f t="shared" si="13"/>
        <v>108970362.14285769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5443229.8571428731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898137.19372820854</v>
      </c>
      <c r="Q301" s="2">
        <f>IF(P301&gt;Graph!$G$1*1000,Graph!$G$1*1000,P301)</f>
        <v>420000</v>
      </c>
      <c r="R301" s="2">
        <f t="shared" si="16"/>
        <v>114413592</v>
      </c>
      <c r="S301" s="2">
        <f t="shared" si="17"/>
        <v>399079.14285714924</v>
      </c>
      <c r="T301" s="2">
        <f t="shared" si="18"/>
        <v>20920.857142857276</v>
      </c>
      <c r="U301" s="2">
        <f t="shared" si="19"/>
        <v>420000</v>
      </c>
      <c r="V301" s="2">
        <f t="shared" si="28"/>
        <v>75447714.142857149</v>
      </c>
      <c r="W301" s="2">
        <f t="shared" si="20"/>
        <v>399079.14285714924</v>
      </c>
      <c r="X301" s="2">
        <f t="shared" si="6"/>
        <v>20920.857142850757</v>
      </c>
      <c r="Y301" s="2">
        <f t="shared" si="7"/>
        <v>38965877.857142836</v>
      </c>
      <c r="Z301" s="2" t="str">
        <f t="shared" si="8"/>
        <v>MEEP</v>
      </c>
      <c r="AA301" s="2">
        <f>IF(Z301="HERE",Y301,AA300+Graph!$G$1*1000)</f>
        <v>77676554.714285746</v>
      </c>
      <c r="AB301" s="2">
        <f t="shared" si="21"/>
        <v>420000</v>
      </c>
      <c r="AC301" s="2">
        <f t="shared" si="9"/>
        <v>36337958.142857097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226</v>
      </c>
      <c r="C302" s="7"/>
      <c r="D302" s="2" t="e">
        <f t="shared" si="12"/>
        <v>#N/A</v>
      </c>
      <c r="E302" s="2" t="e">
        <f t="shared" si="22"/>
        <v>#N/A</v>
      </c>
      <c r="F302" s="2">
        <v>828167.22187082469</v>
      </c>
      <c r="G302" s="2">
        <f t="shared" si="23"/>
        <v>399079.14285714284</v>
      </c>
      <c r="H302" s="2">
        <f t="shared" si="13"/>
        <v>109369441.28571483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5464150.7142857304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900243.83362367749</v>
      </c>
      <c r="Q302" s="2">
        <f>IF(P302&gt;Graph!$G$1*1000,Graph!$G$1*1000,P302)</f>
        <v>420000</v>
      </c>
      <c r="R302" s="2">
        <f t="shared" si="16"/>
        <v>114833592</v>
      </c>
      <c r="S302" s="2">
        <f t="shared" si="17"/>
        <v>399079.14285714924</v>
      </c>
      <c r="T302" s="2">
        <f t="shared" si="18"/>
        <v>20920.857142857276</v>
      </c>
      <c r="U302" s="2">
        <f t="shared" si="19"/>
        <v>420000</v>
      </c>
      <c r="V302" s="2">
        <f t="shared" si="28"/>
        <v>75846793.285714298</v>
      </c>
      <c r="W302" s="2">
        <f t="shared" si="20"/>
        <v>399079.14285714924</v>
      </c>
      <c r="X302" s="2">
        <f t="shared" si="6"/>
        <v>20920.857142850757</v>
      </c>
      <c r="Y302" s="2">
        <f t="shared" si="7"/>
        <v>38986798.714285687</v>
      </c>
      <c r="Z302" s="2" t="str">
        <f t="shared" si="8"/>
        <v>MEEP</v>
      </c>
      <c r="AA302" s="2">
        <f>IF(Z302="HERE",Y302,AA301+Graph!$G$1*1000)</f>
        <v>78096554.714285746</v>
      </c>
      <c r="AB302" s="2">
        <f t="shared" si="21"/>
        <v>420000</v>
      </c>
      <c r="AC302" s="2">
        <f t="shared" si="9"/>
        <v>36337958.142857097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227</v>
      </c>
      <c r="C303" s="7"/>
      <c r="D303" s="2" t="e">
        <f t="shared" si="12"/>
        <v>#N/A</v>
      </c>
      <c r="E303" s="2" t="e">
        <f t="shared" si="22"/>
        <v>#N/A</v>
      </c>
      <c r="F303" s="2">
        <v>830002.99735996127</v>
      </c>
      <c r="G303" s="2">
        <f t="shared" si="23"/>
        <v>399079.14285714284</v>
      </c>
      <c r="H303" s="2">
        <f t="shared" si="13"/>
        <v>109768520.42857198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5485071.5714285877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902350.47351914644</v>
      </c>
      <c r="Q303" s="2">
        <f>IF(P303&gt;Graph!$G$1*1000,Graph!$G$1*1000,P303)</f>
        <v>420000</v>
      </c>
      <c r="R303" s="2">
        <f t="shared" si="16"/>
        <v>115253592</v>
      </c>
      <c r="S303" s="2">
        <f t="shared" si="17"/>
        <v>399079.14285714924</v>
      </c>
      <c r="T303" s="2">
        <f t="shared" si="18"/>
        <v>20920.857142857276</v>
      </c>
      <c r="U303" s="2">
        <f t="shared" si="19"/>
        <v>420000</v>
      </c>
      <c r="V303" s="2">
        <f t="shared" si="28"/>
        <v>76245872.428571448</v>
      </c>
      <c r="W303" s="2">
        <f t="shared" si="20"/>
        <v>399079.14285714924</v>
      </c>
      <c r="X303" s="2">
        <f t="shared" si="6"/>
        <v>20920.857142850757</v>
      </c>
      <c r="Y303" s="2">
        <f t="shared" si="7"/>
        <v>39007719.571428537</v>
      </c>
      <c r="Z303" s="2" t="str">
        <f t="shared" si="8"/>
        <v>MEEP</v>
      </c>
      <c r="AA303" s="2">
        <f>IF(Z303="HERE",Y303,AA302+Graph!$G$1*1000)</f>
        <v>78516554.714285746</v>
      </c>
      <c r="AB303" s="2">
        <f t="shared" si="21"/>
        <v>420000</v>
      </c>
      <c r="AC303" s="2">
        <f t="shared" si="9"/>
        <v>36337958.142857097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228</v>
      </c>
      <c r="C304" s="7"/>
      <c r="D304" s="2" t="e">
        <f t="shared" si="12"/>
        <v>#N/A</v>
      </c>
      <c r="E304" s="2" t="e">
        <f t="shared" si="22"/>
        <v>#N/A</v>
      </c>
      <c r="F304" s="2">
        <v>831838.77284911275</v>
      </c>
      <c r="G304" s="2">
        <f t="shared" si="23"/>
        <v>399079.14285714284</v>
      </c>
      <c r="H304" s="2">
        <f t="shared" si="13"/>
        <v>110167599.57142913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5505992.4285714449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904457.11341463029</v>
      </c>
      <c r="Q304" s="2">
        <f>IF(P304&gt;Graph!$G$1*1000,Graph!$G$1*1000,P304)</f>
        <v>420000</v>
      </c>
      <c r="R304" s="2">
        <f t="shared" si="16"/>
        <v>115673592</v>
      </c>
      <c r="S304" s="2">
        <f t="shared" si="17"/>
        <v>399079.14285714924</v>
      </c>
      <c r="T304" s="2">
        <f t="shared" si="18"/>
        <v>20920.857142857276</v>
      </c>
      <c r="U304" s="2">
        <f t="shared" si="19"/>
        <v>420000</v>
      </c>
      <c r="V304" s="2">
        <f t="shared" si="28"/>
        <v>76644951.571428597</v>
      </c>
      <c r="W304" s="2">
        <f t="shared" si="20"/>
        <v>399079.14285714924</v>
      </c>
      <c r="X304" s="2">
        <f t="shared" si="6"/>
        <v>20920.857142850757</v>
      </c>
      <c r="Y304" s="2">
        <f t="shared" si="7"/>
        <v>39028640.428571388</v>
      </c>
      <c r="Z304" s="2" t="str">
        <f t="shared" si="8"/>
        <v>MEEP</v>
      </c>
      <c r="AA304" s="2">
        <f>IF(Z304="HERE",Y304,AA303+Graph!$G$1*1000)</f>
        <v>78936554.714285746</v>
      </c>
      <c r="AB304" s="2">
        <f t="shared" si="21"/>
        <v>420000</v>
      </c>
      <c r="AC304" s="2">
        <f t="shared" si="9"/>
        <v>36337958.142857097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229</v>
      </c>
      <c r="C305" s="7"/>
      <c r="D305" s="2" t="e">
        <f t="shared" si="12"/>
        <v>#N/A</v>
      </c>
      <c r="E305" s="2" t="e">
        <f t="shared" si="22"/>
        <v>#N/A</v>
      </c>
      <c r="F305" s="2">
        <v>833674.54833824933</v>
      </c>
      <c r="G305" s="2">
        <f t="shared" si="23"/>
        <v>399079.14285714284</v>
      </c>
      <c r="H305" s="2">
        <f t="shared" si="13"/>
        <v>110566678.71428628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5526913.2857143022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906563.75331009924</v>
      </c>
      <c r="Q305" s="2">
        <f>IF(P305&gt;Graph!$G$1*1000,Graph!$G$1*1000,P305)</f>
        <v>420000</v>
      </c>
      <c r="R305" s="2">
        <f t="shared" si="16"/>
        <v>116093592</v>
      </c>
      <c r="S305" s="2">
        <f t="shared" si="17"/>
        <v>399079.14285714924</v>
      </c>
      <c r="T305" s="2">
        <f t="shared" si="18"/>
        <v>20920.857142857276</v>
      </c>
      <c r="U305" s="2">
        <f t="shared" si="19"/>
        <v>420000</v>
      </c>
      <c r="V305" s="2">
        <f t="shared" si="28"/>
        <v>77044030.714285746</v>
      </c>
      <c r="W305" s="2">
        <f t="shared" si="20"/>
        <v>399079.14285714924</v>
      </c>
      <c r="X305" s="2">
        <f t="shared" si="6"/>
        <v>20920.857142850757</v>
      </c>
      <c r="Y305" s="2">
        <f t="shared" si="7"/>
        <v>39049561.285714239</v>
      </c>
      <c r="Z305" s="2" t="str">
        <f t="shared" si="8"/>
        <v>MEEP</v>
      </c>
      <c r="AA305" s="2">
        <f>IF(Z305="HERE",Y305,AA304+Graph!$G$1*1000)</f>
        <v>79356554.714285746</v>
      </c>
      <c r="AB305" s="2">
        <f t="shared" si="21"/>
        <v>420000</v>
      </c>
      <c r="AC305" s="2">
        <f t="shared" si="9"/>
        <v>36337958.142857097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230</v>
      </c>
      <c r="C306" s="7"/>
      <c r="D306" s="2" t="e">
        <f t="shared" si="12"/>
        <v>#N/A</v>
      </c>
      <c r="E306" s="2" t="e">
        <f t="shared" si="22"/>
        <v>#N/A</v>
      </c>
      <c r="F306" s="2">
        <v>835510.3238274008</v>
      </c>
      <c r="G306" s="2">
        <f t="shared" si="23"/>
        <v>399079.14285714284</v>
      </c>
      <c r="H306" s="2">
        <f t="shared" si="13"/>
        <v>110965757.85714343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5547834.1428571595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908670.39320556819</v>
      </c>
      <c r="Q306" s="2">
        <f>IF(P306&gt;Graph!$G$1*1000,Graph!$G$1*1000,P306)</f>
        <v>420000</v>
      </c>
      <c r="R306" s="2">
        <f t="shared" si="16"/>
        <v>116513592</v>
      </c>
      <c r="S306" s="2">
        <f t="shared" si="17"/>
        <v>399079.14285714924</v>
      </c>
      <c r="T306" s="2">
        <f t="shared" si="18"/>
        <v>20920.857142857276</v>
      </c>
      <c r="U306" s="2">
        <f t="shared" si="19"/>
        <v>420000</v>
      </c>
      <c r="V306" s="2">
        <f t="shared" si="28"/>
        <v>77443109.857142895</v>
      </c>
      <c r="W306" s="2">
        <f t="shared" si="20"/>
        <v>399079.14285714924</v>
      </c>
      <c r="X306" s="2">
        <f t="shared" si="6"/>
        <v>20920.857142850757</v>
      </c>
      <c r="Y306" s="2">
        <f t="shared" si="7"/>
        <v>39070482.14285709</v>
      </c>
      <c r="Z306" s="2" t="str">
        <f t="shared" si="8"/>
        <v>MEEP</v>
      </c>
      <c r="AA306" s="2">
        <f>IF(Z306="HERE",Y306,AA305+Graph!$G$1*1000)</f>
        <v>79776554.714285746</v>
      </c>
      <c r="AB306" s="2">
        <f t="shared" si="21"/>
        <v>420000</v>
      </c>
      <c r="AC306" s="2">
        <f t="shared" si="9"/>
        <v>36337958.142857097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231</v>
      </c>
      <c r="C307" s="7"/>
      <c r="D307" s="2" t="e">
        <f t="shared" si="12"/>
        <v>#N/A</v>
      </c>
      <c r="E307" s="2" t="e">
        <f t="shared" si="22"/>
        <v>#N/A</v>
      </c>
      <c r="F307" s="2">
        <v>837346.09931655228</v>
      </c>
      <c r="G307" s="2">
        <f t="shared" si="23"/>
        <v>399079.14285714284</v>
      </c>
      <c r="H307" s="2">
        <f t="shared" si="13"/>
        <v>111364837.00000058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5568755.0000000168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910777.03310103714</v>
      </c>
      <c r="Q307" s="2">
        <f>IF(P307&gt;Graph!$G$1*1000,Graph!$G$1*1000,P307)</f>
        <v>420000</v>
      </c>
      <c r="R307" s="2">
        <f t="shared" si="16"/>
        <v>116933592</v>
      </c>
      <c r="S307" s="2">
        <f t="shared" si="17"/>
        <v>399079.14285714924</v>
      </c>
      <c r="T307" s="2">
        <f t="shared" si="18"/>
        <v>20920.857142857276</v>
      </c>
      <c r="U307" s="2">
        <f t="shared" si="19"/>
        <v>420000</v>
      </c>
      <c r="V307" s="2">
        <f t="shared" si="28"/>
        <v>77842189.000000045</v>
      </c>
      <c r="W307" s="2">
        <f t="shared" si="20"/>
        <v>399079.14285714924</v>
      </c>
      <c r="X307" s="2">
        <f t="shared" si="6"/>
        <v>20920.857142850757</v>
      </c>
      <c r="Y307" s="2">
        <f t="shared" si="7"/>
        <v>39091402.99999994</v>
      </c>
      <c r="Z307" s="2" t="str">
        <f t="shared" si="8"/>
        <v>MEEP</v>
      </c>
      <c r="AA307" s="2">
        <f>IF(Z307="HERE",Y307,AA306+Graph!$G$1*1000)</f>
        <v>80196554.714285746</v>
      </c>
      <c r="AB307" s="2">
        <f t="shared" si="21"/>
        <v>420000</v>
      </c>
      <c r="AC307" s="2">
        <f t="shared" si="9"/>
        <v>36337958.142857097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232</v>
      </c>
      <c r="C308" s="7"/>
      <c r="D308" s="2" t="e">
        <f t="shared" si="12"/>
        <v>#N/A</v>
      </c>
      <c r="E308" s="2" t="e">
        <f t="shared" si="22"/>
        <v>#N/A</v>
      </c>
      <c r="F308" s="2">
        <v>839181.87480568886</v>
      </c>
      <c r="G308" s="2">
        <f t="shared" si="23"/>
        <v>399079.14285714284</v>
      </c>
      <c r="H308" s="2">
        <f t="shared" si="13"/>
        <v>111763916.14285773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5589675.857142874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912883.67299650609</v>
      </c>
      <c r="Q308" s="2">
        <f>IF(P308&gt;Graph!$G$1*1000,Graph!$G$1*1000,P308)</f>
        <v>420000</v>
      </c>
      <c r="R308" s="2">
        <f t="shared" si="16"/>
        <v>117353592</v>
      </c>
      <c r="S308" s="2">
        <f t="shared" si="17"/>
        <v>399079.14285714924</v>
      </c>
      <c r="T308" s="2">
        <f t="shared" si="18"/>
        <v>20920.857142857276</v>
      </c>
      <c r="U308" s="2">
        <f t="shared" si="19"/>
        <v>420000</v>
      </c>
      <c r="V308" s="2">
        <f t="shared" si="28"/>
        <v>78241268.142857194</v>
      </c>
      <c r="W308" s="2">
        <f t="shared" si="20"/>
        <v>399079.14285714924</v>
      </c>
      <c r="X308" s="2">
        <f t="shared" si="6"/>
        <v>20920.857142850757</v>
      </c>
      <c r="Y308" s="2">
        <f t="shared" si="7"/>
        <v>39112323.857142791</v>
      </c>
      <c r="Z308" s="2" t="str">
        <f t="shared" si="8"/>
        <v>MEEP</v>
      </c>
      <c r="AA308" s="2">
        <f>IF(Z308="HERE",Y308,AA307+Graph!$G$1*1000)</f>
        <v>80616554.714285746</v>
      </c>
      <c r="AB308" s="2">
        <f t="shared" si="21"/>
        <v>420000</v>
      </c>
      <c r="AC308" s="2">
        <f t="shared" si="9"/>
        <v>36337958.142857097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233</v>
      </c>
      <c r="C309" s="7"/>
      <c r="D309" s="2" t="e">
        <f t="shared" si="12"/>
        <v>#N/A</v>
      </c>
      <c r="E309" s="2" t="e">
        <f t="shared" si="22"/>
        <v>#N/A</v>
      </c>
      <c r="F309" s="2">
        <v>841017.65029484034</v>
      </c>
      <c r="G309" s="2">
        <f t="shared" si="23"/>
        <v>399079.14285714284</v>
      </c>
      <c r="H309" s="2">
        <f t="shared" si="13"/>
        <v>112162995.28571488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5610596.7142857313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914990.31289197505</v>
      </c>
      <c r="Q309" s="2">
        <f>IF(P309&gt;Graph!$G$1*1000,Graph!$G$1*1000,P309)</f>
        <v>420000</v>
      </c>
      <c r="R309" s="2">
        <f t="shared" si="16"/>
        <v>117773592</v>
      </c>
      <c r="S309" s="2">
        <f t="shared" si="17"/>
        <v>399079.14285714924</v>
      </c>
      <c r="T309" s="2">
        <f t="shared" si="18"/>
        <v>20920.857142857276</v>
      </c>
      <c r="U309" s="2">
        <f t="shared" si="19"/>
        <v>420000</v>
      </c>
      <c r="V309" s="2">
        <f t="shared" si="28"/>
        <v>78640347.285714343</v>
      </c>
      <c r="W309" s="2">
        <f t="shared" si="20"/>
        <v>399079.14285714924</v>
      </c>
      <c r="X309" s="2">
        <f t="shared" si="6"/>
        <v>20920.857142850757</v>
      </c>
      <c r="Y309" s="2">
        <f t="shared" si="7"/>
        <v>39133244.714285642</v>
      </c>
      <c r="Z309" s="2" t="str">
        <f t="shared" si="8"/>
        <v>MEEP</v>
      </c>
      <c r="AA309" s="2">
        <f>IF(Z309="HERE",Y309,AA308+Graph!$G$1*1000)</f>
        <v>81036554.714285746</v>
      </c>
      <c r="AB309" s="2">
        <f t="shared" si="21"/>
        <v>420000</v>
      </c>
      <c r="AC309" s="2">
        <f t="shared" si="9"/>
        <v>36337958.142857097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234</v>
      </c>
      <c r="C310" s="7"/>
      <c r="D310" s="2" t="e">
        <f t="shared" si="12"/>
        <v>#N/A</v>
      </c>
      <c r="E310" s="2" t="e">
        <f t="shared" si="22"/>
        <v>#N/A</v>
      </c>
      <c r="F310" s="2">
        <v>842853.42578397691</v>
      </c>
      <c r="G310" s="2">
        <f t="shared" si="23"/>
        <v>399079.14285714284</v>
      </c>
      <c r="H310" s="2">
        <f t="shared" si="13"/>
        <v>112562074.42857203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5631517.5714285886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917096.952787444</v>
      </c>
      <c r="Q310" s="2">
        <f>IF(P310&gt;Graph!$G$1*1000,Graph!$G$1*1000,P310)</f>
        <v>420000</v>
      </c>
      <c r="R310" s="2">
        <f t="shared" si="16"/>
        <v>118193592</v>
      </c>
      <c r="S310" s="2">
        <f t="shared" si="17"/>
        <v>399079.14285714924</v>
      </c>
      <c r="T310" s="2">
        <f t="shared" si="18"/>
        <v>20920.857142857276</v>
      </c>
      <c r="U310" s="2">
        <f t="shared" si="19"/>
        <v>420000</v>
      </c>
      <c r="V310" s="2">
        <f t="shared" si="28"/>
        <v>79039426.428571492</v>
      </c>
      <c r="W310" s="2">
        <f t="shared" si="20"/>
        <v>399079.14285714924</v>
      </c>
      <c r="X310" s="2">
        <f t="shared" si="6"/>
        <v>20920.857142850757</v>
      </c>
      <c r="Y310" s="2">
        <f t="shared" si="7"/>
        <v>39154165.571428493</v>
      </c>
      <c r="Z310" s="2" t="str">
        <f t="shared" si="8"/>
        <v>MEEP</v>
      </c>
      <c r="AA310" s="2">
        <f>IF(Z310="HERE",Y310,AA309+Graph!$G$1*1000)</f>
        <v>81456554.714285746</v>
      </c>
      <c r="AB310" s="2">
        <f t="shared" si="21"/>
        <v>420000</v>
      </c>
      <c r="AC310" s="2">
        <f t="shared" si="9"/>
        <v>36337958.142857097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235</v>
      </c>
      <c r="C311" s="7"/>
      <c r="D311" s="2" t="e">
        <f t="shared" si="12"/>
        <v>#N/A</v>
      </c>
      <c r="E311" s="2" t="e">
        <f t="shared" si="22"/>
        <v>#N/A</v>
      </c>
      <c r="F311" s="2">
        <v>844689.20127312839</v>
      </c>
      <c r="G311" s="2">
        <f t="shared" si="23"/>
        <v>399079.14285714284</v>
      </c>
      <c r="H311" s="2">
        <f t="shared" si="13"/>
        <v>112961153.57142918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5652438.4285714459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919203.59268291295</v>
      </c>
      <c r="Q311" s="2">
        <f>IF(P311&gt;Graph!$G$1*1000,Graph!$G$1*1000,P311)</f>
        <v>420000</v>
      </c>
      <c r="R311" s="2">
        <f t="shared" si="16"/>
        <v>118613592</v>
      </c>
      <c r="S311" s="2">
        <f t="shared" si="17"/>
        <v>399079.14285714924</v>
      </c>
      <c r="T311" s="2">
        <f t="shared" si="18"/>
        <v>20920.857142857276</v>
      </c>
      <c r="U311" s="2">
        <f t="shared" si="19"/>
        <v>420000</v>
      </c>
      <c r="V311" s="2">
        <f t="shared" si="28"/>
        <v>79438505.571428642</v>
      </c>
      <c r="W311" s="2">
        <f t="shared" si="20"/>
        <v>399079.14285714924</v>
      </c>
      <c r="X311" s="2">
        <f t="shared" si="6"/>
        <v>20920.857142850757</v>
      </c>
      <c r="Y311" s="2">
        <f t="shared" si="7"/>
        <v>39175086.428571343</v>
      </c>
      <c r="Z311" s="2" t="str">
        <f t="shared" si="8"/>
        <v>MEEP</v>
      </c>
      <c r="AA311" s="2">
        <f>IF(Z311="HERE",Y311,AA310+Graph!$G$1*1000)</f>
        <v>81876554.714285746</v>
      </c>
      <c r="AB311" s="2">
        <f t="shared" si="21"/>
        <v>420000</v>
      </c>
      <c r="AC311" s="2">
        <f t="shared" si="9"/>
        <v>36337958.142857097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236</v>
      </c>
      <c r="C312" s="7"/>
      <c r="D312" s="2" t="e">
        <f t="shared" si="12"/>
        <v>#N/A</v>
      </c>
      <c r="E312" s="2" t="e">
        <f t="shared" si="22"/>
        <v>#N/A</v>
      </c>
      <c r="F312" s="2">
        <v>846524.97676226497</v>
      </c>
      <c r="G312" s="2">
        <f t="shared" si="23"/>
        <v>399079.14285714284</v>
      </c>
      <c r="H312" s="2">
        <f t="shared" si="13"/>
        <v>113360232.71428633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5673359.2857143031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921310.2325783819</v>
      </c>
      <c r="Q312" s="2">
        <f>IF(P312&gt;Graph!$G$1*1000,Graph!$G$1*1000,P312)</f>
        <v>420000</v>
      </c>
      <c r="R312" s="2">
        <f t="shared" si="16"/>
        <v>119033592</v>
      </c>
      <c r="S312" s="2">
        <f t="shared" si="17"/>
        <v>399079.14285714924</v>
      </c>
      <c r="T312" s="2">
        <f t="shared" si="18"/>
        <v>20920.857142857276</v>
      </c>
      <c r="U312" s="2">
        <f t="shared" si="19"/>
        <v>420000</v>
      </c>
      <c r="V312" s="2">
        <f t="shared" si="28"/>
        <v>79837584.714285791</v>
      </c>
      <c r="W312" s="2">
        <f t="shared" si="20"/>
        <v>399079.14285714924</v>
      </c>
      <c r="X312" s="2">
        <f t="shared" si="6"/>
        <v>20920.857142850757</v>
      </c>
      <c r="Y312" s="2">
        <f t="shared" si="7"/>
        <v>39196007.285714194</v>
      </c>
      <c r="Z312" s="2" t="str">
        <f t="shared" si="8"/>
        <v>MEEP</v>
      </c>
      <c r="AA312" s="2">
        <f>IF(Z312="HERE",Y312,AA311+Graph!$G$1*1000)</f>
        <v>82296554.714285746</v>
      </c>
      <c r="AB312" s="2">
        <f t="shared" si="21"/>
        <v>420000</v>
      </c>
      <c r="AC312" s="2">
        <f t="shared" si="9"/>
        <v>36337958.142857097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237</v>
      </c>
      <c r="C313" s="7"/>
      <c r="D313" s="2" t="e">
        <f t="shared" si="12"/>
        <v>#N/A</v>
      </c>
      <c r="E313" s="2" t="e">
        <f t="shared" si="22"/>
        <v>#N/A</v>
      </c>
      <c r="F313" s="2">
        <v>848360.75225141644</v>
      </c>
      <c r="G313" s="2">
        <f t="shared" si="23"/>
        <v>399079.14285714284</v>
      </c>
      <c r="H313" s="2">
        <f t="shared" si="13"/>
        <v>113759311.85714348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5694280.1428571604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923416.87247385085</v>
      </c>
      <c r="Q313" s="2">
        <f>IF(P313&gt;Graph!$G$1*1000,Graph!$G$1*1000,P313)</f>
        <v>420000</v>
      </c>
      <c r="R313" s="2">
        <f t="shared" si="16"/>
        <v>119453592</v>
      </c>
      <c r="S313" s="2">
        <f t="shared" si="17"/>
        <v>399079.14285714924</v>
      </c>
      <c r="T313" s="2">
        <f t="shared" si="18"/>
        <v>20920.857142857276</v>
      </c>
      <c r="U313" s="2">
        <f t="shared" si="19"/>
        <v>420000</v>
      </c>
      <c r="V313" s="2">
        <f t="shared" si="28"/>
        <v>80236663.85714294</v>
      </c>
      <c r="W313" s="2">
        <f t="shared" si="20"/>
        <v>399079.14285714924</v>
      </c>
      <c r="X313" s="2">
        <f t="shared" si="6"/>
        <v>20920.857142850757</v>
      </c>
      <c r="Y313" s="2">
        <f t="shared" si="7"/>
        <v>39216928.142857045</v>
      </c>
      <c r="Z313" s="2" t="str">
        <f t="shared" si="8"/>
        <v>MEEP</v>
      </c>
      <c r="AA313" s="2">
        <f>IF(Z313="HERE",Y313,AA312+Graph!$G$1*1000)</f>
        <v>82716554.714285746</v>
      </c>
      <c r="AB313" s="2">
        <f t="shared" si="21"/>
        <v>420000</v>
      </c>
      <c r="AC313" s="2">
        <f t="shared" si="9"/>
        <v>36337958.142857097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238</v>
      </c>
      <c r="C314" s="7"/>
      <c r="D314" s="2" t="e">
        <f t="shared" si="12"/>
        <v>#N/A</v>
      </c>
      <c r="E314" s="2" t="e">
        <f t="shared" si="22"/>
        <v>#N/A</v>
      </c>
      <c r="F314" s="2">
        <v>850196.52774056792</v>
      </c>
      <c r="G314" s="2">
        <f t="shared" si="23"/>
        <v>399079.14285714284</v>
      </c>
      <c r="H314" s="2">
        <f t="shared" si="13"/>
        <v>114158391.00000063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5715201.0000000177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925523.5123693198</v>
      </c>
      <c r="Q314" s="2">
        <f>IF(P314&gt;Graph!$G$1*1000,Graph!$G$1*1000,P314)</f>
        <v>420000</v>
      </c>
      <c r="R314" s="2">
        <f t="shared" si="16"/>
        <v>119873592</v>
      </c>
      <c r="S314" s="2">
        <f t="shared" si="17"/>
        <v>399079.14285714924</v>
      </c>
      <c r="T314" s="2">
        <f t="shared" si="18"/>
        <v>20920.857142857276</v>
      </c>
      <c r="U314" s="2">
        <f t="shared" si="19"/>
        <v>420000</v>
      </c>
      <c r="V314" s="2">
        <f t="shared" si="28"/>
        <v>80635743.000000089</v>
      </c>
      <c r="W314" s="2">
        <f t="shared" si="20"/>
        <v>399079.14285714924</v>
      </c>
      <c r="X314" s="2">
        <f t="shared" si="6"/>
        <v>20920.857142850757</v>
      </c>
      <c r="Y314" s="2">
        <f t="shared" si="7"/>
        <v>39237848.999999896</v>
      </c>
      <c r="Z314" s="2" t="str">
        <f t="shared" si="8"/>
        <v>MEEP</v>
      </c>
      <c r="AA314" s="2">
        <f>IF(Z314="HERE",Y314,AA313+Graph!$G$1*1000)</f>
        <v>83136554.714285746</v>
      </c>
      <c r="AB314" s="2">
        <f t="shared" si="21"/>
        <v>420000</v>
      </c>
      <c r="AC314" s="2">
        <f t="shared" si="9"/>
        <v>36337958.142857097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239</v>
      </c>
      <c r="C315" s="7"/>
      <c r="D315" s="2" t="e">
        <f t="shared" si="12"/>
        <v>#N/A</v>
      </c>
      <c r="E315" s="2" t="e">
        <f t="shared" si="22"/>
        <v>#N/A</v>
      </c>
      <c r="F315" s="2">
        <v>852032.3032297045</v>
      </c>
      <c r="G315" s="2">
        <f t="shared" si="23"/>
        <v>399079.14285714284</v>
      </c>
      <c r="H315" s="2">
        <f t="shared" si="13"/>
        <v>114557470.14285778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5736121.857142875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927630.15226480365</v>
      </c>
      <c r="Q315" s="2">
        <f>IF(P315&gt;Graph!$G$1*1000,Graph!$G$1*1000,P315)</f>
        <v>420000</v>
      </c>
      <c r="R315" s="2">
        <f t="shared" si="16"/>
        <v>120293592</v>
      </c>
      <c r="S315" s="2">
        <f t="shared" si="17"/>
        <v>399079.14285714924</v>
      </c>
      <c r="T315" s="2">
        <f t="shared" si="18"/>
        <v>20920.857142857276</v>
      </c>
      <c r="U315" s="2">
        <f t="shared" si="19"/>
        <v>420000</v>
      </c>
      <c r="V315" s="2">
        <f t="shared" si="28"/>
        <v>81034822.142857239</v>
      </c>
      <c r="W315" s="2">
        <f t="shared" si="20"/>
        <v>399079.14285714924</v>
      </c>
      <c r="X315" s="2">
        <f t="shared" si="6"/>
        <v>20920.857142850757</v>
      </c>
      <c r="Y315" s="2">
        <f t="shared" si="7"/>
        <v>39258769.857142746</v>
      </c>
      <c r="Z315" s="2" t="str">
        <f t="shared" si="8"/>
        <v>MEEP</v>
      </c>
      <c r="AA315" s="2">
        <f>IF(Z315="HERE",Y315,AA314+Graph!$G$1*1000)</f>
        <v>83556554.714285746</v>
      </c>
      <c r="AB315" s="2">
        <f t="shared" si="21"/>
        <v>420000</v>
      </c>
      <c r="AC315" s="2">
        <f t="shared" si="9"/>
        <v>36337958.142857097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240</v>
      </c>
      <c r="C316" s="7"/>
      <c r="D316" s="2" t="e">
        <f t="shared" si="12"/>
        <v>#N/A</v>
      </c>
      <c r="E316" s="2" t="e">
        <f t="shared" si="22"/>
        <v>#N/A</v>
      </c>
      <c r="F316" s="2">
        <v>853868.07871885598</v>
      </c>
      <c r="G316" s="2">
        <f t="shared" si="23"/>
        <v>399079.14285714284</v>
      </c>
      <c r="H316" s="2">
        <f t="shared" si="13"/>
        <v>114956549.28571492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5757042.7142857322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929736.7921602726</v>
      </c>
      <c r="Q316" s="2">
        <f>IF(P316&gt;Graph!$G$1*1000,Graph!$G$1*1000,P316)</f>
        <v>420000</v>
      </c>
      <c r="R316" s="2">
        <f t="shared" si="16"/>
        <v>120713592</v>
      </c>
      <c r="S316" s="2">
        <f t="shared" si="17"/>
        <v>399079.14285714924</v>
      </c>
      <c r="T316" s="2">
        <f t="shared" si="18"/>
        <v>20920.857142857276</v>
      </c>
      <c r="U316" s="2">
        <f t="shared" si="19"/>
        <v>420000</v>
      </c>
      <c r="V316" s="2">
        <f t="shared" si="28"/>
        <v>81433901.285714388</v>
      </c>
      <c r="W316" s="2">
        <f t="shared" si="20"/>
        <v>399079.14285714924</v>
      </c>
      <c r="X316" s="2">
        <f t="shared" si="6"/>
        <v>20920.857142850757</v>
      </c>
      <c r="Y316" s="2">
        <f t="shared" si="7"/>
        <v>39279690.714285597</v>
      </c>
      <c r="Z316" s="2" t="str">
        <f t="shared" si="8"/>
        <v>MEEP</v>
      </c>
      <c r="AA316" s="2">
        <f>IF(Z316="HERE",Y316,AA315+Graph!$G$1*1000)</f>
        <v>83976554.714285746</v>
      </c>
      <c r="AB316" s="2">
        <f t="shared" si="21"/>
        <v>420000</v>
      </c>
      <c r="AC316" s="2">
        <f t="shared" si="9"/>
        <v>36337958.142857097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241</v>
      </c>
      <c r="C317" s="7"/>
      <c r="D317" s="2" t="e">
        <f t="shared" si="12"/>
        <v>#N/A</v>
      </c>
      <c r="E317" s="2" t="e">
        <f t="shared" si="22"/>
        <v>#N/A</v>
      </c>
      <c r="F317" s="2">
        <v>855703.85420799255</v>
      </c>
      <c r="G317" s="2">
        <f t="shared" si="23"/>
        <v>399079.14285714284</v>
      </c>
      <c r="H317" s="2">
        <f t="shared" si="13"/>
        <v>115355628.42857207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5777963.5714285895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931843.43205574155</v>
      </c>
      <c r="Q317" s="2">
        <f>IF(P317&gt;Graph!$G$1*1000,Graph!$G$1*1000,P317)</f>
        <v>420000</v>
      </c>
      <c r="R317" s="2">
        <f t="shared" si="16"/>
        <v>121133592</v>
      </c>
      <c r="S317" s="2">
        <f t="shared" si="17"/>
        <v>399079.14285714924</v>
      </c>
      <c r="T317" s="2">
        <f t="shared" si="18"/>
        <v>20920.857142857276</v>
      </c>
      <c r="U317" s="2">
        <f t="shared" si="19"/>
        <v>420000</v>
      </c>
      <c r="V317" s="2">
        <f t="shared" si="28"/>
        <v>81832980.428571537</v>
      </c>
      <c r="W317" s="2">
        <f t="shared" si="20"/>
        <v>399079.14285714924</v>
      </c>
      <c r="X317" s="2">
        <f t="shared" si="6"/>
        <v>20920.857142850757</v>
      </c>
      <c r="Y317" s="2">
        <f t="shared" si="7"/>
        <v>39300611.571428448</v>
      </c>
      <c r="Z317" s="2" t="str">
        <f t="shared" si="8"/>
        <v>MEEP</v>
      </c>
      <c r="AA317" s="2">
        <f>IF(Z317="HERE",Y317,AA316+Graph!$G$1*1000)</f>
        <v>84396554.714285746</v>
      </c>
      <c r="AB317" s="2">
        <f t="shared" si="21"/>
        <v>420000</v>
      </c>
      <c r="AC317" s="2">
        <f t="shared" si="9"/>
        <v>36337958.142857097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242</v>
      </c>
      <c r="C318" s="7"/>
      <c r="D318" s="2" t="e">
        <f t="shared" si="12"/>
        <v>#N/A</v>
      </c>
      <c r="E318" s="2" t="e">
        <f t="shared" si="22"/>
        <v>#N/A</v>
      </c>
      <c r="F318" s="2">
        <v>857539.62969714403</v>
      </c>
      <c r="G318" s="2">
        <f t="shared" si="23"/>
        <v>399079.14285714284</v>
      </c>
      <c r="H318" s="2">
        <f t="shared" si="13"/>
        <v>115754707.57142922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5798884.4285714468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933950.0719512105</v>
      </c>
      <c r="Q318" s="2">
        <f>IF(P318&gt;Graph!$G$1*1000,Graph!$G$1*1000,P318)</f>
        <v>420000</v>
      </c>
      <c r="R318" s="2">
        <f t="shared" si="16"/>
        <v>121553592</v>
      </c>
      <c r="S318" s="2">
        <f t="shared" si="17"/>
        <v>399079.14285714924</v>
      </c>
      <c r="T318" s="2">
        <f t="shared" si="18"/>
        <v>20920.857142857276</v>
      </c>
      <c r="U318" s="2">
        <f t="shared" si="19"/>
        <v>420000</v>
      </c>
      <c r="V318" s="2">
        <f t="shared" si="28"/>
        <v>82232059.571428686</v>
      </c>
      <c r="W318" s="2">
        <f t="shared" si="20"/>
        <v>399079.14285714924</v>
      </c>
      <c r="X318" s="2">
        <f t="shared" si="6"/>
        <v>20920.857142850757</v>
      </c>
      <c r="Y318" s="2">
        <f t="shared" si="7"/>
        <v>39321532.428571299</v>
      </c>
      <c r="Z318" s="2" t="str">
        <f t="shared" si="8"/>
        <v>MEEP</v>
      </c>
      <c r="AA318" s="2">
        <f>IF(Z318="HERE",Y318,AA317+Graph!$G$1*1000)</f>
        <v>84816554.714285746</v>
      </c>
      <c r="AB318" s="2">
        <f t="shared" si="21"/>
        <v>420000</v>
      </c>
      <c r="AC318" s="2">
        <f t="shared" si="9"/>
        <v>36337958.142857097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243</v>
      </c>
      <c r="C319" s="7"/>
      <c r="D319" s="2" t="e">
        <f t="shared" si="12"/>
        <v>#N/A</v>
      </c>
      <c r="E319" s="2" t="e">
        <f t="shared" si="22"/>
        <v>#N/A</v>
      </c>
      <c r="F319" s="2">
        <v>859375.40518628061</v>
      </c>
      <c r="G319" s="2">
        <f t="shared" si="23"/>
        <v>399079.14285714284</v>
      </c>
      <c r="H319" s="2">
        <f t="shared" si="13"/>
        <v>116153786.71428637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5819805.2857143041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936056.71184667945</v>
      </c>
      <c r="Q319" s="2">
        <f>IF(P319&gt;Graph!$G$1*1000,Graph!$G$1*1000,P319)</f>
        <v>420000</v>
      </c>
      <c r="R319" s="2">
        <f t="shared" si="16"/>
        <v>121973592</v>
      </c>
      <c r="S319" s="2">
        <f t="shared" si="17"/>
        <v>399079.14285714924</v>
      </c>
      <c r="T319" s="2">
        <f t="shared" si="18"/>
        <v>20920.857142857276</v>
      </c>
      <c r="U319" s="2">
        <f t="shared" si="19"/>
        <v>420000</v>
      </c>
      <c r="V319" s="2">
        <f t="shared" si="28"/>
        <v>82631138.714285836</v>
      </c>
      <c r="W319" s="2">
        <f t="shared" si="20"/>
        <v>399079.14285714924</v>
      </c>
      <c r="X319" s="2">
        <f t="shared" si="6"/>
        <v>20920.857142850757</v>
      </c>
      <c r="Y319" s="2">
        <f t="shared" si="7"/>
        <v>39342453.285714149</v>
      </c>
      <c r="Z319" s="2" t="str">
        <f t="shared" si="8"/>
        <v>MEEP</v>
      </c>
      <c r="AA319" s="2">
        <f>IF(Z319="HERE",Y319,AA318+Graph!$G$1*1000)</f>
        <v>85236554.714285746</v>
      </c>
      <c r="AB319" s="2">
        <f t="shared" si="21"/>
        <v>420000</v>
      </c>
      <c r="AC319" s="2">
        <f t="shared" si="9"/>
        <v>36337958.142857097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244</v>
      </c>
      <c r="C320" s="7"/>
      <c r="D320" s="2" t="e">
        <f t="shared" si="12"/>
        <v>#N/A</v>
      </c>
      <c r="E320" s="2" t="e">
        <f t="shared" si="22"/>
        <v>#N/A</v>
      </c>
      <c r="F320" s="2">
        <v>861211.18067543209</v>
      </c>
      <c r="G320" s="2">
        <f t="shared" si="23"/>
        <v>399079.14285714284</v>
      </c>
      <c r="H320" s="2">
        <f t="shared" si="13"/>
        <v>116552865.85714352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5840726.1428571614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938163.3517421484</v>
      </c>
      <c r="Q320" s="2">
        <f>IF(P320&gt;Graph!$G$1*1000,Graph!$G$1*1000,P320)</f>
        <v>420000</v>
      </c>
      <c r="R320" s="2">
        <f t="shared" si="16"/>
        <v>122393592</v>
      </c>
      <c r="S320" s="2">
        <f t="shared" si="17"/>
        <v>399079.14285714924</v>
      </c>
      <c r="T320" s="2">
        <f t="shared" si="18"/>
        <v>20920.857142857276</v>
      </c>
      <c r="U320" s="2">
        <f t="shared" si="19"/>
        <v>420000</v>
      </c>
      <c r="V320" s="2">
        <f t="shared" si="28"/>
        <v>83030217.857142985</v>
      </c>
      <c r="W320" s="2">
        <f t="shared" si="20"/>
        <v>399079.14285714924</v>
      </c>
      <c r="X320" s="2">
        <f t="shared" si="6"/>
        <v>20920.857142850757</v>
      </c>
      <c r="Y320" s="2">
        <f t="shared" si="7"/>
        <v>39363374.142857</v>
      </c>
      <c r="Z320" s="2" t="str">
        <f t="shared" si="8"/>
        <v>MEEP</v>
      </c>
      <c r="AA320" s="2">
        <f>IF(Z320="HERE",Y320,AA319+Graph!$G$1*1000)</f>
        <v>85656554.714285746</v>
      </c>
      <c r="AB320" s="2">
        <f t="shared" si="21"/>
        <v>420000</v>
      </c>
      <c r="AC320" s="2">
        <f t="shared" si="9"/>
        <v>36337958.142857097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245</v>
      </c>
      <c r="C321" s="7"/>
      <c r="D321" s="2" t="e">
        <f t="shared" si="12"/>
        <v>#N/A</v>
      </c>
      <c r="E321" s="2" t="e">
        <f t="shared" si="22"/>
        <v>#N/A</v>
      </c>
      <c r="F321" s="2">
        <v>863046.95616456866</v>
      </c>
      <c r="G321" s="2">
        <f t="shared" si="23"/>
        <v>399079.14285714284</v>
      </c>
      <c r="H321" s="2">
        <f t="shared" si="13"/>
        <v>116951945.00000067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5861647.0000000186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940269.99163761735</v>
      </c>
      <c r="Q321" s="2">
        <f>IF(P321&gt;Graph!$G$1*1000,Graph!$G$1*1000,P321)</f>
        <v>420000</v>
      </c>
      <c r="R321" s="2">
        <f t="shared" si="16"/>
        <v>122813592</v>
      </c>
      <c r="S321" s="2">
        <f t="shared" si="17"/>
        <v>399079.14285714924</v>
      </c>
      <c r="T321" s="2">
        <f t="shared" si="18"/>
        <v>20920.857142857276</v>
      </c>
      <c r="U321" s="2">
        <f t="shared" si="19"/>
        <v>420000</v>
      </c>
      <c r="V321" s="2">
        <f t="shared" si="28"/>
        <v>83429297.000000134</v>
      </c>
      <c r="W321" s="2">
        <f t="shared" si="20"/>
        <v>399079.14285714924</v>
      </c>
      <c r="X321" s="2">
        <f t="shared" si="6"/>
        <v>20920.857142850757</v>
      </c>
      <c r="Y321" s="2">
        <f t="shared" si="7"/>
        <v>39384294.999999851</v>
      </c>
      <c r="Z321" s="2" t="str">
        <f t="shared" si="8"/>
        <v>MEEP</v>
      </c>
      <c r="AA321" s="2">
        <f>IF(Z321="HERE",Y321,AA320+Graph!$G$1*1000)</f>
        <v>86076554.714285746</v>
      </c>
      <c r="AB321" s="2">
        <f t="shared" si="21"/>
        <v>420000</v>
      </c>
      <c r="AC321" s="2">
        <f t="shared" si="9"/>
        <v>36337958.142857097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246</v>
      </c>
      <c r="C322" s="7"/>
      <c r="D322" s="2" t="e">
        <f t="shared" si="12"/>
        <v>#N/A</v>
      </c>
      <c r="E322" s="2" t="e">
        <f t="shared" si="22"/>
        <v>#N/A</v>
      </c>
      <c r="F322" s="2">
        <v>864882.73165372014</v>
      </c>
      <c r="G322" s="2">
        <f t="shared" si="23"/>
        <v>399079.14285714284</v>
      </c>
      <c r="H322" s="2">
        <f t="shared" si="13"/>
        <v>117351024.14285782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5882567.8571428759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942376.6315330863</v>
      </c>
      <c r="Q322" s="2">
        <f>IF(P322&gt;Graph!$G$1*1000,Graph!$G$1*1000,P322)</f>
        <v>420000</v>
      </c>
      <c r="R322" s="2">
        <f t="shared" si="16"/>
        <v>123233592</v>
      </c>
      <c r="S322" s="2">
        <f t="shared" si="17"/>
        <v>399079.14285714924</v>
      </c>
      <c r="T322" s="2">
        <f t="shared" si="18"/>
        <v>20920.857142857276</v>
      </c>
      <c r="U322" s="2">
        <f t="shared" si="19"/>
        <v>420000</v>
      </c>
      <c r="V322" s="2">
        <f t="shared" si="28"/>
        <v>83828376.142857283</v>
      </c>
      <c r="W322" s="2">
        <f t="shared" si="20"/>
        <v>399079.14285714924</v>
      </c>
      <c r="X322" s="2">
        <f t="shared" si="6"/>
        <v>20920.857142850757</v>
      </c>
      <c r="Y322" s="2">
        <f t="shared" si="7"/>
        <v>39405215.857142702</v>
      </c>
      <c r="Z322" s="2" t="str">
        <f t="shared" si="8"/>
        <v>MEEP</v>
      </c>
      <c r="AA322" s="2">
        <f>IF(Z322="HERE",Y322,AA321+Graph!$G$1*1000)</f>
        <v>86496554.714285746</v>
      </c>
      <c r="AB322" s="2">
        <f t="shared" si="21"/>
        <v>420000</v>
      </c>
      <c r="AC322" s="2">
        <f t="shared" si="9"/>
        <v>36337958.142857097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247</v>
      </c>
      <c r="C323" s="7"/>
      <c r="D323" s="2" t="e">
        <f t="shared" si="12"/>
        <v>#N/A</v>
      </c>
      <c r="E323" s="2" t="e">
        <f t="shared" si="22"/>
        <v>#N/A</v>
      </c>
      <c r="F323" s="2">
        <v>866718.50714287162</v>
      </c>
      <c r="G323" s="2">
        <f t="shared" si="23"/>
        <v>399079.14285714284</v>
      </c>
      <c r="H323" s="2">
        <f t="shared" si="13"/>
        <v>117750103.28571497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5903488.7142857332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944483.27142855525</v>
      </c>
      <c r="Q323" s="2">
        <f>IF(P323&gt;Graph!$G$1*1000,Graph!$G$1*1000,P323)</f>
        <v>420000</v>
      </c>
      <c r="R323" s="2">
        <f t="shared" si="16"/>
        <v>123653592</v>
      </c>
      <c r="S323" s="2">
        <f t="shared" si="17"/>
        <v>399079.14285714924</v>
      </c>
      <c r="T323" s="2">
        <f t="shared" si="18"/>
        <v>20920.857142857276</v>
      </c>
      <c r="U323" s="2">
        <f t="shared" si="19"/>
        <v>420000</v>
      </c>
      <c r="V323" s="2">
        <f t="shared" si="28"/>
        <v>84227455.285714433</v>
      </c>
      <c r="W323" s="2">
        <f t="shared" si="20"/>
        <v>399079.14285714924</v>
      </c>
      <c r="X323" s="2">
        <f t="shared" si="6"/>
        <v>20920.857142850757</v>
      </c>
      <c r="Y323" s="2">
        <f t="shared" si="7"/>
        <v>39426136.714285553</v>
      </c>
      <c r="Z323" s="2" t="str">
        <f t="shared" si="8"/>
        <v>MEEP</v>
      </c>
      <c r="AA323" s="2">
        <f>IF(Z323="HERE",Y323,AA322+Graph!$G$1*1000)</f>
        <v>86916554.714285746</v>
      </c>
      <c r="AB323" s="2">
        <f t="shared" si="21"/>
        <v>420000</v>
      </c>
      <c r="AC323" s="2">
        <f t="shared" si="9"/>
        <v>36337958.142857097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248</v>
      </c>
      <c r="C324" s="7"/>
      <c r="D324" s="2" t="e">
        <f t="shared" si="12"/>
        <v>#N/A</v>
      </c>
      <c r="E324" s="2" t="e">
        <f t="shared" si="22"/>
        <v>#N/A</v>
      </c>
      <c r="F324" s="2">
        <v>868554.28263200819</v>
      </c>
      <c r="G324" s="2">
        <f t="shared" si="23"/>
        <v>399079.14285714284</v>
      </c>
      <c r="H324" s="2">
        <f t="shared" si="13"/>
        <v>118149182.42857212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5924409.5714285905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946589.9113240242</v>
      </c>
      <c r="Q324" s="2">
        <f>IF(P324&gt;Graph!$G$1*1000,Graph!$G$1*1000,P324)</f>
        <v>420000</v>
      </c>
      <c r="R324" s="2">
        <f t="shared" si="16"/>
        <v>124073592</v>
      </c>
      <c r="S324" s="2">
        <f t="shared" si="17"/>
        <v>399079.14285714924</v>
      </c>
      <c r="T324" s="2">
        <f t="shared" si="18"/>
        <v>20920.857142857276</v>
      </c>
      <c r="U324" s="2">
        <f t="shared" si="19"/>
        <v>420000</v>
      </c>
      <c r="V324" s="2">
        <f t="shared" si="28"/>
        <v>84626534.428571582</v>
      </c>
      <c r="W324" s="2">
        <f t="shared" si="20"/>
        <v>399079.14285714924</v>
      </c>
      <c r="X324" s="2">
        <f t="shared" si="6"/>
        <v>20920.857142850757</v>
      </c>
      <c r="Y324" s="2">
        <f t="shared" si="7"/>
        <v>39447057.571428403</v>
      </c>
      <c r="Z324" s="2" t="str">
        <f t="shared" si="8"/>
        <v>MEEP</v>
      </c>
      <c r="AA324" s="2">
        <f>IF(Z324="HERE",Y324,AA323+Graph!$G$1*1000)</f>
        <v>87336554.714285746</v>
      </c>
      <c r="AB324" s="2">
        <f t="shared" si="21"/>
        <v>420000</v>
      </c>
      <c r="AC324" s="2">
        <f t="shared" si="9"/>
        <v>36337958.142857097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249</v>
      </c>
      <c r="C325" s="7"/>
      <c r="D325" s="2" t="e">
        <f t="shared" si="12"/>
        <v>#N/A</v>
      </c>
      <c r="E325" s="2" t="e">
        <f t="shared" si="22"/>
        <v>#N/A</v>
      </c>
      <c r="F325" s="2">
        <v>870390.05812115967</v>
      </c>
      <c r="G325" s="2">
        <f t="shared" si="23"/>
        <v>399079.14285714284</v>
      </c>
      <c r="H325" s="2">
        <f t="shared" si="13"/>
        <v>118548261.57142927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5945330.4285714477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948696.55121950805</v>
      </c>
      <c r="Q325" s="2">
        <f>IF(P325&gt;Graph!$G$1*1000,Graph!$G$1*1000,P325)</f>
        <v>420000</v>
      </c>
      <c r="R325" s="2">
        <f t="shared" si="16"/>
        <v>124493592</v>
      </c>
      <c r="S325" s="2">
        <f t="shared" si="17"/>
        <v>399079.14285714924</v>
      </c>
      <c r="T325" s="2">
        <f t="shared" si="18"/>
        <v>20920.857142857276</v>
      </c>
      <c r="U325" s="2">
        <f t="shared" si="19"/>
        <v>420000</v>
      </c>
      <c r="V325" s="2">
        <f t="shared" si="28"/>
        <v>85025613.571428731</v>
      </c>
      <c r="W325" s="2">
        <f t="shared" si="20"/>
        <v>399079.14285714924</v>
      </c>
      <c r="X325" s="2">
        <f t="shared" si="6"/>
        <v>20920.857142850757</v>
      </c>
      <c r="Y325" s="2">
        <f t="shared" si="7"/>
        <v>39467978.428571254</v>
      </c>
      <c r="Z325" s="2" t="str">
        <f t="shared" si="8"/>
        <v>MEEP</v>
      </c>
      <c r="AA325" s="2">
        <f>IF(Z325="HERE",Y325,AA324+Graph!$G$1*1000)</f>
        <v>87756554.714285746</v>
      </c>
      <c r="AB325" s="2">
        <f t="shared" si="21"/>
        <v>420000</v>
      </c>
      <c r="AC325" s="2">
        <f t="shared" si="9"/>
        <v>36337958.142857097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250</v>
      </c>
      <c r="C326" s="7"/>
      <c r="D326" s="2" t="e">
        <f t="shared" si="12"/>
        <v>#N/A</v>
      </c>
      <c r="E326" s="2" t="e">
        <f t="shared" si="22"/>
        <v>#N/A</v>
      </c>
      <c r="F326" s="2">
        <v>872225.83361029625</v>
      </c>
      <c r="G326" s="2">
        <f t="shared" si="23"/>
        <v>399079.14285714284</v>
      </c>
      <c r="H326" s="2">
        <f t="shared" si="13"/>
        <v>118947340.71428642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5966251.285714305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950803.191114977</v>
      </c>
      <c r="Q326" s="2">
        <f>IF(P326&gt;Graph!$G$1*1000,Graph!$G$1*1000,P326)</f>
        <v>420000</v>
      </c>
      <c r="R326" s="2">
        <f t="shared" si="16"/>
        <v>124913592</v>
      </c>
      <c r="S326" s="2">
        <f t="shared" si="17"/>
        <v>399079.14285714924</v>
      </c>
      <c r="T326" s="2">
        <f t="shared" si="18"/>
        <v>20920.857142857276</v>
      </c>
      <c r="U326" s="2">
        <f t="shared" si="19"/>
        <v>420000</v>
      </c>
      <c r="V326" s="2">
        <f t="shared" si="28"/>
        <v>85424692.71428588</v>
      </c>
      <c r="W326" s="2">
        <f t="shared" si="20"/>
        <v>399079.14285714924</v>
      </c>
      <c r="X326" s="2">
        <f t="shared" si="6"/>
        <v>20920.857142850757</v>
      </c>
      <c r="Y326" s="2">
        <f t="shared" si="7"/>
        <v>39488899.285714105</v>
      </c>
      <c r="Z326" s="2" t="str">
        <f t="shared" si="8"/>
        <v>MEEP</v>
      </c>
      <c r="AA326" s="2">
        <f>IF(Z326="HERE",Y326,AA325+Graph!$G$1*1000)</f>
        <v>88176554.714285746</v>
      </c>
      <c r="AB326" s="2">
        <f t="shared" si="21"/>
        <v>420000</v>
      </c>
      <c r="AC326" s="2">
        <f t="shared" si="9"/>
        <v>36337958.142857097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251</v>
      </c>
      <c r="C327" s="7"/>
      <c r="D327" s="2" t="e">
        <f t="shared" si="12"/>
        <v>#N/A</v>
      </c>
      <c r="E327" s="2" t="e">
        <f t="shared" si="22"/>
        <v>#N/A</v>
      </c>
      <c r="F327" s="2">
        <v>874061.60909944773</v>
      </c>
      <c r="G327" s="2">
        <f t="shared" si="23"/>
        <v>399079.14285714284</v>
      </c>
      <c r="H327" s="2">
        <f t="shared" si="13"/>
        <v>119346419.85714357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5987172.1428571623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952909.83101044595</v>
      </c>
      <c r="Q327" s="2">
        <f>IF(P327&gt;Graph!$G$1*1000,Graph!$G$1*1000,P327)</f>
        <v>420000</v>
      </c>
      <c r="R327" s="2">
        <f t="shared" si="16"/>
        <v>125333592</v>
      </c>
      <c r="S327" s="2">
        <f t="shared" si="17"/>
        <v>399079.14285714924</v>
      </c>
      <c r="T327" s="2">
        <f t="shared" si="18"/>
        <v>20920.857142857276</v>
      </c>
      <c r="U327" s="2">
        <f t="shared" si="19"/>
        <v>420000</v>
      </c>
      <c r="V327" s="2">
        <f t="shared" si="28"/>
        <v>85823771.85714303</v>
      </c>
      <c r="W327" s="2">
        <f t="shared" si="20"/>
        <v>399079.14285714924</v>
      </c>
      <c r="X327" s="2">
        <f t="shared" si="6"/>
        <v>20920.857142850757</v>
      </c>
      <c r="Y327" s="2">
        <f t="shared" si="7"/>
        <v>39509820.142856956</v>
      </c>
      <c r="Z327" s="2" t="str">
        <f t="shared" si="8"/>
        <v>MEEP</v>
      </c>
      <c r="AA327" s="2">
        <f>IF(Z327="HERE",Y327,AA326+Graph!$G$1*1000)</f>
        <v>88596554.714285746</v>
      </c>
      <c r="AB327" s="2">
        <f t="shared" si="21"/>
        <v>420000</v>
      </c>
      <c r="AC327" s="2">
        <f t="shared" si="9"/>
        <v>36337958.142857097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252</v>
      </c>
      <c r="C328" s="7"/>
      <c r="D328" s="2" t="e">
        <f t="shared" si="12"/>
        <v>#N/A</v>
      </c>
      <c r="E328" s="2" t="e">
        <f t="shared" si="22"/>
        <v>#N/A</v>
      </c>
      <c r="F328" s="2">
        <v>875897.3845885843</v>
      </c>
      <c r="G328" s="2">
        <f t="shared" si="23"/>
        <v>399079.14285714284</v>
      </c>
      <c r="H328" s="2">
        <f t="shared" si="13"/>
        <v>119745499.00000072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6008093.0000000196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955016.4709059149</v>
      </c>
      <c r="Q328" s="2">
        <f>IF(P328&gt;Graph!$G$1*1000,Graph!$G$1*1000,P328)</f>
        <v>420000</v>
      </c>
      <c r="R328" s="2">
        <f t="shared" si="16"/>
        <v>125753592</v>
      </c>
      <c r="S328" s="2">
        <f t="shared" si="17"/>
        <v>399079.14285714924</v>
      </c>
      <c r="T328" s="2">
        <f t="shared" si="18"/>
        <v>20920.857142857276</v>
      </c>
      <c r="U328" s="2">
        <f t="shared" si="19"/>
        <v>420000</v>
      </c>
      <c r="V328" s="2">
        <f t="shared" si="28"/>
        <v>86222851.000000179</v>
      </c>
      <c r="W328" s="2">
        <f t="shared" si="20"/>
        <v>399079.14285714924</v>
      </c>
      <c r="X328" s="2">
        <f t="shared" si="6"/>
        <v>20920.857142850757</v>
      </c>
      <c r="Y328" s="2">
        <f t="shared" si="7"/>
        <v>39530740.999999806</v>
      </c>
      <c r="Z328" s="2" t="str">
        <f t="shared" si="8"/>
        <v>MEEP</v>
      </c>
      <c r="AA328" s="2">
        <f>IF(Z328="HERE",Y328,AA327+Graph!$G$1*1000)</f>
        <v>89016554.714285746</v>
      </c>
      <c r="AB328" s="2">
        <f t="shared" si="21"/>
        <v>420000</v>
      </c>
      <c r="AC328" s="2">
        <f t="shared" si="9"/>
        <v>36337958.142857097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253</v>
      </c>
      <c r="C329" s="7"/>
      <c r="D329" s="2" t="e">
        <f t="shared" si="12"/>
        <v>#N/A</v>
      </c>
      <c r="E329" s="2" t="e">
        <f t="shared" si="22"/>
        <v>#N/A</v>
      </c>
      <c r="F329" s="2">
        <v>877733.16007773578</v>
      </c>
      <c r="G329" s="2">
        <f t="shared" si="23"/>
        <v>399079.14285714284</v>
      </c>
      <c r="H329" s="2">
        <f t="shared" si="13"/>
        <v>120144578.14285786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6029013.8571428768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957123.11080138385</v>
      </c>
      <c r="Q329" s="2">
        <f>IF(P329&gt;Graph!$G$1*1000,Graph!$G$1*1000,P329)</f>
        <v>420000</v>
      </c>
      <c r="R329" s="2">
        <f t="shared" si="16"/>
        <v>126173592</v>
      </c>
      <c r="S329" s="2">
        <f t="shared" si="17"/>
        <v>399079.14285714924</v>
      </c>
      <c r="T329" s="2">
        <f t="shared" si="18"/>
        <v>20920.857142857276</v>
      </c>
      <c r="U329" s="2">
        <f t="shared" si="19"/>
        <v>420000</v>
      </c>
      <c r="V329" s="2">
        <f t="shared" si="28"/>
        <v>86621930.142857328</v>
      </c>
      <c r="W329" s="2">
        <f t="shared" si="20"/>
        <v>399079.14285714924</v>
      </c>
      <c r="X329" s="2">
        <f t="shared" si="6"/>
        <v>20920.857142850757</v>
      </c>
      <c r="Y329" s="2">
        <f t="shared" si="7"/>
        <v>39551661.857142657</v>
      </c>
      <c r="Z329" s="2" t="str">
        <f t="shared" si="8"/>
        <v>MEEP</v>
      </c>
      <c r="AA329" s="2">
        <f>IF(Z329="HERE",Y329,AA328+Graph!$G$1*1000)</f>
        <v>89436554.714285746</v>
      </c>
      <c r="AB329" s="2">
        <f t="shared" si="21"/>
        <v>420000</v>
      </c>
      <c r="AC329" s="2">
        <f t="shared" si="9"/>
        <v>36337958.142857097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254</v>
      </c>
      <c r="C330" s="7"/>
      <c r="D330" s="2" t="e">
        <f t="shared" si="12"/>
        <v>#N/A</v>
      </c>
      <c r="E330" s="2" t="e">
        <f t="shared" si="22"/>
        <v>#N/A</v>
      </c>
      <c r="F330" s="2">
        <v>879568.93556688726</v>
      </c>
      <c r="G330" s="2">
        <f t="shared" si="23"/>
        <v>399079.14285714284</v>
      </c>
      <c r="H330" s="2">
        <f t="shared" si="13"/>
        <v>120543657.28571501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6049934.7142857341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959229.7506968528</v>
      </c>
      <c r="Q330" s="2">
        <f>IF(P330&gt;Graph!$G$1*1000,Graph!$G$1*1000,P330)</f>
        <v>420000</v>
      </c>
      <c r="R330" s="2">
        <f t="shared" si="16"/>
        <v>126593592</v>
      </c>
      <c r="S330" s="2">
        <f t="shared" si="17"/>
        <v>399079.14285714924</v>
      </c>
      <c r="T330" s="2">
        <f t="shared" si="18"/>
        <v>20920.857142857276</v>
      </c>
      <c r="U330" s="2">
        <f t="shared" si="19"/>
        <v>420000</v>
      </c>
      <c r="V330" s="2">
        <f t="shared" si="28"/>
        <v>87021009.285714477</v>
      </c>
      <c r="W330" s="2">
        <f t="shared" si="20"/>
        <v>399079.14285714924</v>
      </c>
      <c r="X330" s="2">
        <f t="shared" si="6"/>
        <v>20920.857142850757</v>
      </c>
      <c r="Y330" s="2">
        <f t="shared" si="7"/>
        <v>39572582.714285508</v>
      </c>
      <c r="Z330" s="2" t="str">
        <f t="shared" si="8"/>
        <v>MEEP</v>
      </c>
      <c r="AA330" s="2">
        <f>IF(Z330="HERE",Y330,AA329+Graph!$G$1*1000)</f>
        <v>89856554.714285746</v>
      </c>
      <c r="AB330" s="2">
        <f t="shared" si="21"/>
        <v>420000</v>
      </c>
      <c r="AC330" s="2">
        <f t="shared" si="9"/>
        <v>36337958.142857097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255</v>
      </c>
      <c r="C331" s="7"/>
      <c r="D331" s="2" t="e">
        <f t="shared" si="12"/>
        <v>#N/A</v>
      </c>
      <c r="E331" s="2" t="e">
        <f t="shared" si="22"/>
        <v>#N/A</v>
      </c>
      <c r="F331" s="2">
        <v>881404.71105602384</v>
      </c>
      <c r="G331" s="2">
        <f t="shared" si="23"/>
        <v>399079.14285714284</v>
      </c>
      <c r="H331" s="2">
        <f t="shared" si="13"/>
        <v>120942736.42857216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6070855.5714285914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961336.39059232175</v>
      </c>
      <c r="Q331" s="2">
        <f>IF(P331&gt;Graph!$G$1*1000,Graph!$G$1*1000,P331)</f>
        <v>420000</v>
      </c>
      <c r="R331" s="2">
        <f t="shared" si="16"/>
        <v>127013592</v>
      </c>
      <c r="S331" s="2">
        <f t="shared" si="17"/>
        <v>399079.14285714924</v>
      </c>
      <c r="T331" s="2">
        <f t="shared" si="18"/>
        <v>20920.857142857276</v>
      </c>
      <c r="U331" s="2">
        <f t="shared" si="19"/>
        <v>420000</v>
      </c>
      <c r="V331" s="2">
        <f t="shared" si="28"/>
        <v>87420088.428571627</v>
      </c>
      <c r="W331" s="2">
        <f t="shared" si="20"/>
        <v>399079.14285714924</v>
      </c>
      <c r="X331" s="2">
        <f t="shared" si="6"/>
        <v>20920.857142850757</v>
      </c>
      <c r="Y331" s="2">
        <f t="shared" si="7"/>
        <v>39593503.571428359</v>
      </c>
      <c r="Z331" s="2" t="str">
        <f t="shared" si="8"/>
        <v>MEEP</v>
      </c>
      <c r="AA331" s="2">
        <f>IF(Z331="HERE",Y331,AA330+Graph!$G$1*1000)</f>
        <v>90276554.714285746</v>
      </c>
      <c r="AB331" s="2">
        <f t="shared" si="21"/>
        <v>420000</v>
      </c>
      <c r="AC331" s="2">
        <f t="shared" si="9"/>
        <v>36337958.142857097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256</v>
      </c>
      <c r="C332" s="7"/>
      <c r="D332" s="2" t="e">
        <f t="shared" si="12"/>
        <v>#N/A</v>
      </c>
      <c r="E332" s="2" t="e">
        <f t="shared" si="22"/>
        <v>#N/A</v>
      </c>
      <c r="F332" s="2">
        <v>883240.48654517531</v>
      </c>
      <c r="G332" s="2">
        <f t="shared" si="23"/>
        <v>399079.14285714284</v>
      </c>
      <c r="H332" s="2">
        <f t="shared" si="13"/>
        <v>121341815.57142931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6091776.4285714487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963443.0304877907</v>
      </c>
      <c r="Q332" s="2">
        <f>IF(P332&gt;Graph!$G$1*1000,Graph!$G$1*1000,P332)</f>
        <v>420000</v>
      </c>
      <c r="R332" s="2">
        <f t="shared" si="16"/>
        <v>127433592</v>
      </c>
      <c r="S332" s="2">
        <f t="shared" si="17"/>
        <v>399079.14285714924</v>
      </c>
      <c r="T332" s="2">
        <f t="shared" si="18"/>
        <v>20920.857142857276</v>
      </c>
      <c r="U332" s="2">
        <f t="shared" si="19"/>
        <v>420000</v>
      </c>
      <c r="V332" s="2">
        <f t="shared" si="28"/>
        <v>87819167.571428776</v>
      </c>
      <c r="W332" s="2">
        <f t="shared" si="20"/>
        <v>399079.14285714924</v>
      </c>
      <c r="X332" s="2">
        <f t="shared" si="6"/>
        <v>20920.857142850757</v>
      </c>
      <c r="Y332" s="2">
        <f t="shared" si="7"/>
        <v>39614424.428571209</v>
      </c>
      <c r="Z332" s="2" t="str">
        <f t="shared" si="8"/>
        <v>MEEP</v>
      </c>
      <c r="AA332" s="2">
        <f>IF(Z332="HERE",Y332,AA331+Graph!$G$1*1000)</f>
        <v>90696554.714285746</v>
      </c>
      <c r="AB332" s="2">
        <f t="shared" si="21"/>
        <v>420000</v>
      </c>
      <c r="AC332" s="2">
        <f t="shared" si="9"/>
        <v>36337958.142857097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257</v>
      </c>
      <c r="C333" s="7"/>
      <c r="D333" s="2" t="e">
        <f t="shared" si="12"/>
        <v>#N/A</v>
      </c>
      <c r="E333" s="2" t="e">
        <f t="shared" si="22"/>
        <v>#N/A</v>
      </c>
      <c r="F333" s="2">
        <v>885076.26203431189</v>
      </c>
      <c r="G333" s="2">
        <f t="shared" si="23"/>
        <v>399079.14285714284</v>
      </c>
      <c r="H333" s="2">
        <f t="shared" si="13"/>
        <v>121740894.71428646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6112697.2857143059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965549.67038325965</v>
      </c>
      <c r="Q333" s="2">
        <f>IF(P333&gt;Graph!$G$1*1000,Graph!$G$1*1000,P333)</f>
        <v>420000</v>
      </c>
      <c r="R333" s="2">
        <f t="shared" si="16"/>
        <v>127853592</v>
      </c>
      <c r="S333" s="2">
        <f t="shared" si="17"/>
        <v>399079.14285714924</v>
      </c>
      <c r="T333" s="2">
        <f t="shared" si="18"/>
        <v>20920.857142857276</v>
      </c>
      <c r="U333" s="2">
        <f t="shared" si="19"/>
        <v>420000</v>
      </c>
      <c r="V333" s="2">
        <f t="shared" si="28"/>
        <v>88218246.714285925</v>
      </c>
      <c r="W333" s="2">
        <f t="shared" si="20"/>
        <v>399079.14285714924</v>
      </c>
      <c r="X333" s="2">
        <f t="shared" si="6"/>
        <v>20920.857142850757</v>
      </c>
      <c r="Y333" s="2">
        <f t="shared" si="7"/>
        <v>39635345.28571406</v>
      </c>
      <c r="Z333" s="2" t="str">
        <f t="shared" si="8"/>
        <v>MEEP</v>
      </c>
      <c r="AA333" s="2">
        <f>IF(Z333="HERE",Y333,AA332+Graph!$G$1*1000)</f>
        <v>91116554.714285746</v>
      </c>
      <c r="AB333" s="2">
        <f t="shared" si="21"/>
        <v>420000</v>
      </c>
      <c r="AC333" s="2">
        <f t="shared" si="9"/>
        <v>36337958.142857097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258</v>
      </c>
      <c r="C334" s="7"/>
      <c r="D334" s="2" t="e">
        <f t="shared" si="12"/>
        <v>#N/A</v>
      </c>
      <c r="E334" s="2" t="e">
        <f t="shared" si="22"/>
        <v>#N/A</v>
      </c>
      <c r="F334" s="2">
        <v>886912.03752346337</v>
      </c>
      <c r="G334" s="2">
        <f t="shared" si="23"/>
        <v>399079.14285714284</v>
      </c>
      <c r="H334" s="2">
        <f t="shared" si="13"/>
        <v>122139973.85714361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6133618.1428571632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967656.3102787286</v>
      </c>
      <c r="Q334" s="2">
        <f>IF(P334&gt;Graph!$G$1*1000,Graph!$G$1*1000,P334)</f>
        <v>420000</v>
      </c>
      <c r="R334" s="2">
        <f t="shared" si="16"/>
        <v>128273592</v>
      </c>
      <c r="S334" s="2">
        <f t="shared" si="17"/>
        <v>399079.14285714924</v>
      </c>
      <c r="T334" s="2">
        <f t="shared" si="18"/>
        <v>20920.857142857276</v>
      </c>
      <c r="U334" s="2">
        <f t="shared" si="19"/>
        <v>420000</v>
      </c>
      <c r="V334" s="2">
        <f t="shared" si="28"/>
        <v>88617325.857143074</v>
      </c>
      <c r="W334" s="2">
        <f t="shared" si="20"/>
        <v>399079.14285714924</v>
      </c>
      <c r="X334" s="2">
        <f t="shared" si="6"/>
        <v>20920.857142850757</v>
      </c>
      <c r="Y334" s="2">
        <f t="shared" si="7"/>
        <v>39656266.142856911</v>
      </c>
      <c r="Z334" s="2" t="str">
        <f t="shared" si="8"/>
        <v>MEEP</v>
      </c>
      <c r="AA334" s="2">
        <f>IF(Z334="HERE",Y334,AA333+Graph!$G$1*1000)</f>
        <v>91536554.714285746</v>
      </c>
      <c r="AB334" s="2">
        <f t="shared" si="21"/>
        <v>420000</v>
      </c>
      <c r="AC334" s="2">
        <f t="shared" si="9"/>
        <v>36337958.142857097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259</v>
      </c>
      <c r="C335" s="7"/>
      <c r="D335" s="2" t="e">
        <f t="shared" si="12"/>
        <v>#N/A</v>
      </c>
      <c r="E335" s="2" t="e">
        <f t="shared" si="22"/>
        <v>#N/A</v>
      </c>
      <c r="F335" s="2">
        <v>888747.81301259995</v>
      </c>
      <c r="G335" s="2">
        <f t="shared" si="23"/>
        <v>399079.14285714284</v>
      </c>
      <c r="H335" s="2">
        <f t="shared" si="13"/>
        <v>122539053.00000076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6154539.0000000205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969762.95017421246</v>
      </c>
      <c r="Q335" s="2">
        <f>IF(P335&gt;Graph!$G$1*1000,Graph!$G$1*1000,P335)</f>
        <v>420000</v>
      </c>
      <c r="R335" s="2">
        <f t="shared" si="16"/>
        <v>128693592</v>
      </c>
      <c r="S335" s="2">
        <f t="shared" si="17"/>
        <v>399079.14285714924</v>
      </c>
      <c r="T335" s="2">
        <f t="shared" si="18"/>
        <v>20920.857142857276</v>
      </c>
      <c r="U335" s="2">
        <f t="shared" si="19"/>
        <v>420000</v>
      </c>
      <c r="V335" s="2">
        <f t="shared" si="28"/>
        <v>89016405.000000224</v>
      </c>
      <c r="W335" s="2">
        <f t="shared" si="20"/>
        <v>399079.14285714924</v>
      </c>
      <c r="X335" s="2">
        <f t="shared" si="6"/>
        <v>20920.857142850757</v>
      </c>
      <c r="Y335" s="2">
        <f t="shared" si="7"/>
        <v>39677186.999999762</v>
      </c>
      <c r="Z335" s="2" t="str">
        <f t="shared" si="8"/>
        <v>MEEP</v>
      </c>
      <c r="AA335" s="2">
        <f>IF(Z335="HERE",Y335,AA334+Graph!$G$1*1000)</f>
        <v>91956554.714285746</v>
      </c>
      <c r="AB335" s="2">
        <f t="shared" si="21"/>
        <v>420000</v>
      </c>
      <c r="AC335" s="2">
        <f t="shared" si="9"/>
        <v>36337958.142857097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260</v>
      </c>
      <c r="C336" s="7"/>
      <c r="D336" s="2" t="e">
        <f t="shared" si="12"/>
        <v>#N/A</v>
      </c>
      <c r="E336" s="2" t="e">
        <f t="shared" si="22"/>
        <v>#N/A</v>
      </c>
      <c r="F336" s="2">
        <v>890583.58850175142</v>
      </c>
      <c r="G336" s="2">
        <f t="shared" si="23"/>
        <v>399079.14285714284</v>
      </c>
      <c r="H336" s="2">
        <f t="shared" si="13"/>
        <v>122938132.14285791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6175459.8571428778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971869.59006968141</v>
      </c>
      <c r="Q336" s="2">
        <f>IF(P336&gt;Graph!$G$1*1000,Graph!$G$1*1000,P336)</f>
        <v>420000</v>
      </c>
      <c r="R336" s="2">
        <f t="shared" si="16"/>
        <v>129113592</v>
      </c>
      <c r="S336" s="2">
        <f t="shared" si="17"/>
        <v>399079.14285714924</v>
      </c>
      <c r="T336" s="2">
        <f t="shared" si="18"/>
        <v>20920.857142857276</v>
      </c>
      <c r="U336" s="2">
        <f t="shared" si="19"/>
        <v>420000</v>
      </c>
      <c r="V336" s="2">
        <f t="shared" si="28"/>
        <v>89415484.142857373</v>
      </c>
      <c r="W336" s="2">
        <f t="shared" si="20"/>
        <v>399079.14285714924</v>
      </c>
      <c r="X336" s="2">
        <f t="shared" si="6"/>
        <v>20920.857142850757</v>
      </c>
      <c r="Y336" s="2">
        <f t="shared" si="7"/>
        <v>39698107.857142612</v>
      </c>
      <c r="Z336" s="2" t="str">
        <f t="shared" si="8"/>
        <v>MEEP</v>
      </c>
      <c r="AA336" s="2">
        <f>IF(Z336="HERE",Y336,AA335+Graph!$G$1*1000)</f>
        <v>92376554.714285746</v>
      </c>
      <c r="AB336" s="2">
        <f t="shared" si="21"/>
        <v>420000</v>
      </c>
      <c r="AC336" s="2">
        <f t="shared" si="9"/>
        <v>36337958.142857097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261</v>
      </c>
      <c r="C337" s="7"/>
      <c r="D337" s="2" t="e">
        <f t="shared" si="12"/>
        <v>#N/A</v>
      </c>
      <c r="E337" s="2" t="e">
        <f t="shared" si="22"/>
        <v>#N/A</v>
      </c>
      <c r="F337" s="2">
        <v>892419.3639909029</v>
      </c>
      <c r="G337" s="2">
        <f t="shared" si="23"/>
        <v>399079.14285714284</v>
      </c>
      <c r="H337" s="2">
        <f t="shared" si="13"/>
        <v>123337211.28571506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6196380.714285735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973976.22996515036</v>
      </c>
      <c r="Q337" s="2">
        <f>IF(P337&gt;Graph!$G$1*1000,Graph!$G$1*1000,P337)</f>
        <v>420000</v>
      </c>
      <c r="R337" s="2">
        <f t="shared" si="16"/>
        <v>129533592</v>
      </c>
      <c r="S337" s="2">
        <f t="shared" si="17"/>
        <v>399079.14285714924</v>
      </c>
      <c r="T337" s="2">
        <f t="shared" si="18"/>
        <v>20920.857142857276</v>
      </c>
      <c r="U337" s="2">
        <f t="shared" si="19"/>
        <v>420000</v>
      </c>
      <c r="V337" s="2">
        <f t="shared" si="28"/>
        <v>89814563.285714522</v>
      </c>
      <c r="W337" s="2">
        <f t="shared" si="20"/>
        <v>399079.14285714924</v>
      </c>
      <c r="X337" s="2">
        <f t="shared" si="6"/>
        <v>20920.857142850757</v>
      </c>
      <c r="Y337" s="2">
        <f t="shared" si="7"/>
        <v>39719028.714285463</v>
      </c>
      <c r="Z337" s="2" t="str">
        <f t="shared" si="8"/>
        <v>MEEP</v>
      </c>
      <c r="AA337" s="2">
        <f>IF(Z337="HERE",Y337,AA336+Graph!$G$1*1000)</f>
        <v>92796554.714285746</v>
      </c>
      <c r="AB337" s="2">
        <f t="shared" si="21"/>
        <v>420000</v>
      </c>
      <c r="AC337" s="2">
        <f t="shared" si="9"/>
        <v>36337958.142857097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262</v>
      </c>
      <c r="C338" s="7"/>
      <c r="D338" s="2" t="e">
        <f t="shared" si="12"/>
        <v>#N/A</v>
      </c>
      <c r="E338" s="2" t="e">
        <f t="shared" si="22"/>
        <v>#N/A</v>
      </c>
      <c r="F338" s="2">
        <v>894255.13948003948</v>
      </c>
      <c r="G338" s="2">
        <f t="shared" si="23"/>
        <v>399079.14285714284</v>
      </c>
      <c r="H338" s="2">
        <f t="shared" si="13"/>
        <v>123736290.42857221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6217301.5714285923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976082.86986061931</v>
      </c>
      <c r="Q338" s="2">
        <f>IF(P338&gt;Graph!$G$1*1000,Graph!$G$1*1000,P338)</f>
        <v>420000</v>
      </c>
      <c r="R338" s="2">
        <f t="shared" si="16"/>
        <v>129953592</v>
      </c>
      <c r="S338" s="2">
        <f t="shared" si="17"/>
        <v>399079.14285714924</v>
      </c>
      <c r="T338" s="2">
        <f t="shared" si="18"/>
        <v>20920.857142857276</v>
      </c>
      <c r="U338" s="2">
        <f t="shared" si="19"/>
        <v>420000</v>
      </c>
      <c r="V338" s="2">
        <f t="shared" si="28"/>
        <v>90213642.428571671</v>
      </c>
      <c r="W338" s="2">
        <f t="shared" si="20"/>
        <v>399079.14285714924</v>
      </c>
      <c r="X338" s="2">
        <f t="shared" si="6"/>
        <v>20920.857142850757</v>
      </c>
      <c r="Y338" s="2">
        <f t="shared" si="7"/>
        <v>39739949.571428314</v>
      </c>
      <c r="Z338" s="2" t="str">
        <f t="shared" si="8"/>
        <v>MEEP</v>
      </c>
      <c r="AA338" s="2">
        <f>IF(Z338="HERE",Y338,AA337+Graph!$G$1*1000)</f>
        <v>93216554.714285746</v>
      </c>
      <c r="AB338" s="2">
        <f t="shared" si="21"/>
        <v>420000</v>
      </c>
      <c r="AC338" s="2">
        <f t="shared" si="9"/>
        <v>36337958.142857097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263</v>
      </c>
      <c r="C339" s="7"/>
      <c r="D339" s="2" t="e">
        <f t="shared" si="12"/>
        <v>#N/A</v>
      </c>
      <c r="E339" s="2" t="e">
        <f t="shared" si="22"/>
        <v>#N/A</v>
      </c>
      <c r="F339" s="2">
        <v>896090.91496919096</v>
      </c>
      <c r="G339" s="2">
        <f t="shared" si="23"/>
        <v>399079.14285714284</v>
      </c>
      <c r="H339" s="2">
        <f t="shared" si="13"/>
        <v>124135369.57142936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6238222.4285714496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978189.50975608826</v>
      </c>
      <c r="Q339" s="2">
        <f>IF(P339&gt;Graph!$G$1*1000,Graph!$G$1*1000,P339)</f>
        <v>420000</v>
      </c>
      <c r="R339" s="2">
        <f t="shared" si="16"/>
        <v>130373592</v>
      </c>
      <c r="S339" s="2">
        <f t="shared" si="17"/>
        <v>399079.14285714924</v>
      </c>
      <c r="T339" s="2">
        <f t="shared" si="18"/>
        <v>20920.857142857276</v>
      </c>
      <c r="U339" s="2">
        <f t="shared" si="19"/>
        <v>420000</v>
      </c>
      <c r="V339" s="2">
        <f t="shared" si="28"/>
        <v>90612721.57142882</v>
      </c>
      <c r="W339" s="2">
        <f t="shared" si="20"/>
        <v>399079.14285714924</v>
      </c>
      <c r="X339" s="2">
        <f t="shared" si="6"/>
        <v>20920.857142850757</v>
      </c>
      <c r="Y339" s="2">
        <f t="shared" si="7"/>
        <v>39760870.428571165</v>
      </c>
      <c r="Z339" s="2" t="str">
        <f t="shared" si="8"/>
        <v>MEEP</v>
      </c>
      <c r="AA339" s="2">
        <f>IF(Z339="HERE",Y339,AA338+Graph!$G$1*1000)</f>
        <v>93636554.714285746</v>
      </c>
      <c r="AB339" s="2">
        <f t="shared" si="21"/>
        <v>420000</v>
      </c>
      <c r="AC339" s="2">
        <f t="shared" si="9"/>
        <v>36337958.142857097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264</v>
      </c>
      <c r="C340" s="7"/>
      <c r="D340" s="2" t="e">
        <f t="shared" si="12"/>
        <v>#N/A</v>
      </c>
      <c r="E340" s="2" t="e">
        <f t="shared" si="22"/>
        <v>#N/A</v>
      </c>
      <c r="F340" s="2">
        <v>897926.69045832753</v>
      </c>
      <c r="G340" s="2">
        <f t="shared" si="23"/>
        <v>399079.14285714284</v>
      </c>
      <c r="H340" s="2">
        <f t="shared" si="13"/>
        <v>124534448.71428651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6259143.2857143069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980296.14965155721</v>
      </c>
      <c r="Q340" s="2">
        <f>IF(P340&gt;Graph!$G$1*1000,Graph!$G$1*1000,P340)</f>
        <v>420000</v>
      </c>
      <c r="R340" s="2">
        <f t="shared" si="16"/>
        <v>130793592</v>
      </c>
      <c r="S340" s="2">
        <f t="shared" si="17"/>
        <v>399079.14285714924</v>
      </c>
      <c r="T340" s="2">
        <f t="shared" si="18"/>
        <v>20920.857142857276</v>
      </c>
      <c r="U340" s="2">
        <f t="shared" si="19"/>
        <v>420000</v>
      </c>
      <c r="V340" s="2">
        <f t="shared" si="28"/>
        <v>91011800.71428597</v>
      </c>
      <c r="W340" s="2">
        <f t="shared" si="20"/>
        <v>399079.14285714924</v>
      </c>
      <c r="X340" s="2">
        <f t="shared" si="6"/>
        <v>20920.857142850757</v>
      </c>
      <c r="Y340" s="2">
        <f t="shared" si="7"/>
        <v>39781791.285714015</v>
      </c>
      <c r="Z340" s="2" t="str">
        <f t="shared" si="8"/>
        <v>MEEP</v>
      </c>
      <c r="AA340" s="2">
        <f>IF(Z340="HERE",Y340,AA339+Graph!$G$1*1000)</f>
        <v>94056554.714285746</v>
      </c>
      <c r="AB340" s="2">
        <f t="shared" si="21"/>
        <v>420000</v>
      </c>
      <c r="AC340" s="2">
        <f t="shared" si="9"/>
        <v>36337958.142857097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265</v>
      </c>
      <c r="C341" s="7"/>
      <c r="D341" s="2" t="e">
        <f t="shared" si="12"/>
        <v>#N/A</v>
      </c>
      <c r="E341" s="2" t="e">
        <f t="shared" si="22"/>
        <v>#N/A</v>
      </c>
      <c r="F341" s="2">
        <v>899762.46594747901</v>
      </c>
      <c r="G341" s="2">
        <f t="shared" si="23"/>
        <v>399079.14285714284</v>
      </c>
      <c r="H341" s="2">
        <f t="shared" si="13"/>
        <v>124933527.85714366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6280064.1428571641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982402.78954702616</v>
      </c>
      <c r="Q341" s="2">
        <f>IF(P341&gt;Graph!$G$1*1000,Graph!$G$1*1000,P341)</f>
        <v>420000</v>
      </c>
      <c r="R341" s="2">
        <f t="shared" si="16"/>
        <v>131213592</v>
      </c>
      <c r="S341" s="2">
        <f t="shared" si="17"/>
        <v>399079.14285714924</v>
      </c>
      <c r="T341" s="2">
        <f t="shared" si="18"/>
        <v>20920.857142857276</v>
      </c>
      <c r="U341" s="2">
        <f t="shared" si="19"/>
        <v>420000</v>
      </c>
      <c r="V341" s="2">
        <f t="shared" si="28"/>
        <v>91410879.857143119</v>
      </c>
      <c r="W341" s="2">
        <f t="shared" si="20"/>
        <v>399079.14285714924</v>
      </c>
      <c r="X341" s="2">
        <f t="shared" si="6"/>
        <v>20920.857142850757</v>
      </c>
      <c r="Y341" s="2">
        <f t="shared" si="7"/>
        <v>39802712.142856866</v>
      </c>
      <c r="Z341" s="2" t="str">
        <f t="shared" si="8"/>
        <v>MEEP</v>
      </c>
      <c r="AA341" s="2">
        <f>IF(Z341="HERE",Y341,AA340+Graph!$G$1*1000)</f>
        <v>94476554.714285746</v>
      </c>
      <c r="AB341" s="2">
        <f t="shared" si="21"/>
        <v>420000</v>
      </c>
      <c r="AC341" s="2">
        <f t="shared" si="9"/>
        <v>36337958.142857097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266</v>
      </c>
      <c r="C342" s="7"/>
      <c r="D342" s="2" t="e">
        <f t="shared" si="12"/>
        <v>#N/A</v>
      </c>
      <c r="E342" s="2" t="e">
        <f t="shared" si="22"/>
        <v>#N/A</v>
      </c>
      <c r="F342" s="2">
        <v>901598.24143661559</v>
      </c>
      <c r="G342" s="2">
        <f t="shared" si="23"/>
        <v>399079.14285714284</v>
      </c>
      <c r="H342" s="2">
        <f t="shared" si="13"/>
        <v>125332607.0000008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6300985.0000000214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984509.42944249511</v>
      </c>
      <c r="Q342" s="2">
        <f>IF(P342&gt;Graph!$G$1*1000,Graph!$G$1*1000,P342)</f>
        <v>420000</v>
      </c>
      <c r="R342" s="2">
        <f t="shared" si="16"/>
        <v>131633592</v>
      </c>
      <c r="S342" s="2">
        <f t="shared" si="17"/>
        <v>399079.14285714924</v>
      </c>
      <c r="T342" s="2">
        <f t="shared" si="18"/>
        <v>20920.857142857276</v>
      </c>
      <c r="U342" s="2">
        <f t="shared" si="19"/>
        <v>420000</v>
      </c>
      <c r="V342" s="2">
        <f t="shared" si="28"/>
        <v>91809959.000000268</v>
      </c>
      <c r="W342" s="2">
        <f t="shared" si="20"/>
        <v>399079.14285714924</v>
      </c>
      <c r="X342" s="2">
        <f t="shared" si="6"/>
        <v>20920.857142850757</v>
      </c>
      <c r="Y342" s="2">
        <f t="shared" si="7"/>
        <v>39823632.999999717</v>
      </c>
      <c r="Z342" s="2" t="str">
        <f t="shared" si="8"/>
        <v>MEEP</v>
      </c>
      <c r="AA342" s="2">
        <f>IF(Z342="HERE",Y342,AA341+Graph!$G$1*1000)</f>
        <v>94896554.714285746</v>
      </c>
      <c r="AB342" s="2">
        <f t="shared" si="21"/>
        <v>420000</v>
      </c>
      <c r="AC342" s="2">
        <f t="shared" si="9"/>
        <v>36337958.142857097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267</v>
      </c>
      <c r="C343" s="7"/>
      <c r="D343" s="2" t="e">
        <f t="shared" si="12"/>
        <v>#N/A</v>
      </c>
      <c r="E343" s="2" t="e">
        <f t="shared" si="22"/>
        <v>#N/A</v>
      </c>
      <c r="F343" s="2">
        <v>903434.01692576706</v>
      </c>
      <c r="G343" s="2">
        <f t="shared" si="23"/>
        <v>399079.14285714284</v>
      </c>
      <c r="H343" s="2">
        <f t="shared" si="13"/>
        <v>125731686.14285795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6321905.8571428787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986616.06933796406</v>
      </c>
      <c r="Q343" s="2">
        <f>IF(P343&gt;Graph!$G$1*1000,Graph!$G$1*1000,P343)</f>
        <v>420000</v>
      </c>
      <c r="R343" s="2">
        <f t="shared" si="16"/>
        <v>132053592</v>
      </c>
      <c r="S343" s="2">
        <f t="shared" si="17"/>
        <v>399079.14285714924</v>
      </c>
      <c r="T343" s="2">
        <f t="shared" si="18"/>
        <v>20920.857142857276</v>
      </c>
      <c r="U343" s="2">
        <f t="shared" si="19"/>
        <v>420000</v>
      </c>
      <c r="V343" s="2">
        <f t="shared" si="28"/>
        <v>92209038.142857417</v>
      </c>
      <c r="W343" s="2">
        <f t="shared" si="20"/>
        <v>399079.14285714924</v>
      </c>
      <c r="X343" s="2">
        <f t="shared" si="6"/>
        <v>20920.857142850757</v>
      </c>
      <c r="Y343" s="2">
        <f t="shared" si="7"/>
        <v>39844553.857142568</v>
      </c>
      <c r="Z343" s="2" t="str">
        <f t="shared" si="8"/>
        <v>MEEP</v>
      </c>
      <c r="AA343" s="2">
        <f>IF(Z343="HERE",Y343,AA342+Graph!$G$1*1000)</f>
        <v>95316554.714285746</v>
      </c>
      <c r="AB343" s="2">
        <f t="shared" si="21"/>
        <v>420000</v>
      </c>
      <c r="AC343" s="2">
        <f t="shared" si="9"/>
        <v>36337958.142857097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268</v>
      </c>
      <c r="C344" s="7"/>
      <c r="D344" s="2" t="e">
        <f t="shared" si="12"/>
        <v>#N/A</v>
      </c>
      <c r="E344" s="2" t="e">
        <f t="shared" si="22"/>
        <v>#N/A</v>
      </c>
      <c r="F344" s="2">
        <v>905269.79241490364</v>
      </c>
      <c r="G344" s="2">
        <f t="shared" si="23"/>
        <v>399079.14285714284</v>
      </c>
      <c r="H344" s="2">
        <f t="shared" si="13"/>
        <v>126130765.2857151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6342826.714285736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988722.70923343301</v>
      </c>
      <c r="Q344" s="2">
        <f>IF(P344&gt;Graph!$G$1*1000,Graph!$G$1*1000,P344)</f>
        <v>420000</v>
      </c>
      <c r="R344" s="2">
        <f t="shared" si="16"/>
        <v>132473592</v>
      </c>
      <c r="S344" s="2">
        <f t="shared" si="17"/>
        <v>399079.14285714924</v>
      </c>
      <c r="T344" s="2">
        <f t="shared" si="18"/>
        <v>20920.857142857276</v>
      </c>
      <c r="U344" s="2">
        <f t="shared" si="19"/>
        <v>420000</v>
      </c>
      <c r="V344" s="2">
        <f t="shared" si="28"/>
        <v>92608117.285714567</v>
      </c>
      <c r="W344" s="2">
        <f t="shared" si="20"/>
        <v>399079.14285714924</v>
      </c>
      <c r="X344" s="2">
        <f t="shared" si="6"/>
        <v>20920.857142850757</v>
      </c>
      <c r="Y344" s="2">
        <f t="shared" si="7"/>
        <v>39865474.714285418</v>
      </c>
      <c r="Z344" s="2" t="str">
        <f t="shared" si="8"/>
        <v>MEEP</v>
      </c>
      <c r="AA344" s="2">
        <f>IF(Z344="HERE",Y344,AA343+Graph!$G$1*1000)</f>
        <v>95736554.714285746</v>
      </c>
      <c r="AB344" s="2">
        <f t="shared" si="21"/>
        <v>420000</v>
      </c>
      <c r="AC344" s="2">
        <f t="shared" si="9"/>
        <v>36337958.142857097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269</v>
      </c>
      <c r="C345" s="7"/>
      <c r="D345" s="2" t="e">
        <f t="shared" si="12"/>
        <v>#N/A</v>
      </c>
      <c r="E345" s="2" t="e">
        <f t="shared" si="22"/>
        <v>#N/A</v>
      </c>
      <c r="F345" s="2">
        <v>907105.56790405512</v>
      </c>
      <c r="G345" s="2">
        <f t="shared" si="23"/>
        <v>399079.14285714284</v>
      </c>
      <c r="H345" s="2">
        <f t="shared" si="13"/>
        <v>126529844.42857225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6363747.5714285932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990829.34912890196</v>
      </c>
      <c r="Q345" s="2">
        <f>IF(P345&gt;Graph!$G$1*1000,Graph!$G$1*1000,P345)</f>
        <v>420000</v>
      </c>
      <c r="R345" s="2">
        <f t="shared" si="16"/>
        <v>132893592</v>
      </c>
      <c r="S345" s="2">
        <f t="shared" si="17"/>
        <v>399079.14285714924</v>
      </c>
      <c r="T345" s="2">
        <f t="shared" si="18"/>
        <v>20920.857142857276</v>
      </c>
      <c r="U345" s="2">
        <f t="shared" si="19"/>
        <v>420000</v>
      </c>
      <c r="V345" s="2">
        <f t="shared" si="28"/>
        <v>93007196.428571716</v>
      </c>
      <c r="W345" s="2">
        <f t="shared" si="20"/>
        <v>399079.14285714924</v>
      </c>
      <c r="X345" s="2">
        <f t="shared" si="6"/>
        <v>20920.857142850757</v>
      </c>
      <c r="Y345" s="2">
        <f t="shared" si="7"/>
        <v>39886395.571428269</v>
      </c>
      <c r="Z345" s="2" t="str">
        <f t="shared" si="8"/>
        <v>MEEP</v>
      </c>
      <c r="AA345" s="2">
        <f>IF(Z345="HERE",Y345,AA344+Graph!$G$1*1000)</f>
        <v>96156554.714285746</v>
      </c>
      <c r="AB345" s="2">
        <f t="shared" si="21"/>
        <v>420000</v>
      </c>
      <c r="AC345" s="2">
        <f t="shared" si="9"/>
        <v>36337958.142857097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270</v>
      </c>
      <c r="C346" s="7"/>
      <c r="D346" s="2" t="e">
        <f t="shared" si="12"/>
        <v>#N/A</v>
      </c>
      <c r="E346" s="2" t="e">
        <f t="shared" si="22"/>
        <v>#N/A</v>
      </c>
      <c r="F346" s="2">
        <v>908941.3433932066</v>
      </c>
      <c r="G346" s="2">
        <f t="shared" si="23"/>
        <v>399079.14285714284</v>
      </c>
      <c r="H346" s="2">
        <f t="shared" si="13"/>
        <v>126928923.5714294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6384668.4285714505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992935.98902438581</v>
      </c>
      <c r="Q346" s="2">
        <f>IF(P346&gt;Graph!$G$1*1000,Graph!$G$1*1000,P346)</f>
        <v>420000</v>
      </c>
      <c r="R346" s="2">
        <f t="shared" si="16"/>
        <v>133313592</v>
      </c>
      <c r="S346" s="2">
        <f t="shared" si="17"/>
        <v>399079.14285714924</v>
      </c>
      <c r="T346" s="2">
        <f t="shared" si="18"/>
        <v>20920.857142857276</v>
      </c>
      <c r="U346" s="2">
        <f t="shared" si="19"/>
        <v>420000</v>
      </c>
      <c r="V346" s="2">
        <f t="shared" si="28"/>
        <v>93406275.571428865</v>
      </c>
      <c r="W346" s="2">
        <f t="shared" si="20"/>
        <v>399079.14285714924</v>
      </c>
      <c r="X346" s="2">
        <f t="shared" si="6"/>
        <v>20920.857142850757</v>
      </c>
      <c r="Y346" s="2">
        <f t="shared" si="7"/>
        <v>39907316.42857112</v>
      </c>
      <c r="Z346" s="2" t="str">
        <f t="shared" si="8"/>
        <v>MEEP</v>
      </c>
      <c r="AA346" s="2">
        <f>IF(Z346="HERE",Y346,AA345+Graph!$G$1*1000)</f>
        <v>96576554.714285746</v>
      </c>
      <c r="AB346" s="2">
        <f t="shared" si="21"/>
        <v>420000</v>
      </c>
      <c r="AC346" s="2">
        <f t="shared" si="9"/>
        <v>36337958.142857097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271</v>
      </c>
      <c r="C347" s="7"/>
      <c r="D347" s="2" t="e">
        <f t="shared" si="12"/>
        <v>#N/A</v>
      </c>
      <c r="E347" s="2" t="e">
        <f t="shared" si="22"/>
        <v>#N/A</v>
      </c>
      <c r="F347" s="2">
        <v>910777.11888234317</v>
      </c>
      <c r="G347" s="2">
        <f t="shared" si="23"/>
        <v>399079.14285714284</v>
      </c>
      <c r="H347" s="2">
        <f t="shared" si="13"/>
        <v>127328002.71428655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6405589.2857143078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995042.62891985476</v>
      </c>
      <c r="Q347" s="2">
        <f>IF(P347&gt;Graph!$G$1*1000,Graph!$G$1*1000,P347)</f>
        <v>420000</v>
      </c>
      <c r="R347" s="2">
        <f t="shared" si="16"/>
        <v>133733592</v>
      </c>
      <c r="S347" s="2">
        <f t="shared" si="17"/>
        <v>399079.14285714924</v>
      </c>
      <c r="T347" s="2">
        <f t="shared" si="18"/>
        <v>20920.857142857276</v>
      </c>
      <c r="U347" s="2">
        <f t="shared" si="19"/>
        <v>420000</v>
      </c>
      <c r="V347" s="2">
        <f t="shared" si="28"/>
        <v>93805354.714286014</v>
      </c>
      <c r="W347" s="2">
        <f t="shared" si="20"/>
        <v>399079.14285714924</v>
      </c>
      <c r="X347" s="2">
        <f t="shared" si="6"/>
        <v>20920.857142850757</v>
      </c>
      <c r="Y347" s="2">
        <f t="shared" si="7"/>
        <v>39928237.285713971</v>
      </c>
      <c r="Z347" s="2" t="str">
        <f t="shared" si="8"/>
        <v>MEEP</v>
      </c>
      <c r="AA347" s="2">
        <f>IF(Z347="HERE",Y347,AA346+Graph!$G$1*1000)</f>
        <v>96996554.714285746</v>
      </c>
      <c r="AB347" s="2">
        <f t="shared" si="21"/>
        <v>420000</v>
      </c>
      <c r="AC347" s="2">
        <f t="shared" si="9"/>
        <v>36337958.142857097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272</v>
      </c>
      <c r="C348" s="7"/>
      <c r="D348" s="2" t="e">
        <f t="shared" si="12"/>
        <v>#N/A</v>
      </c>
      <c r="E348" s="2" t="e">
        <f t="shared" si="22"/>
        <v>#N/A</v>
      </c>
      <c r="F348" s="2">
        <v>912612.89437149465</v>
      </c>
      <c r="G348" s="2">
        <f t="shared" si="23"/>
        <v>399079.14285714284</v>
      </c>
      <c r="H348" s="2">
        <f t="shared" si="13"/>
        <v>127727081.8571437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6426510.1428571651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997149.26881532371</v>
      </c>
      <c r="Q348" s="2">
        <f>IF(P348&gt;Graph!$G$1*1000,Graph!$G$1*1000,P348)</f>
        <v>420000</v>
      </c>
      <c r="R348" s="2">
        <f t="shared" si="16"/>
        <v>134153592</v>
      </c>
      <c r="S348" s="2">
        <f t="shared" si="17"/>
        <v>399079.14285714924</v>
      </c>
      <c r="T348" s="2">
        <f t="shared" si="18"/>
        <v>20920.857142857276</v>
      </c>
      <c r="U348" s="2">
        <f t="shared" si="19"/>
        <v>420000</v>
      </c>
      <c r="V348" s="2">
        <f t="shared" si="28"/>
        <v>94204433.857143164</v>
      </c>
      <c r="W348" s="2">
        <f t="shared" si="20"/>
        <v>399079.14285714924</v>
      </c>
      <c r="X348" s="2">
        <f t="shared" si="6"/>
        <v>20920.857142850757</v>
      </c>
      <c r="Y348" s="2">
        <f t="shared" si="7"/>
        <v>39949158.142856821</v>
      </c>
      <c r="Z348" s="2" t="str">
        <f t="shared" si="8"/>
        <v>MEEP</v>
      </c>
      <c r="AA348" s="2">
        <f>IF(Z348="HERE",Y348,AA347+Graph!$G$1*1000)</f>
        <v>97416554.714285746</v>
      </c>
      <c r="AB348" s="2">
        <f t="shared" si="21"/>
        <v>420000</v>
      </c>
      <c r="AC348" s="2">
        <f t="shared" si="9"/>
        <v>36337958.142857097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273</v>
      </c>
      <c r="C349" s="7"/>
      <c r="D349" s="2" t="e">
        <f t="shared" si="12"/>
        <v>#N/A</v>
      </c>
      <c r="E349" s="2" t="e">
        <f t="shared" si="22"/>
        <v>#N/A</v>
      </c>
      <c r="F349" s="2">
        <v>914448.66986063123</v>
      </c>
      <c r="G349" s="2">
        <f t="shared" si="23"/>
        <v>399079.14285714284</v>
      </c>
      <c r="H349" s="2">
        <f t="shared" si="13"/>
        <v>128126161.00000085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6447431.0000000224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999255.90871079266</v>
      </c>
      <c r="Q349" s="2">
        <f>IF(P349&gt;Graph!$G$1*1000,Graph!$G$1*1000,P349)</f>
        <v>420000</v>
      </c>
      <c r="R349" s="2">
        <f t="shared" si="16"/>
        <v>134573592</v>
      </c>
      <c r="S349" s="2">
        <f t="shared" si="17"/>
        <v>399079.14285714924</v>
      </c>
      <c r="T349" s="2">
        <f t="shared" si="18"/>
        <v>20920.857142857276</v>
      </c>
      <c r="U349" s="2">
        <f t="shared" si="19"/>
        <v>420000</v>
      </c>
      <c r="V349" s="2">
        <f t="shared" si="28"/>
        <v>94603513.000000313</v>
      </c>
      <c r="W349" s="2">
        <f t="shared" si="20"/>
        <v>399079.14285714924</v>
      </c>
      <c r="X349" s="2">
        <f t="shared" si="6"/>
        <v>20920.857142850757</v>
      </c>
      <c r="Y349" s="2">
        <f t="shared" si="7"/>
        <v>39970078.999999672</v>
      </c>
      <c r="Z349" s="2" t="str">
        <f t="shared" si="8"/>
        <v>MEEP</v>
      </c>
      <c r="AA349" s="2">
        <f>IF(Z349="HERE",Y349,AA348+Graph!$G$1*1000)</f>
        <v>97836554.714285746</v>
      </c>
      <c r="AB349" s="2">
        <f t="shared" si="21"/>
        <v>420000</v>
      </c>
      <c r="AC349" s="2">
        <f t="shared" si="9"/>
        <v>36337958.142857097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274</v>
      </c>
      <c r="C350" s="7"/>
      <c r="D350" s="2" t="e">
        <f t="shared" si="12"/>
        <v>#N/A</v>
      </c>
      <c r="E350" s="2" t="e">
        <f t="shared" si="22"/>
        <v>#N/A</v>
      </c>
      <c r="F350" s="2">
        <v>916284.44534978271</v>
      </c>
      <c r="G350" s="2">
        <f t="shared" si="23"/>
        <v>399079.14285714284</v>
      </c>
      <c r="H350" s="2">
        <f t="shared" si="13"/>
        <v>128525240.142858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6468351.8571428796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1001362.5486062616</v>
      </c>
      <c r="Q350" s="2">
        <f>IF(P350&gt;Graph!$G$1*1000,Graph!$G$1*1000,P350)</f>
        <v>420000</v>
      </c>
      <c r="R350" s="2">
        <f t="shared" si="16"/>
        <v>134993592</v>
      </c>
      <c r="S350" s="2">
        <f t="shared" si="17"/>
        <v>399079.14285714924</v>
      </c>
      <c r="T350" s="2">
        <f t="shared" si="18"/>
        <v>20920.857142857276</v>
      </c>
      <c r="U350" s="2">
        <f t="shared" si="19"/>
        <v>420000</v>
      </c>
      <c r="V350" s="2">
        <f t="shared" si="28"/>
        <v>95002592.142857462</v>
      </c>
      <c r="W350" s="2">
        <f t="shared" si="20"/>
        <v>399079.14285714924</v>
      </c>
      <c r="X350" s="2">
        <f t="shared" si="6"/>
        <v>20920.857142850757</v>
      </c>
      <c r="Y350" s="2">
        <f t="shared" si="7"/>
        <v>39990999.857142523</v>
      </c>
      <c r="Z350" s="2" t="str">
        <f t="shared" si="8"/>
        <v>MEEP</v>
      </c>
      <c r="AA350" s="2">
        <f>IF(Z350="HERE",Y350,AA349+Graph!$G$1*1000)</f>
        <v>98256554.714285746</v>
      </c>
      <c r="AB350" s="2">
        <f t="shared" si="21"/>
        <v>420000</v>
      </c>
      <c r="AC350" s="2">
        <f t="shared" si="9"/>
        <v>36337958.142857097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275</v>
      </c>
      <c r="C351" s="7"/>
      <c r="D351" s="2" t="e">
        <f t="shared" si="12"/>
        <v>#N/A</v>
      </c>
      <c r="E351" s="2" t="e">
        <f t="shared" si="22"/>
        <v>#N/A</v>
      </c>
      <c r="F351" s="2">
        <v>918120.22083891928</v>
      </c>
      <c r="G351" s="2">
        <f t="shared" si="23"/>
        <v>399079.14285714284</v>
      </c>
      <c r="H351" s="2">
        <f t="shared" si="13"/>
        <v>128924319.28571515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6489272.7142857369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1003469.1885017306</v>
      </c>
      <c r="Q351" s="2">
        <f>IF(P351&gt;Graph!$G$1*1000,Graph!$G$1*1000,P351)</f>
        <v>420000</v>
      </c>
      <c r="R351" s="2">
        <f t="shared" si="16"/>
        <v>135413592</v>
      </c>
      <c r="S351" s="2">
        <f t="shared" si="17"/>
        <v>399079.14285714924</v>
      </c>
      <c r="T351" s="2">
        <f t="shared" si="18"/>
        <v>20920.857142857276</v>
      </c>
      <c r="U351" s="2">
        <f t="shared" si="19"/>
        <v>420000</v>
      </c>
      <c r="V351" s="2">
        <f t="shared" si="28"/>
        <v>95401671.285714611</v>
      </c>
      <c r="W351" s="2">
        <f t="shared" si="20"/>
        <v>399079.14285714924</v>
      </c>
      <c r="X351" s="2">
        <f t="shared" si="6"/>
        <v>20920.857142850757</v>
      </c>
      <c r="Y351" s="2">
        <f t="shared" si="7"/>
        <v>40011920.714285374</v>
      </c>
      <c r="Z351" s="2" t="str">
        <f t="shared" si="8"/>
        <v>MEEP</v>
      </c>
      <c r="AA351" s="2">
        <f>IF(Z351="HERE",Y351,AA350+Graph!$G$1*1000)</f>
        <v>98676554.714285746</v>
      </c>
      <c r="AB351" s="2">
        <f t="shared" si="21"/>
        <v>420000</v>
      </c>
      <c r="AC351" s="2">
        <f t="shared" si="9"/>
        <v>36337958.142857097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276</v>
      </c>
      <c r="C352" s="7"/>
      <c r="D352" s="2" t="e">
        <f t="shared" si="12"/>
        <v>#N/A</v>
      </c>
      <c r="E352" s="2" t="e">
        <f t="shared" si="22"/>
        <v>#N/A</v>
      </c>
      <c r="F352" s="2">
        <v>919955.99632807076</v>
      </c>
      <c r="G352" s="2">
        <f t="shared" si="23"/>
        <v>399079.14285714284</v>
      </c>
      <c r="H352" s="2">
        <f t="shared" si="13"/>
        <v>129323398.4285723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6510193.5714285942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1005575.8283971995</v>
      </c>
      <c r="Q352" s="2">
        <f>IF(P352&gt;Graph!$G$1*1000,Graph!$G$1*1000,P352)</f>
        <v>420000</v>
      </c>
      <c r="R352" s="2">
        <f t="shared" si="16"/>
        <v>135833592</v>
      </c>
      <c r="S352" s="2">
        <f t="shared" si="17"/>
        <v>399079.14285714924</v>
      </c>
      <c r="T352" s="2">
        <f t="shared" si="18"/>
        <v>20920.857142857276</v>
      </c>
      <c r="U352" s="2">
        <f t="shared" si="19"/>
        <v>420000</v>
      </c>
      <c r="V352" s="2">
        <f t="shared" si="28"/>
        <v>95800750.428571761</v>
      </c>
      <c r="W352" s="2">
        <f t="shared" si="20"/>
        <v>399079.14285714924</v>
      </c>
      <c r="X352" s="2">
        <f t="shared" si="6"/>
        <v>20920.857142850757</v>
      </c>
      <c r="Y352" s="2">
        <f t="shared" si="7"/>
        <v>40032841.571428224</v>
      </c>
      <c r="Z352" s="2" t="str">
        <f t="shared" si="8"/>
        <v>MEEP</v>
      </c>
      <c r="AA352" s="2">
        <f>IF(Z352="HERE",Y352,AA351+Graph!$G$1*1000)</f>
        <v>99096554.714285746</v>
      </c>
      <c r="AB352" s="2">
        <f t="shared" si="21"/>
        <v>420000</v>
      </c>
      <c r="AC352" s="2">
        <f t="shared" si="9"/>
        <v>36337958.142857097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277</v>
      </c>
      <c r="C353" s="7"/>
      <c r="D353" s="2" t="e">
        <f t="shared" si="12"/>
        <v>#N/A</v>
      </c>
      <c r="E353" s="2" t="e">
        <f t="shared" si="22"/>
        <v>#N/A</v>
      </c>
      <c r="F353" s="2">
        <v>921791.77181722224</v>
      </c>
      <c r="G353" s="2">
        <f t="shared" si="23"/>
        <v>399079.14285714284</v>
      </c>
      <c r="H353" s="2">
        <f t="shared" si="13"/>
        <v>129722477.57142945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6531114.4285714515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1007682.4682926685</v>
      </c>
      <c r="Q353" s="2">
        <f>IF(P353&gt;Graph!$G$1*1000,Graph!$G$1*1000,P353)</f>
        <v>420000</v>
      </c>
      <c r="R353" s="2">
        <f t="shared" si="16"/>
        <v>136253592</v>
      </c>
      <c r="S353" s="2">
        <f t="shared" si="17"/>
        <v>399079.14285714924</v>
      </c>
      <c r="T353" s="2">
        <f t="shared" si="18"/>
        <v>20920.857142857276</v>
      </c>
      <c r="U353" s="2">
        <f t="shared" si="19"/>
        <v>420000</v>
      </c>
      <c r="V353" s="2">
        <f t="shared" si="28"/>
        <v>96199829.57142891</v>
      </c>
      <c r="W353" s="2">
        <f t="shared" si="20"/>
        <v>399079.14285714924</v>
      </c>
      <c r="X353" s="2">
        <f t="shared" si="6"/>
        <v>20920.857142850757</v>
      </c>
      <c r="Y353" s="2">
        <f t="shared" si="7"/>
        <v>40053762.428571075</v>
      </c>
      <c r="Z353" s="2" t="str">
        <f t="shared" si="8"/>
        <v>MEEP</v>
      </c>
      <c r="AA353" s="2">
        <f>IF(Z353="HERE",Y353,AA352+Graph!$G$1*1000)</f>
        <v>99516554.714285746</v>
      </c>
      <c r="AB353" s="2">
        <f t="shared" si="21"/>
        <v>420000</v>
      </c>
      <c r="AC353" s="2">
        <f t="shared" si="9"/>
        <v>36337958.142857097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278</v>
      </c>
      <c r="C354" s="7"/>
      <c r="D354" s="2" t="e">
        <f t="shared" si="12"/>
        <v>#N/A</v>
      </c>
      <c r="E354" s="2" t="e">
        <f t="shared" si="22"/>
        <v>#N/A</v>
      </c>
      <c r="F354" s="2">
        <v>923627.54730635881</v>
      </c>
      <c r="G354" s="2">
        <f t="shared" si="23"/>
        <v>399079.14285714284</v>
      </c>
      <c r="H354" s="2">
        <f t="shared" si="13"/>
        <v>130121556.7142866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6552035.2857143087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1009789.1081881374</v>
      </c>
      <c r="Q354" s="2">
        <f>IF(P354&gt;Graph!$G$1*1000,Graph!$G$1*1000,P354)</f>
        <v>420000</v>
      </c>
      <c r="R354" s="2">
        <f t="shared" si="16"/>
        <v>136673592</v>
      </c>
      <c r="S354" s="2">
        <f t="shared" si="17"/>
        <v>399079.14285714924</v>
      </c>
      <c r="T354" s="2">
        <f t="shared" si="18"/>
        <v>20920.857142857276</v>
      </c>
      <c r="U354" s="2">
        <f t="shared" si="19"/>
        <v>420000</v>
      </c>
      <c r="V354" s="2">
        <f t="shared" si="28"/>
        <v>96598908.714286059</v>
      </c>
      <c r="W354" s="2">
        <f t="shared" si="20"/>
        <v>399079.14285714924</v>
      </c>
      <c r="X354" s="2">
        <f t="shared" si="6"/>
        <v>20920.857142850757</v>
      </c>
      <c r="Y354" s="2">
        <f t="shared" si="7"/>
        <v>40074683.285713926</v>
      </c>
      <c r="Z354" s="2" t="str">
        <f t="shared" si="8"/>
        <v>MEEP</v>
      </c>
      <c r="AA354" s="2">
        <f>IF(Z354="HERE",Y354,AA353+Graph!$G$1*1000)</f>
        <v>99936554.714285746</v>
      </c>
      <c r="AB354" s="2">
        <f t="shared" si="21"/>
        <v>420000</v>
      </c>
      <c r="AC354" s="2">
        <f t="shared" si="9"/>
        <v>36337958.142857097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279</v>
      </c>
      <c r="C355" s="7"/>
      <c r="D355" s="2" t="e">
        <f t="shared" si="12"/>
        <v>#N/A</v>
      </c>
      <c r="E355" s="2" t="e">
        <f t="shared" si="22"/>
        <v>#N/A</v>
      </c>
      <c r="F355" s="2">
        <v>925463.32279551029</v>
      </c>
      <c r="G355" s="2">
        <f t="shared" si="23"/>
        <v>399079.14285714284</v>
      </c>
      <c r="H355" s="2">
        <f t="shared" si="13"/>
        <v>130520635.85714374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6572956.142857166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1011895.7480836064</v>
      </c>
      <c r="Q355" s="2">
        <f>IF(P355&gt;Graph!$G$1*1000,Graph!$G$1*1000,P355)</f>
        <v>420000</v>
      </c>
      <c r="R355" s="2">
        <f t="shared" si="16"/>
        <v>137093592</v>
      </c>
      <c r="S355" s="2">
        <f t="shared" si="17"/>
        <v>399079.14285714924</v>
      </c>
      <c r="T355" s="2">
        <f t="shared" si="18"/>
        <v>20920.857142857276</v>
      </c>
      <c r="U355" s="2">
        <f t="shared" si="19"/>
        <v>420000</v>
      </c>
      <c r="V355" s="2">
        <f t="shared" si="28"/>
        <v>96997987.857143208</v>
      </c>
      <c r="W355" s="2">
        <f t="shared" si="20"/>
        <v>399079.14285714924</v>
      </c>
      <c r="X355" s="2">
        <f t="shared" si="6"/>
        <v>20920.857142850757</v>
      </c>
      <c r="Y355" s="2">
        <f t="shared" si="7"/>
        <v>40095604.142856777</v>
      </c>
      <c r="Z355" s="2" t="str">
        <f t="shared" si="8"/>
        <v>MEEP</v>
      </c>
      <c r="AA355" s="2">
        <f>IF(Z355="HERE",Y355,AA354+Graph!$G$1*1000)</f>
        <v>100356554.71428575</v>
      </c>
      <c r="AB355" s="2">
        <f t="shared" si="21"/>
        <v>420000</v>
      </c>
      <c r="AC355" s="2">
        <f t="shared" si="9"/>
        <v>36337958.142857097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280</v>
      </c>
      <c r="C356" s="7"/>
      <c r="D356" s="2" t="e">
        <f t="shared" si="12"/>
        <v>#N/A</v>
      </c>
      <c r="E356" s="2" t="e">
        <f t="shared" si="22"/>
        <v>#N/A</v>
      </c>
      <c r="F356" s="2">
        <v>927299.09828464687</v>
      </c>
      <c r="G356" s="2">
        <f t="shared" si="23"/>
        <v>399079.14285714284</v>
      </c>
      <c r="H356" s="2">
        <f t="shared" si="13"/>
        <v>130919715.00000089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6593877.0000000233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1014002.3879790902</v>
      </c>
      <c r="Q356" s="2">
        <f>IF(P356&gt;Graph!$G$1*1000,Graph!$G$1*1000,P356)</f>
        <v>420000</v>
      </c>
      <c r="R356" s="2">
        <f t="shared" si="16"/>
        <v>137513592</v>
      </c>
      <c r="S356" s="2">
        <f t="shared" si="17"/>
        <v>399079.14285714924</v>
      </c>
      <c r="T356" s="2">
        <f t="shared" si="18"/>
        <v>20920.857142857276</v>
      </c>
      <c r="U356" s="2">
        <f t="shared" si="19"/>
        <v>420000</v>
      </c>
      <c r="V356" s="2">
        <f t="shared" si="28"/>
        <v>97397067.000000358</v>
      </c>
      <c r="W356" s="2">
        <f t="shared" si="20"/>
        <v>399079.14285714924</v>
      </c>
      <c r="X356" s="2">
        <f t="shared" si="6"/>
        <v>20920.857142850757</v>
      </c>
      <c r="Y356" s="2">
        <f t="shared" si="7"/>
        <v>40116524.999999627</v>
      </c>
      <c r="Z356" s="2" t="str">
        <f t="shared" si="8"/>
        <v>MEEP</v>
      </c>
      <c r="AA356" s="2">
        <f>IF(Z356="HERE",Y356,AA355+Graph!$G$1*1000)</f>
        <v>100776554.71428575</v>
      </c>
      <c r="AB356" s="2">
        <f t="shared" si="21"/>
        <v>420000</v>
      </c>
      <c r="AC356" s="2">
        <f t="shared" si="9"/>
        <v>36337958.142857097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281</v>
      </c>
      <c r="C357" s="7"/>
      <c r="D357" s="2" t="e">
        <f t="shared" si="12"/>
        <v>#N/A</v>
      </c>
      <c r="E357" s="2" t="e">
        <f t="shared" si="22"/>
        <v>#N/A</v>
      </c>
      <c r="F357" s="2">
        <v>929134.87377379835</v>
      </c>
      <c r="G357" s="2">
        <f t="shared" si="23"/>
        <v>399079.14285714284</v>
      </c>
      <c r="H357" s="2">
        <f t="shared" si="13"/>
        <v>131318794.14285804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6614797.8571428806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1016109.0278745592</v>
      </c>
      <c r="Q357" s="2">
        <f>IF(P357&gt;Graph!$G$1*1000,Graph!$G$1*1000,P357)</f>
        <v>420000</v>
      </c>
      <c r="R357" s="2">
        <f t="shared" si="16"/>
        <v>137933592</v>
      </c>
      <c r="S357" s="2">
        <f t="shared" si="17"/>
        <v>399079.14285714924</v>
      </c>
      <c r="T357" s="2">
        <f t="shared" si="18"/>
        <v>20920.857142857276</v>
      </c>
      <c r="U357" s="2">
        <f t="shared" si="19"/>
        <v>420000</v>
      </c>
      <c r="V357" s="2">
        <f t="shared" si="28"/>
        <v>97796146.142857507</v>
      </c>
      <c r="W357" s="2">
        <f t="shared" si="20"/>
        <v>399079.14285714924</v>
      </c>
      <c r="X357" s="2">
        <f t="shared" si="6"/>
        <v>20920.857142850757</v>
      </c>
      <c r="Y357" s="2">
        <f t="shared" si="7"/>
        <v>40137445.857142478</v>
      </c>
      <c r="Z357" s="2" t="str">
        <f t="shared" si="8"/>
        <v>MEEP</v>
      </c>
      <c r="AA357" s="2">
        <f>IF(Z357="HERE",Y357,AA356+Graph!$G$1*1000)</f>
        <v>101196554.71428575</v>
      </c>
      <c r="AB357" s="2">
        <f t="shared" si="21"/>
        <v>420000</v>
      </c>
      <c r="AC357" s="2">
        <f t="shared" si="9"/>
        <v>36337958.142857097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282</v>
      </c>
      <c r="C358" s="7"/>
      <c r="D358" s="2" t="e">
        <f t="shared" si="12"/>
        <v>#N/A</v>
      </c>
      <c r="E358" s="2" t="e">
        <f t="shared" si="22"/>
        <v>#N/A</v>
      </c>
      <c r="F358" s="2">
        <v>930970.64926293492</v>
      </c>
      <c r="G358" s="2">
        <f t="shared" si="23"/>
        <v>399079.14285714284</v>
      </c>
      <c r="H358" s="2">
        <f t="shared" si="13"/>
        <v>131717873.28571519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6635718.7142857378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1018215.6677700281</v>
      </c>
      <c r="Q358" s="2">
        <f>IF(P358&gt;Graph!$G$1*1000,Graph!$G$1*1000,P358)</f>
        <v>420000</v>
      </c>
      <c r="R358" s="2">
        <f t="shared" si="16"/>
        <v>138353592</v>
      </c>
      <c r="S358" s="2">
        <f t="shared" si="17"/>
        <v>399079.14285714924</v>
      </c>
      <c r="T358" s="2">
        <f t="shared" si="18"/>
        <v>20920.857142857276</v>
      </c>
      <c r="U358" s="2">
        <f t="shared" si="19"/>
        <v>420000</v>
      </c>
      <c r="V358" s="2">
        <f t="shared" si="28"/>
        <v>98195225.285714656</v>
      </c>
      <c r="W358" s="2">
        <f t="shared" si="20"/>
        <v>399079.14285714924</v>
      </c>
      <c r="X358" s="2">
        <f t="shared" si="6"/>
        <v>20920.857142850757</v>
      </c>
      <c r="Y358" s="2">
        <f t="shared" si="7"/>
        <v>40158366.714285329</v>
      </c>
      <c r="Z358" s="2" t="str">
        <f t="shared" si="8"/>
        <v>MEEP</v>
      </c>
      <c r="AA358" s="2">
        <f>IF(Z358="HERE",Y358,AA357+Graph!$G$1*1000)</f>
        <v>101616554.71428575</v>
      </c>
      <c r="AB358" s="2">
        <f t="shared" si="21"/>
        <v>420000</v>
      </c>
      <c r="AC358" s="2">
        <f t="shared" si="9"/>
        <v>36337958.142857097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283</v>
      </c>
      <c r="C359" s="7"/>
      <c r="D359" s="2" t="e">
        <f t="shared" si="12"/>
        <v>#N/A</v>
      </c>
      <c r="E359" s="2" t="e">
        <f t="shared" si="22"/>
        <v>#N/A</v>
      </c>
      <c r="F359" s="2">
        <v>932806.4247520864</v>
      </c>
      <c r="G359" s="2">
        <f t="shared" si="23"/>
        <v>399079.14285714284</v>
      </c>
      <c r="H359" s="2">
        <f t="shared" si="13"/>
        <v>132116952.42857234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6656639.5714285951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1020322.3076654971</v>
      </c>
      <c r="Q359" s="2">
        <f>IF(P359&gt;Graph!$G$1*1000,Graph!$G$1*1000,P359)</f>
        <v>420000</v>
      </c>
      <c r="R359" s="2">
        <f t="shared" si="16"/>
        <v>138773592</v>
      </c>
      <c r="S359" s="2">
        <f t="shared" si="17"/>
        <v>399079.14285714924</v>
      </c>
      <c r="T359" s="2">
        <f t="shared" si="18"/>
        <v>20920.857142857276</v>
      </c>
      <c r="U359" s="2">
        <f t="shared" si="19"/>
        <v>420000</v>
      </c>
      <c r="V359" s="2">
        <f t="shared" si="28"/>
        <v>98594304.428571805</v>
      </c>
      <c r="W359" s="2">
        <f t="shared" si="20"/>
        <v>399079.14285714924</v>
      </c>
      <c r="X359" s="2">
        <f t="shared" si="6"/>
        <v>20920.857142850757</v>
      </c>
      <c r="Y359" s="2">
        <f t="shared" si="7"/>
        <v>40179287.57142818</v>
      </c>
      <c r="Z359" s="2" t="str">
        <f t="shared" si="8"/>
        <v>MEEP</v>
      </c>
      <c r="AA359" s="2">
        <f>IF(Z359="HERE",Y359,AA358+Graph!$G$1*1000)</f>
        <v>102036554.71428575</v>
      </c>
      <c r="AB359" s="2">
        <f t="shared" si="21"/>
        <v>420000</v>
      </c>
      <c r="AC359" s="2">
        <f t="shared" si="9"/>
        <v>36337958.142857097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284</v>
      </c>
      <c r="C360" s="7"/>
      <c r="D360" s="2" t="e">
        <f t="shared" si="12"/>
        <v>#N/A</v>
      </c>
      <c r="E360" s="2" t="e">
        <f t="shared" si="22"/>
        <v>#N/A</v>
      </c>
      <c r="F360" s="2">
        <v>934642.20024123788</v>
      </c>
      <c r="G360" s="2">
        <f t="shared" si="23"/>
        <v>399079.14285714284</v>
      </c>
      <c r="H360" s="2">
        <f t="shared" si="13"/>
        <v>132516031.57142949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6677560.4285714524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1022428.947560966</v>
      </c>
      <c r="Q360" s="2">
        <f>IF(P360&gt;Graph!$G$1*1000,Graph!$G$1*1000,P360)</f>
        <v>420000</v>
      </c>
      <c r="R360" s="2">
        <f t="shared" si="16"/>
        <v>139193592</v>
      </c>
      <c r="S360" s="2">
        <f t="shared" si="17"/>
        <v>399079.14285714924</v>
      </c>
      <c r="T360" s="2">
        <f t="shared" si="18"/>
        <v>20920.857142857276</v>
      </c>
      <c r="U360" s="2">
        <f t="shared" si="19"/>
        <v>420000</v>
      </c>
      <c r="V360" s="2">
        <f t="shared" si="28"/>
        <v>98993383.571428955</v>
      </c>
      <c r="W360" s="2">
        <f t="shared" si="20"/>
        <v>399079.14285714924</v>
      </c>
      <c r="X360" s="2">
        <f t="shared" si="6"/>
        <v>20920.857142850757</v>
      </c>
      <c r="Y360" s="2">
        <f t="shared" si="7"/>
        <v>40200208.42857103</v>
      </c>
      <c r="Z360" s="2" t="str">
        <f t="shared" si="8"/>
        <v>MEEP</v>
      </c>
      <c r="AA360" s="2">
        <f>IF(Z360="HERE",Y360,AA359+Graph!$G$1*1000)</f>
        <v>102456554.71428575</v>
      </c>
      <c r="AB360" s="2">
        <f t="shared" si="21"/>
        <v>420000</v>
      </c>
      <c r="AC360" s="2">
        <f t="shared" si="9"/>
        <v>36337958.142857097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285</v>
      </c>
      <c r="C361" s="7"/>
      <c r="D361" s="2" t="e">
        <f t="shared" si="12"/>
        <v>#N/A</v>
      </c>
      <c r="E361" s="2" t="e">
        <f t="shared" si="22"/>
        <v>#N/A</v>
      </c>
      <c r="F361" s="2">
        <v>936477.97573037446</v>
      </c>
      <c r="G361" s="2">
        <f t="shared" si="23"/>
        <v>399079.14285714284</v>
      </c>
      <c r="H361" s="2">
        <f t="shared" si="13"/>
        <v>132915110.71428664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6698481.2857143097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1024535.587456435</v>
      </c>
      <c r="Q361" s="2">
        <f>IF(P361&gt;Graph!$G$1*1000,Graph!$G$1*1000,P361)</f>
        <v>420000</v>
      </c>
      <c r="R361" s="2">
        <f t="shared" si="16"/>
        <v>139613592</v>
      </c>
      <c r="S361" s="2">
        <f t="shared" si="17"/>
        <v>399079.14285714924</v>
      </c>
      <c r="T361" s="2">
        <f t="shared" si="18"/>
        <v>20920.857142857276</v>
      </c>
      <c r="U361" s="2">
        <f t="shared" si="19"/>
        <v>420000</v>
      </c>
      <c r="V361" s="2">
        <f t="shared" si="28"/>
        <v>99392462.714286104</v>
      </c>
      <c r="W361" s="2">
        <f t="shared" si="20"/>
        <v>399079.14285714924</v>
      </c>
      <c r="X361" s="2">
        <f t="shared" si="6"/>
        <v>20920.857142850757</v>
      </c>
      <c r="Y361" s="2">
        <f t="shared" si="7"/>
        <v>40221129.285713881</v>
      </c>
      <c r="Z361" s="2" t="str">
        <f t="shared" si="8"/>
        <v>MEEP</v>
      </c>
      <c r="AA361" s="2">
        <f>IF(Z361="HERE",Y361,AA360+Graph!$G$1*1000)</f>
        <v>102876554.71428575</v>
      </c>
      <c r="AB361" s="2">
        <f t="shared" si="21"/>
        <v>420000</v>
      </c>
      <c r="AC361" s="2">
        <f t="shared" si="9"/>
        <v>36337958.142857097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286</v>
      </c>
      <c r="C362" s="7"/>
      <c r="D362" s="2" t="e">
        <f t="shared" si="12"/>
        <v>#N/A</v>
      </c>
      <c r="E362" s="2" t="e">
        <f t="shared" si="22"/>
        <v>#N/A</v>
      </c>
      <c r="F362" s="2">
        <v>938313.75121952593</v>
      </c>
      <c r="G362" s="2">
        <f t="shared" si="23"/>
        <v>399079.14285714284</v>
      </c>
      <c r="H362" s="2">
        <f t="shared" si="13"/>
        <v>133314189.85714379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6719402.1428571669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1026642.2273519039</v>
      </c>
      <c r="Q362" s="2">
        <f>IF(P362&gt;Graph!$G$1*1000,Graph!$G$1*1000,P362)</f>
        <v>420000</v>
      </c>
      <c r="R362" s="2">
        <f t="shared" si="16"/>
        <v>140033592</v>
      </c>
      <c r="S362" s="2">
        <f t="shared" si="17"/>
        <v>399079.14285714924</v>
      </c>
      <c r="T362" s="2">
        <f t="shared" si="18"/>
        <v>20920.857142857276</v>
      </c>
      <c r="U362" s="2">
        <f t="shared" si="19"/>
        <v>420000</v>
      </c>
      <c r="V362" s="2">
        <f t="shared" si="28"/>
        <v>99791541.857143253</v>
      </c>
      <c r="W362" s="2">
        <f t="shared" si="20"/>
        <v>399079.14285714924</v>
      </c>
      <c r="X362" s="2">
        <f t="shared" si="6"/>
        <v>20920.857142850757</v>
      </c>
      <c r="Y362" s="2">
        <f t="shared" si="7"/>
        <v>40242050.142856732</v>
      </c>
      <c r="Z362" s="2" t="str">
        <f t="shared" si="8"/>
        <v>MEEP</v>
      </c>
      <c r="AA362" s="2">
        <f>IF(Z362="HERE",Y362,AA361+Graph!$G$1*1000)</f>
        <v>103296554.71428575</v>
      </c>
      <c r="AB362" s="2">
        <f t="shared" si="21"/>
        <v>420000</v>
      </c>
      <c r="AC362" s="2">
        <f t="shared" si="9"/>
        <v>36337958.142857097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287</v>
      </c>
      <c r="C363" s="7"/>
      <c r="D363" s="2" t="e">
        <f t="shared" si="12"/>
        <v>#N/A</v>
      </c>
      <c r="E363" s="2" t="e">
        <f t="shared" si="22"/>
        <v>#N/A</v>
      </c>
      <c r="F363" s="2">
        <v>940149.52670866251</v>
      </c>
      <c r="G363" s="2">
        <f t="shared" si="23"/>
        <v>399079.14285714284</v>
      </c>
      <c r="H363" s="2">
        <f t="shared" si="13"/>
        <v>133713269.00000094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6740323.0000000242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1028748.8672473729</v>
      </c>
      <c r="Q363" s="2">
        <f>IF(P363&gt;Graph!$G$1*1000,Graph!$G$1*1000,P363)</f>
        <v>420000</v>
      </c>
      <c r="R363" s="2">
        <f t="shared" si="16"/>
        <v>140453592</v>
      </c>
      <c r="S363" s="2">
        <f t="shared" si="17"/>
        <v>399079.14285714924</v>
      </c>
      <c r="T363" s="2">
        <f t="shared" si="18"/>
        <v>20920.857142857276</v>
      </c>
      <c r="U363" s="2">
        <f t="shared" si="19"/>
        <v>420000</v>
      </c>
      <c r="V363" s="2">
        <f t="shared" si="28"/>
        <v>100190621.0000004</v>
      </c>
      <c r="W363" s="2">
        <f t="shared" si="20"/>
        <v>399079.14285714924</v>
      </c>
      <c r="X363" s="2">
        <f t="shared" si="6"/>
        <v>20920.857142850757</v>
      </c>
      <c r="Y363" s="2">
        <f t="shared" si="7"/>
        <v>40262970.999999583</v>
      </c>
      <c r="Z363" s="2" t="str">
        <f t="shared" si="8"/>
        <v>MEEP</v>
      </c>
      <c r="AA363" s="2">
        <f>IF(Z363="HERE",Y363,AA362+Graph!$G$1*1000)</f>
        <v>103716554.71428575</v>
      </c>
      <c r="AB363" s="2">
        <f t="shared" si="21"/>
        <v>420000</v>
      </c>
      <c r="AC363" s="2">
        <f t="shared" si="9"/>
        <v>36337958.142857097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288</v>
      </c>
      <c r="C364" s="7"/>
      <c r="D364" s="2" t="e">
        <f t="shared" si="12"/>
        <v>#N/A</v>
      </c>
      <c r="E364" s="2" t="e">
        <f t="shared" si="22"/>
        <v>#N/A</v>
      </c>
      <c r="F364" s="2">
        <v>941985.30219781399</v>
      </c>
      <c r="G364" s="2">
        <f t="shared" si="23"/>
        <v>399079.14285714284</v>
      </c>
      <c r="H364" s="2">
        <f t="shared" si="13"/>
        <v>134112348.14285809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6761243.8571428815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1030855.5071428418</v>
      </c>
      <c r="Q364" s="2">
        <f>IF(P364&gt;Graph!$G$1*1000,Graph!$G$1*1000,P364)</f>
        <v>420000</v>
      </c>
      <c r="R364" s="2">
        <f t="shared" si="16"/>
        <v>140873592</v>
      </c>
      <c r="S364" s="2">
        <f t="shared" si="17"/>
        <v>399079.14285714924</v>
      </c>
      <c r="T364" s="2">
        <f t="shared" si="18"/>
        <v>20920.857142857276</v>
      </c>
      <c r="U364" s="2">
        <f t="shared" si="19"/>
        <v>420000</v>
      </c>
      <c r="V364" s="2">
        <f t="shared" si="28"/>
        <v>100589700.14285755</v>
      </c>
      <c r="W364" s="2">
        <f t="shared" si="20"/>
        <v>399079.14285714924</v>
      </c>
      <c r="X364" s="2">
        <f t="shared" si="6"/>
        <v>20920.857142850757</v>
      </c>
      <c r="Y364" s="2">
        <f t="shared" si="7"/>
        <v>40283891.857142434</v>
      </c>
      <c r="Z364" s="2" t="str">
        <f t="shared" si="8"/>
        <v>MEEP</v>
      </c>
      <c r="AA364" s="2">
        <f>IF(Z364="HERE",Y364,AA363+Graph!$G$1*1000)</f>
        <v>104136554.71428575</v>
      </c>
      <c r="AB364" s="2">
        <f t="shared" si="21"/>
        <v>420000</v>
      </c>
      <c r="AC364" s="2">
        <f t="shared" si="9"/>
        <v>36337958.142857097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289</v>
      </c>
      <c r="C365" s="7"/>
      <c r="D365" s="2" t="e">
        <f t="shared" si="12"/>
        <v>#N/A</v>
      </c>
      <c r="E365" s="2" t="e">
        <f t="shared" si="22"/>
        <v>#N/A</v>
      </c>
      <c r="F365" s="2">
        <v>943821.07768695056</v>
      </c>
      <c r="G365" s="2">
        <f t="shared" si="23"/>
        <v>399079.14285714284</v>
      </c>
      <c r="H365" s="2">
        <f t="shared" si="13"/>
        <v>134511427.28571522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6782164.7142857388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1032962.1470383108</v>
      </c>
      <c r="Q365" s="2">
        <f>IF(P365&gt;Graph!$G$1*1000,Graph!$G$1*1000,P365)</f>
        <v>420000</v>
      </c>
      <c r="R365" s="2">
        <f t="shared" si="16"/>
        <v>141293592</v>
      </c>
      <c r="S365" s="2">
        <f t="shared" si="17"/>
        <v>399079.14285713434</v>
      </c>
      <c r="T365" s="2">
        <f t="shared" si="18"/>
        <v>20920.857142857276</v>
      </c>
      <c r="U365" s="2">
        <f t="shared" si="19"/>
        <v>420000</v>
      </c>
      <c r="V365" s="2">
        <f t="shared" si="28"/>
        <v>100988779.2857147</v>
      </c>
      <c r="W365" s="2">
        <f t="shared" si="20"/>
        <v>399079.14285714924</v>
      </c>
      <c r="X365" s="2">
        <f t="shared" si="6"/>
        <v>20920.857142850757</v>
      </c>
      <c r="Y365" s="2">
        <f t="shared" si="7"/>
        <v>40304812.714285284</v>
      </c>
      <c r="Z365" s="2" t="str">
        <f t="shared" si="8"/>
        <v>MEEP</v>
      </c>
      <c r="AA365" s="2">
        <f>IF(Z365="HERE",Y365,AA364+Graph!$G$1*1000)</f>
        <v>104556554.71428575</v>
      </c>
      <c r="AB365" s="2">
        <f t="shared" si="21"/>
        <v>420000</v>
      </c>
      <c r="AC365" s="2">
        <f t="shared" si="9"/>
        <v>36337958.142857097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290</v>
      </c>
      <c r="C366" s="7"/>
      <c r="D366" s="2" t="e">
        <f t="shared" si="12"/>
        <v>#N/A</v>
      </c>
      <c r="E366" s="2" t="e">
        <f t="shared" si="22"/>
        <v>#N/A</v>
      </c>
      <c r="F366" s="2">
        <v>945656.85317610204</v>
      </c>
      <c r="G366" s="2">
        <f t="shared" si="23"/>
        <v>399079.14285714284</v>
      </c>
      <c r="H366" s="2">
        <f t="shared" si="13"/>
        <v>134910506.42857236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6803085.571428596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1035068.7869337797</v>
      </c>
      <c r="Q366" s="2">
        <f>IF(P366&gt;Graph!$G$1*1000,Graph!$G$1*1000,P366)</f>
        <v>420000</v>
      </c>
      <c r="R366" s="2">
        <f t="shared" si="16"/>
        <v>141713592</v>
      </c>
      <c r="S366" s="2">
        <f t="shared" si="17"/>
        <v>399079.14285713434</v>
      </c>
      <c r="T366" s="2">
        <f t="shared" si="18"/>
        <v>20920.857142857276</v>
      </c>
      <c r="U366" s="2">
        <f t="shared" si="19"/>
        <v>420000</v>
      </c>
      <c r="V366" s="2">
        <f t="shared" si="28"/>
        <v>101387858.42857185</v>
      </c>
      <c r="W366" s="2">
        <f t="shared" si="20"/>
        <v>399079.14285714924</v>
      </c>
      <c r="X366" s="2">
        <f t="shared" si="6"/>
        <v>20920.857142850757</v>
      </c>
      <c r="Y366" s="2">
        <f t="shared" si="7"/>
        <v>40325733.571428135</v>
      </c>
      <c r="Z366" s="2" t="str">
        <f t="shared" si="8"/>
        <v>MEEP</v>
      </c>
      <c r="AA366" s="2">
        <f>IF(Z366="HERE",Y366,AA365+Graph!$G$1*1000)</f>
        <v>104976554.71428575</v>
      </c>
      <c r="AB366" s="2">
        <f t="shared" si="21"/>
        <v>420000</v>
      </c>
      <c r="AC366" s="2">
        <f t="shared" si="9"/>
        <v>36337958.142857097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291</v>
      </c>
      <c r="C367" s="7"/>
      <c r="D367" s="2" t="e">
        <f t="shared" si="12"/>
        <v>#N/A</v>
      </c>
      <c r="E367" s="2" t="e">
        <f t="shared" si="22"/>
        <v>#N/A</v>
      </c>
      <c r="F367" s="2">
        <v>947492.62866523862</v>
      </c>
      <c r="G367" s="2">
        <f t="shared" si="23"/>
        <v>399079.14285714284</v>
      </c>
      <c r="H367" s="2">
        <f t="shared" si="13"/>
        <v>135309585.57142949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6824006.4285714533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1037175.4268292636</v>
      </c>
      <c r="Q367" s="2">
        <f>IF(P367&gt;Graph!$G$1*1000,Graph!$G$1*1000,P367)</f>
        <v>420000</v>
      </c>
      <c r="R367" s="2">
        <f t="shared" si="16"/>
        <v>142133592</v>
      </c>
      <c r="S367" s="2">
        <f t="shared" si="17"/>
        <v>399079.14285713434</v>
      </c>
      <c r="T367" s="2">
        <f t="shared" si="18"/>
        <v>20920.857142857276</v>
      </c>
      <c r="U367" s="2">
        <f t="shared" si="19"/>
        <v>420000</v>
      </c>
      <c r="V367" s="2">
        <f t="shared" si="28"/>
        <v>101786937.571429</v>
      </c>
      <c r="W367" s="2">
        <f t="shared" si="20"/>
        <v>399079.14285714924</v>
      </c>
      <c r="X367" s="2">
        <f t="shared" si="6"/>
        <v>20920.857142850757</v>
      </c>
      <c r="Y367" s="2">
        <f t="shared" si="7"/>
        <v>40346654.428570986</v>
      </c>
      <c r="Z367" s="2" t="str">
        <f t="shared" si="8"/>
        <v>MEEP</v>
      </c>
      <c r="AA367" s="2">
        <f>IF(Z367="HERE",Y367,AA366+Graph!$G$1*1000)</f>
        <v>105396554.71428575</v>
      </c>
      <c r="AB367" s="2">
        <f t="shared" si="21"/>
        <v>420000</v>
      </c>
      <c r="AC367" s="2">
        <f t="shared" si="9"/>
        <v>36337958.142857097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292</v>
      </c>
      <c r="C368" s="7"/>
      <c r="D368" s="2" t="e">
        <f t="shared" si="12"/>
        <v>#N/A</v>
      </c>
      <c r="E368" s="2" t="e">
        <f t="shared" si="22"/>
        <v>#N/A</v>
      </c>
      <c r="F368" s="2">
        <v>949328.4041543901</v>
      </c>
      <c r="G368" s="2">
        <f t="shared" si="23"/>
        <v>399079.14285714284</v>
      </c>
      <c r="H368" s="2">
        <f t="shared" si="13"/>
        <v>135708664.71428663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6844927.2857143106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1039282.0667247325</v>
      </c>
      <c r="Q368" s="2">
        <f>IF(P368&gt;Graph!$G$1*1000,Graph!$G$1*1000,P368)</f>
        <v>420000</v>
      </c>
      <c r="R368" s="2">
        <f t="shared" si="16"/>
        <v>142553592</v>
      </c>
      <c r="S368" s="2">
        <f t="shared" si="17"/>
        <v>399079.14285713434</v>
      </c>
      <c r="T368" s="2">
        <f t="shared" si="18"/>
        <v>20920.857142857276</v>
      </c>
      <c r="U368" s="2">
        <f t="shared" si="19"/>
        <v>420000</v>
      </c>
      <c r="V368" s="2">
        <f t="shared" si="28"/>
        <v>102186016.71428615</v>
      </c>
      <c r="W368" s="2">
        <f t="shared" si="20"/>
        <v>399079.14285714924</v>
      </c>
      <c r="X368" s="2">
        <f t="shared" si="6"/>
        <v>20920.857142850757</v>
      </c>
      <c r="Y368" s="2">
        <f t="shared" si="7"/>
        <v>40367575.285713837</v>
      </c>
      <c r="Z368" s="2" t="str">
        <f t="shared" si="8"/>
        <v>MEEP</v>
      </c>
      <c r="AA368" s="2">
        <f>IF(Z368="HERE",Y368,AA367+Graph!$G$1*1000)</f>
        <v>105816554.71428575</v>
      </c>
      <c r="AB368" s="2">
        <f t="shared" si="21"/>
        <v>420000</v>
      </c>
      <c r="AC368" s="2">
        <f t="shared" si="9"/>
        <v>36337958.142857097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293</v>
      </c>
      <c r="C369" s="7"/>
      <c r="D369" s="2" t="e">
        <f t="shared" si="12"/>
        <v>#N/A</v>
      </c>
      <c r="E369" s="2" t="e">
        <f t="shared" si="22"/>
        <v>#N/A</v>
      </c>
      <c r="F369" s="2">
        <v>951164.17964354157</v>
      </c>
      <c r="G369" s="2">
        <f t="shared" si="23"/>
        <v>399079.14285714284</v>
      </c>
      <c r="H369" s="2">
        <f t="shared" si="13"/>
        <v>136107743.85714376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6865848.1428571679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1041388.7066202015</v>
      </c>
      <c r="Q369" s="2">
        <f>IF(P369&gt;Graph!$G$1*1000,Graph!$G$1*1000,P369)</f>
        <v>420000</v>
      </c>
      <c r="R369" s="2">
        <f t="shared" si="16"/>
        <v>142973592</v>
      </c>
      <c r="S369" s="2">
        <f t="shared" si="17"/>
        <v>399079.14285713434</v>
      </c>
      <c r="T369" s="2">
        <f t="shared" si="18"/>
        <v>20920.857142857276</v>
      </c>
      <c r="U369" s="2">
        <f t="shared" si="19"/>
        <v>420000</v>
      </c>
      <c r="V369" s="2">
        <f t="shared" si="28"/>
        <v>102585095.8571433</v>
      </c>
      <c r="W369" s="2">
        <f t="shared" si="20"/>
        <v>399079.14285714924</v>
      </c>
      <c r="X369" s="2">
        <f t="shared" si="6"/>
        <v>20920.857142850757</v>
      </c>
      <c r="Y369" s="2">
        <f t="shared" si="7"/>
        <v>40388496.142856687</v>
      </c>
      <c r="Z369" s="2" t="str">
        <f t="shared" si="8"/>
        <v>MEEP</v>
      </c>
      <c r="AA369" s="2">
        <f>IF(Z369="HERE",Y369,AA368+Graph!$G$1*1000)</f>
        <v>106236554.71428575</v>
      </c>
      <c r="AB369" s="2">
        <f t="shared" si="21"/>
        <v>420000</v>
      </c>
      <c r="AC369" s="2">
        <f t="shared" si="9"/>
        <v>36337958.142857097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294</v>
      </c>
      <c r="C370" s="7"/>
      <c r="D370" s="2" t="e">
        <f t="shared" si="12"/>
        <v>#N/A</v>
      </c>
      <c r="E370" s="2" t="e">
        <f t="shared" si="22"/>
        <v>#N/A</v>
      </c>
      <c r="F370" s="2">
        <v>952999.95513267815</v>
      </c>
      <c r="G370" s="2">
        <f t="shared" si="23"/>
        <v>399079.14285714284</v>
      </c>
      <c r="H370" s="2">
        <f t="shared" si="13"/>
        <v>136506823.00000089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6886769.0000000251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1043495.3465156704</v>
      </c>
      <c r="Q370" s="2">
        <f>IF(P370&gt;Graph!$G$1*1000,Graph!$G$1*1000,P370)</f>
        <v>420000</v>
      </c>
      <c r="R370" s="2">
        <f t="shared" si="16"/>
        <v>143393592</v>
      </c>
      <c r="S370" s="2">
        <f t="shared" si="17"/>
        <v>399079.14285713434</v>
      </c>
      <c r="T370" s="2">
        <f t="shared" si="18"/>
        <v>20920.857142857276</v>
      </c>
      <c r="U370" s="2">
        <f t="shared" si="19"/>
        <v>420000</v>
      </c>
      <c r="V370" s="2">
        <f t="shared" si="28"/>
        <v>102984175.00000045</v>
      </c>
      <c r="W370" s="2">
        <f t="shared" si="20"/>
        <v>399079.14285714924</v>
      </c>
      <c r="X370" s="2">
        <f t="shared" si="6"/>
        <v>20920.857142850757</v>
      </c>
      <c r="Y370" s="2">
        <f t="shared" si="7"/>
        <v>40409416.999999538</v>
      </c>
      <c r="Z370" s="2" t="str">
        <f t="shared" si="8"/>
        <v>MEEP</v>
      </c>
      <c r="AA370" s="2">
        <f>IF(Z370="HERE",Y370,AA369+Graph!$G$1*1000)</f>
        <v>106656554.71428575</v>
      </c>
      <c r="AB370" s="2">
        <f t="shared" si="21"/>
        <v>420000</v>
      </c>
      <c r="AC370" s="2">
        <f t="shared" si="9"/>
        <v>36337958.142857097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295</v>
      </c>
      <c r="C371" s="7"/>
      <c r="D371" s="2" t="e">
        <f t="shared" si="12"/>
        <v>#N/A</v>
      </c>
      <c r="E371" s="2" t="e">
        <f t="shared" si="22"/>
        <v>#N/A</v>
      </c>
      <c r="F371" s="2">
        <v>954835.73062182963</v>
      </c>
      <c r="G371" s="2">
        <f t="shared" si="23"/>
        <v>399079.14285714284</v>
      </c>
      <c r="H371" s="2">
        <f t="shared" si="13"/>
        <v>136905902.14285803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6907689.8571428824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1045601.9864111394</v>
      </c>
      <c r="Q371" s="2">
        <f>IF(P371&gt;Graph!$G$1*1000,Graph!$G$1*1000,P371)</f>
        <v>420000</v>
      </c>
      <c r="R371" s="2">
        <f t="shared" si="16"/>
        <v>143813592</v>
      </c>
      <c r="S371" s="2">
        <f t="shared" si="17"/>
        <v>399079.14285713434</v>
      </c>
      <c r="T371" s="2">
        <f t="shared" si="18"/>
        <v>20920.857142857276</v>
      </c>
      <c r="U371" s="2">
        <f t="shared" si="19"/>
        <v>420000</v>
      </c>
      <c r="V371" s="2">
        <f t="shared" si="28"/>
        <v>103383254.1428576</v>
      </c>
      <c r="W371" s="2">
        <f t="shared" si="20"/>
        <v>399079.14285714924</v>
      </c>
      <c r="X371" s="2">
        <f t="shared" si="6"/>
        <v>20920.857142850757</v>
      </c>
      <c r="Y371" s="2">
        <f t="shared" si="7"/>
        <v>40430337.857142389</v>
      </c>
      <c r="Z371" s="2" t="str">
        <f t="shared" si="8"/>
        <v>MEEP</v>
      </c>
      <c r="AA371" s="2">
        <f>IF(Z371="HERE",Y371,AA370+Graph!$G$1*1000)</f>
        <v>107076554.71428575</v>
      </c>
      <c r="AB371" s="2">
        <f t="shared" si="21"/>
        <v>420000</v>
      </c>
      <c r="AC371" s="2">
        <f t="shared" si="9"/>
        <v>36337958.142857097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296</v>
      </c>
      <c r="C372" s="7"/>
      <c r="D372" s="2" t="e">
        <f t="shared" si="12"/>
        <v>#N/A</v>
      </c>
      <c r="E372" s="2" t="e">
        <f t="shared" si="22"/>
        <v>#N/A</v>
      </c>
      <c r="F372" s="2">
        <v>956671.50611096621</v>
      </c>
      <c r="G372" s="2">
        <f t="shared" si="23"/>
        <v>399079.14285714284</v>
      </c>
      <c r="H372" s="2">
        <f t="shared" si="13"/>
        <v>137304981.28571516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6928610.7142857397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1047708.6263066083</v>
      </c>
      <c r="Q372" s="2">
        <f>IF(P372&gt;Graph!$G$1*1000,Graph!$G$1*1000,P372)</f>
        <v>420000</v>
      </c>
      <c r="R372" s="2">
        <f t="shared" si="16"/>
        <v>144233592</v>
      </c>
      <c r="S372" s="2">
        <f t="shared" si="17"/>
        <v>399079.14285713434</v>
      </c>
      <c r="T372" s="2">
        <f t="shared" si="18"/>
        <v>20920.857142857276</v>
      </c>
      <c r="U372" s="2">
        <f t="shared" si="19"/>
        <v>420000</v>
      </c>
      <c r="V372" s="2">
        <f t="shared" si="28"/>
        <v>103782333.28571475</v>
      </c>
      <c r="W372" s="2">
        <f t="shared" si="20"/>
        <v>399079.14285714924</v>
      </c>
      <c r="X372" s="2">
        <f t="shared" si="6"/>
        <v>20920.857142850757</v>
      </c>
      <c r="Y372" s="2">
        <f t="shared" si="7"/>
        <v>40451258.71428524</v>
      </c>
      <c r="Z372" s="2" t="str">
        <f t="shared" si="8"/>
        <v>MEEP</v>
      </c>
      <c r="AA372" s="2">
        <f>IF(Z372="HERE",Y372,AA371+Graph!$G$1*1000)</f>
        <v>107496554.71428575</v>
      </c>
      <c r="AB372" s="2">
        <f t="shared" si="21"/>
        <v>420000</v>
      </c>
      <c r="AC372" s="2">
        <f t="shared" si="9"/>
        <v>36337958.142857097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297</v>
      </c>
      <c r="C373" s="7"/>
      <c r="D373" s="2" t="e">
        <f t="shared" si="12"/>
        <v>#N/A</v>
      </c>
      <c r="E373" s="2" t="e">
        <f t="shared" si="22"/>
        <v>#N/A</v>
      </c>
      <c r="F373" s="2">
        <v>958507.28160011768</v>
      </c>
      <c r="G373" s="2">
        <f t="shared" si="23"/>
        <v>399079.14285714284</v>
      </c>
      <c r="H373" s="2">
        <f t="shared" si="13"/>
        <v>137704060.4285723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6949531.571428597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1049815.2662020773</v>
      </c>
      <c r="Q373" s="2">
        <f>IF(P373&gt;Graph!$G$1*1000,Graph!$G$1*1000,P373)</f>
        <v>420000</v>
      </c>
      <c r="R373" s="2">
        <f t="shared" si="16"/>
        <v>144653592</v>
      </c>
      <c r="S373" s="2">
        <f t="shared" si="17"/>
        <v>399079.14285713434</v>
      </c>
      <c r="T373" s="2">
        <f t="shared" si="18"/>
        <v>20920.857142857276</v>
      </c>
      <c r="U373" s="2">
        <f t="shared" si="19"/>
        <v>420000</v>
      </c>
      <c r="V373" s="2">
        <f t="shared" si="28"/>
        <v>104181412.42857189</v>
      </c>
      <c r="W373" s="2">
        <f t="shared" si="20"/>
        <v>399079.14285714924</v>
      </c>
      <c r="X373" s="2">
        <f t="shared" si="6"/>
        <v>20920.857142850757</v>
      </c>
      <c r="Y373" s="2">
        <f t="shared" si="7"/>
        <v>40472179.57142809</v>
      </c>
      <c r="Z373" s="2" t="str">
        <f t="shared" si="8"/>
        <v>MEEP</v>
      </c>
      <c r="AA373" s="2">
        <f>IF(Z373="HERE",Y373,AA372+Graph!$G$1*1000)</f>
        <v>107916554.71428575</v>
      </c>
      <c r="AB373" s="2">
        <f t="shared" si="21"/>
        <v>420000</v>
      </c>
      <c r="AC373" s="2">
        <f t="shared" si="9"/>
        <v>36337958.142857097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298</v>
      </c>
      <c r="C374" s="7"/>
      <c r="D374" s="2" t="e">
        <f t="shared" si="12"/>
        <v>#N/A</v>
      </c>
      <c r="E374" s="2" t="e">
        <f t="shared" si="22"/>
        <v>#N/A</v>
      </c>
      <c r="F374" s="2">
        <v>960343.05708925426</v>
      </c>
      <c r="G374" s="2">
        <f t="shared" si="23"/>
        <v>399079.14285714284</v>
      </c>
      <c r="H374" s="2">
        <f t="shared" si="13"/>
        <v>138103139.57142943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6970452.4285714542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1051921.9060975462</v>
      </c>
      <c r="Q374" s="2">
        <f>IF(P374&gt;Graph!$G$1*1000,Graph!$G$1*1000,P374)</f>
        <v>420000</v>
      </c>
      <c r="R374" s="2">
        <f t="shared" si="16"/>
        <v>145073592</v>
      </c>
      <c r="S374" s="2">
        <f t="shared" si="17"/>
        <v>399079.14285713434</v>
      </c>
      <c r="T374" s="2">
        <f t="shared" si="18"/>
        <v>20920.857142857276</v>
      </c>
      <c r="U374" s="2">
        <f t="shared" si="19"/>
        <v>420000</v>
      </c>
      <c r="V374" s="2">
        <f t="shared" si="28"/>
        <v>104580491.57142904</v>
      </c>
      <c r="W374" s="2">
        <f t="shared" si="20"/>
        <v>399079.14285714924</v>
      </c>
      <c r="X374" s="2">
        <f t="shared" si="6"/>
        <v>20920.857142850757</v>
      </c>
      <c r="Y374" s="2">
        <f t="shared" si="7"/>
        <v>40493100.428570941</v>
      </c>
      <c r="Z374" s="2" t="str">
        <f t="shared" si="8"/>
        <v>MEEP</v>
      </c>
      <c r="AA374" s="2">
        <f>IF(Z374="HERE",Y374,AA373+Graph!$G$1*1000)</f>
        <v>108336554.71428575</v>
      </c>
      <c r="AB374" s="2">
        <f t="shared" si="21"/>
        <v>420000</v>
      </c>
      <c r="AC374" s="2">
        <f t="shared" si="9"/>
        <v>36337958.142857097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299</v>
      </c>
      <c r="C375" s="7"/>
      <c r="D375" s="2" t="e">
        <f t="shared" si="12"/>
        <v>#N/A</v>
      </c>
      <c r="E375" s="2" t="e">
        <f t="shared" si="22"/>
        <v>#N/A</v>
      </c>
      <c r="F375" s="2">
        <v>962178.83257840574</v>
      </c>
      <c r="G375" s="2">
        <f t="shared" si="23"/>
        <v>399079.14285714284</v>
      </c>
      <c r="H375" s="2">
        <f t="shared" si="13"/>
        <v>138502218.71428657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6991373.2857143115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1054028.5459930152</v>
      </c>
      <c r="Q375" s="2">
        <f>IF(P375&gt;Graph!$G$1*1000,Graph!$G$1*1000,P375)</f>
        <v>420000</v>
      </c>
      <c r="R375" s="2">
        <f t="shared" si="16"/>
        <v>145493592</v>
      </c>
      <c r="S375" s="2">
        <f t="shared" si="17"/>
        <v>399079.14285713434</v>
      </c>
      <c r="T375" s="2">
        <f t="shared" si="18"/>
        <v>20920.857142857276</v>
      </c>
      <c r="U375" s="2">
        <f t="shared" si="19"/>
        <v>420000</v>
      </c>
      <c r="V375" s="2">
        <f t="shared" si="28"/>
        <v>104979570.71428619</v>
      </c>
      <c r="W375" s="2">
        <f t="shared" si="20"/>
        <v>399079.14285714924</v>
      </c>
      <c r="X375" s="2">
        <f t="shared" si="6"/>
        <v>20920.857142850757</v>
      </c>
      <c r="Y375" s="2">
        <f t="shared" si="7"/>
        <v>40514021.285713792</v>
      </c>
      <c r="Z375" s="2" t="str">
        <f t="shared" si="8"/>
        <v>MEEP</v>
      </c>
      <c r="AA375" s="2">
        <f>IF(Z375="HERE",Y375,AA374+Graph!$G$1*1000)</f>
        <v>108756554.71428575</v>
      </c>
      <c r="AB375" s="2">
        <f t="shared" si="21"/>
        <v>420000</v>
      </c>
      <c r="AC375" s="2">
        <f t="shared" si="9"/>
        <v>36337958.142857097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300</v>
      </c>
      <c r="C376" s="7"/>
      <c r="D376" s="2" t="e">
        <f t="shared" si="12"/>
        <v>#N/A</v>
      </c>
      <c r="E376" s="2" t="e">
        <f t="shared" si="22"/>
        <v>#N/A</v>
      </c>
      <c r="F376" s="2">
        <v>964014.60806755722</v>
      </c>
      <c r="G376" s="2">
        <f t="shared" si="23"/>
        <v>399079.14285714284</v>
      </c>
      <c r="H376" s="2">
        <f t="shared" si="13"/>
        <v>138901297.8571437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7012294.1428571688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1056135.1858884841</v>
      </c>
      <c r="Q376" s="2">
        <f>IF(P376&gt;Graph!$G$1*1000,Graph!$G$1*1000,P376)</f>
        <v>420000</v>
      </c>
      <c r="R376" s="2">
        <f t="shared" si="16"/>
        <v>145913592</v>
      </c>
      <c r="S376" s="2">
        <f t="shared" si="17"/>
        <v>399079.14285713434</v>
      </c>
      <c r="T376" s="2">
        <f t="shared" si="18"/>
        <v>20920.857142857276</v>
      </c>
      <c r="U376" s="2">
        <f t="shared" si="19"/>
        <v>420000</v>
      </c>
      <c r="V376" s="2">
        <f t="shared" si="28"/>
        <v>105378649.85714334</v>
      </c>
      <c r="W376" s="2">
        <f t="shared" si="20"/>
        <v>399079.14285714924</v>
      </c>
      <c r="X376" s="2">
        <f t="shared" si="6"/>
        <v>20920.857142850757</v>
      </c>
      <c r="Y376" s="2">
        <f t="shared" si="7"/>
        <v>40534942.142856643</v>
      </c>
      <c r="Z376" s="2" t="str">
        <f t="shared" si="8"/>
        <v>MEEP</v>
      </c>
      <c r="AA376" s="2">
        <f>IF(Z376="HERE",Y376,AA375+Graph!$G$1*1000)</f>
        <v>109176554.71428575</v>
      </c>
      <c r="AB376" s="2">
        <f t="shared" si="21"/>
        <v>420000</v>
      </c>
      <c r="AC376" s="2">
        <f t="shared" si="9"/>
        <v>36337958.142857097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301</v>
      </c>
      <c r="C377" s="7"/>
      <c r="D377" s="2" t="e">
        <f t="shared" si="12"/>
        <v>#N/A</v>
      </c>
      <c r="E377" s="2" t="e">
        <f t="shared" si="22"/>
        <v>#N/A</v>
      </c>
      <c r="F377" s="2">
        <v>965850.38355669379</v>
      </c>
      <c r="G377" s="2">
        <f t="shared" si="23"/>
        <v>399079.14285714284</v>
      </c>
      <c r="H377" s="2">
        <f t="shared" si="13"/>
        <v>139300377.00000083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7033215.0000000261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1058241.825783968</v>
      </c>
      <c r="Q377" s="2">
        <f>IF(P377&gt;Graph!$G$1*1000,Graph!$G$1*1000,P377)</f>
        <v>420000</v>
      </c>
      <c r="R377" s="2">
        <f t="shared" si="16"/>
        <v>146333592</v>
      </c>
      <c r="S377" s="2">
        <f t="shared" si="17"/>
        <v>399079.14285713434</v>
      </c>
      <c r="T377" s="2">
        <f t="shared" si="18"/>
        <v>20920.857142857276</v>
      </c>
      <c r="U377" s="2">
        <f t="shared" si="19"/>
        <v>420000</v>
      </c>
      <c r="V377" s="2">
        <f t="shared" si="28"/>
        <v>105777729.00000049</v>
      </c>
      <c r="W377" s="2">
        <f t="shared" si="20"/>
        <v>399079.14285714924</v>
      </c>
      <c r="X377" s="2">
        <f t="shared" si="6"/>
        <v>20920.857142850757</v>
      </c>
      <c r="Y377" s="2">
        <f t="shared" si="7"/>
        <v>40555862.999999493</v>
      </c>
      <c r="Z377" s="2" t="str">
        <f t="shared" si="8"/>
        <v>MEEP</v>
      </c>
      <c r="AA377" s="2">
        <f>IF(Z377="HERE",Y377,AA376+Graph!$G$1*1000)</f>
        <v>109596554.71428575</v>
      </c>
      <c r="AB377" s="2">
        <f t="shared" si="21"/>
        <v>420000</v>
      </c>
      <c r="AC377" s="2">
        <f t="shared" si="9"/>
        <v>36337958.142857097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302</v>
      </c>
      <c r="C378" s="7"/>
      <c r="D378" s="2" t="e">
        <f t="shared" si="12"/>
        <v>#N/A</v>
      </c>
      <c r="E378" s="2" t="e">
        <f t="shared" si="22"/>
        <v>#N/A</v>
      </c>
      <c r="F378" s="2">
        <v>967686.15904584527</v>
      </c>
      <c r="G378" s="2">
        <f t="shared" si="23"/>
        <v>399079.14285714284</v>
      </c>
      <c r="H378" s="2">
        <f t="shared" si="13"/>
        <v>139699456.14285797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7054135.8571428834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1060348.4656794369</v>
      </c>
      <c r="Q378" s="2">
        <f>IF(P378&gt;Graph!$G$1*1000,Graph!$G$1*1000,P378)</f>
        <v>420000</v>
      </c>
      <c r="R378" s="2">
        <f t="shared" si="16"/>
        <v>146753592</v>
      </c>
      <c r="S378" s="2">
        <f t="shared" si="17"/>
        <v>399079.14285713434</v>
      </c>
      <c r="T378" s="2">
        <f t="shared" si="18"/>
        <v>20920.857142857276</v>
      </c>
      <c r="U378" s="2">
        <f t="shared" si="19"/>
        <v>420000</v>
      </c>
      <c r="V378" s="2">
        <f t="shared" si="28"/>
        <v>106176808.14285764</v>
      </c>
      <c r="W378" s="2">
        <f t="shared" si="20"/>
        <v>399079.14285714924</v>
      </c>
      <c r="X378" s="2">
        <f t="shared" si="6"/>
        <v>20920.857142850757</v>
      </c>
      <c r="Y378" s="2">
        <f t="shared" si="7"/>
        <v>40576783.857142344</v>
      </c>
      <c r="Z378" s="2" t="str">
        <f t="shared" si="8"/>
        <v>MEEP</v>
      </c>
      <c r="AA378" s="2">
        <f>IF(Z378="HERE",Y378,AA377+Graph!$G$1*1000)</f>
        <v>110016554.71428575</v>
      </c>
      <c r="AB378" s="2">
        <f t="shared" si="21"/>
        <v>420000</v>
      </c>
      <c r="AC378" s="2">
        <f t="shared" si="9"/>
        <v>36337958.142857097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303</v>
      </c>
      <c r="C379" s="7"/>
      <c r="D379" s="2" t="e">
        <f t="shared" si="12"/>
        <v>#N/A</v>
      </c>
      <c r="E379" s="2" t="e">
        <f t="shared" si="22"/>
        <v>#N/A</v>
      </c>
      <c r="F379" s="2">
        <v>969521.93453498185</v>
      </c>
      <c r="G379" s="2">
        <f t="shared" si="23"/>
        <v>399079.14285714284</v>
      </c>
      <c r="H379" s="2">
        <f t="shared" si="13"/>
        <v>140098535.2857151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7075056.7142857406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1062455.1055749059</v>
      </c>
      <c r="Q379" s="2">
        <f>IF(P379&gt;Graph!$G$1*1000,Graph!$G$1*1000,P379)</f>
        <v>420000</v>
      </c>
      <c r="R379" s="2">
        <f t="shared" si="16"/>
        <v>147173592</v>
      </c>
      <c r="S379" s="2">
        <f t="shared" si="17"/>
        <v>399079.14285713434</v>
      </c>
      <c r="T379" s="2">
        <f t="shared" si="18"/>
        <v>20920.857142857276</v>
      </c>
      <c r="U379" s="2">
        <f t="shared" si="19"/>
        <v>420000</v>
      </c>
      <c r="V379" s="2">
        <f t="shared" si="28"/>
        <v>106575887.28571479</v>
      </c>
      <c r="W379" s="2">
        <f t="shared" si="20"/>
        <v>399079.14285714924</v>
      </c>
      <c r="X379" s="2">
        <f t="shared" si="6"/>
        <v>20920.857142850757</v>
      </c>
      <c r="Y379" s="2">
        <f t="shared" si="7"/>
        <v>40597704.714285195</v>
      </c>
      <c r="Z379" s="2" t="str">
        <f t="shared" si="8"/>
        <v>MEEP</v>
      </c>
      <c r="AA379" s="2">
        <f>IF(Z379="HERE",Y379,AA378+Graph!$G$1*1000)</f>
        <v>110436554.71428575</v>
      </c>
      <c r="AB379" s="2">
        <f t="shared" si="21"/>
        <v>420000</v>
      </c>
      <c r="AC379" s="2">
        <f t="shared" si="9"/>
        <v>36337958.142857097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304</v>
      </c>
      <c r="C380" s="7"/>
      <c r="D380" s="2" t="e">
        <f t="shared" si="12"/>
        <v>#N/A</v>
      </c>
      <c r="E380" s="2" t="e">
        <f t="shared" si="22"/>
        <v>#N/A</v>
      </c>
      <c r="F380" s="2">
        <v>971357.71002413332</v>
      </c>
      <c r="G380" s="2">
        <f t="shared" si="23"/>
        <v>399079.14285714284</v>
      </c>
      <c r="H380" s="2">
        <f t="shared" si="13"/>
        <v>140497614.42857224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7095977.5714285979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1064561.7454703748</v>
      </c>
      <c r="Q380" s="2">
        <f>IF(P380&gt;Graph!$G$1*1000,Graph!$G$1*1000,P380)</f>
        <v>420000</v>
      </c>
      <c r="R380" s="2">
        <f t="shared" si="16"/>
        <v>147593592</v>
      </c>
      <c r="S380" s="2">
        <f t="shared" si="17"/>
        <v>399079.14285713434</v>
      </c>
      <c r="T380" s="2">
        <f t="shared" si="18"/>
        <v>20920.857142857276</v>
      </c>
      <c r="U380" s="2">
        <f t="shared" si="19"/>
        <v>420000</v>
      </c>
      <c r="V380" s="2">
        <f t="shared" si="28"/>
        <v>106974966.42857194</v>
      </c>
      <c r="W380" s="2">
        <f t="shared" si="20"/>
        <v>399079.14285714924</v>
      </c>
      <c r="X380" s="2">
        <f t="shared" si="6"/>
        <v>20920.857142850757</v>
      </c>
      <c r="Y380" s="2">
        <f t="shared" si="7"/>
        <v>40618625.571428046</v>
      </c>
      <c r="Z380" s="2" t="str">
        <f t="shared" si="8"/>
        <v>MEEP</v>
      </c>
      <c r="AA380" s="2">
        <f>IF(Z380="HERE",Y380,AA379+Graph!$G$1*1000)</f>
        <v>110856554.71428575</v>
      </c>
      <c r="AB380" s="2">
        <f t="shared" si="21"/>
        <v>420000</v>
      </c>
      <c r="AC380" s="2">
        <f t="shared" si="9"/>
        <v>36337958.142857097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305</v>
      </c>
      <c r="C381" s="7"/>
      <c r="D381" s="2" t="e">
        <f t="shared" si="12"/>
        <v>#N/A</v>
      </c>
      <c r="E381" s="2" t="e">
        <f t="shared" si="22"/>
        <v>#N/A</v>
      </c>
      <c r="F381" s="2">
        <v>973193.4855132699</v>
      </c>
      <c r="G381" s="2">
        <f t="shared" si="23"/>
        <v>399079.14285714284</v>
      </c>
      <c r="H381" s="2">
        <f t="shared" si="13"/>
        <v>140896693.57142937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7116898.4285714552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1066668.3853658438</v>
      </c>
      <c r="Q381" s="2">
        <f>IF(P381&gt;Graph!$G$1*1000,Graph!$G$1*1000,P381)</f>
        <v>420000</v>
      </c>
      <c r="R381" s="2">
        <f t="shared" si="16"/>
        <v>148013592</v>
      </c>
      <c r="S381" s="2">
        <f t="shared" si="17"/>
        <v>399079.14285713434</v>
      </c>
      <c r="T381" s="2">
        <f t="shared" si="18"/>
        <v>20920.857142857276</v>
      </c>
      <c r="U381" s="2">
        <f t="shared" si="19"/>
        <v>420000</v>
      </c>
      <c r="V381" s="2">
        <f t="shared" si="28"/>
        <v>107374045.57142909</v>
      </c>
      <c r="W381" s="2">
        <f t="shared" si="20"/>
        <v>399079.14285714924</v>
      </c>
      <c r="X381" s="2">
        <f t="shared" si="6"/>
        <v>20920.857142850757</v>
      </c>
      <c r="Y381" s="2">
        <f t="shared" si="7"/>
        <v>40639546.428570896</v>
      </c>
      <c r="Z381" s="2" t="str">
        <f t="shared" si="8"/>
        <v>MEEP</v>
      </c>
      <c r="AA381" s="2">
        <f>IF(Z381="HERE",Y381,AA380+Graph!$G$1*1000)</f>
        <v>111276554.71428575</v>
      </c>
      <c r="AB381" s="2">
        <f t="shared" si="21"/>
        <v>420000</v>
      </c>
      <c r="AC381" s="2">
        <f t="shared" si="9"/>
        <v>36337958.142857097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306</v>
      </c>
      <c r="C382" s="7"/>
      <c r="D382" s="2" t="e">
        <f t="shared" si="12"/>
        <v>#N/A</v>
      </c>
      <c r="E382" s="2" t="e">
        <f t="shared" si="22"/>
        <v>#N/A</v>
      </c>
      <c r="F382" s="2">
        <v>975029.26100242138</v>
      </c>
      <c r="G382" s="2">
        <f t="shared" si="23"/>
        <v>399079.14285714284</v>
      </c>
      <c r="H382" s="2">
        <f t="shared" si="13"/>
        <v>141295772.71428651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7137819.2857143125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1068775.0252613127</v>
      </c>
      <c r="Q382" s="2">
        <f>IF(P382&gt;Graph!$G$1*1000,Graph!$G$1*1000,P382)</f>
        <v>420000</v>
      </c>
      <c r="R382" s="2">
        <f t="shared" si="16"/>
        <v>148433592</v>
      </c>
      <c r="S382" s="2">
        <f t="shared" si="17"/>
        <v>399079.14285713434</v>
      </c>
      <c r="T382" s="2">
        <f t="shared" si="18"/>
        <v>20920.857142857276</v>
      </c>
      <c r="U382" s="2">
        <f t="shared" si="19"/>
        <v>420000</v>
      </c>
      <c r="V382" s="2">
        <f t="shared" si="28"/>
        <v>107773124.71428624</v>
      </c>
      <c r="W382" s="2">
        <f t="shared" si="20"/>
        <v>399079.14285714924</v>
      </c>
      <c r="X382" s="2">
        <f t="shared" si="6"/>
        <v>20920.857142850757</v>
      </c>
      <c r="Y382" s="2">
        <f t="shared" si="7"/>
        <v>40660467.285713747</v>
      </c>
      <c r="Z382" s="2" t="str">
        <f t="shared" si="8"/>
        <v>MEEP</v>
      </c>
      <c r="AA382" s="2">
        <f>IF(Z382="HERE",Y382,AA381+Graph!$G$1*1000)</f>
        <v>111696554.71428575</v>
      </c>
      <c r="AB382" s="2">
        <f t="shared" si="21"/>
        <v>420000</v>
      </c>
      <c r="AC382" s="2">
        <f t="shared" si="9"/>
        <v>36337958.142857097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307</v>
      </c>
      <c r="C383" s="7"/>
      <c r="D383" s="2" t="e">
        <f t="shared" si="12"/>
        <v>#N/A</v>
      </c>
      <c r="E383" s="2" t="e">
        <f t="shared" si="22"/>
        <v>#N/A</v>
      </c>
      <c r="F383" s="2">
        <v>976865.03649157286</v>
      </c>
      <c r="G383" s="2">
        <f t="shared" si="23"/>
        <v>399079.14285714284</v>
      </c>
      <c r="H383" s="2">
        <f t="shared" si="13"/>
        <v>141694851.85714364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7158740.1428571697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1070881.6651567817</v>
      </c>
      <c r="Q383" s="2">
        <f>IF(P383&gt;Graph!$G$1*1000,Graph!$G$1*1000,P383)</f>
        <v>420000</v>
      </c>
      <c r="R383" s="2">
        <f t="shared" si="16"/>
        <v>148853592</v>
      </c>
      <c r="S383" s="2">
        <f t="shared" si="17"/>
        <v>399079.14285713434</v>
      </c>
      <c r="T383" s="2">
        <f t="shared" si="18"/>
        <v>20920.857142857276</v>
      </c>
      <c r="U383" s="2">
        <f t="shared" si="19"/>
        <v>420000</v>
      </c>
      <c r="V383" s="2">
        <f t="shared" si="28"/>
        <v>108172203.85714339</v>
      </c>
      <c r="W383" s="2">
        <f t="shared" si="20"/>
        <v>399079.14285714924</v>
      </c>
      <c r="X383" s="2">
        <f t="shared" si="6"/>
        <v>20920.857142850757</v>
      </c>
      <c r="Y383" s="2">
        <f t="shared" si="7"/>
        <v>40681388.142856598</v>
      </c>
      <c r="Z383" s="2" t="str">
        <f t="shared" si="8"/>
        <v>MEEP</v>
      </c>
      <c r="AA383" s="2">
        <f>IF(Z383="HERE",Y383,AA382+Graph!$G$1*1000)</f>
        <v>112116554.71428575</v>
      </c>
      <c r="AB383" s="2">
        <f t="shared" si="21"/>
        <v>420000</v>
      </c>
      <c r="AC383" s="2">
        <f t="shared" si="9"/>
        <v>36337958.142857097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308</v>
      </c>
      <c r="C384" s="7"/>
      <c r="D384" s="2" t="e">
        <f t="shared" si="12"/>
        <v>#N/A</v>
      </c>
      <c r="E384" s="2" t="e">
        <f t="shared" si="22"/>
        <v>#N/A</v>
      </c>
      <c r="F384" s="2">
        <v>978700.81198070943</v>
      </c>
      <c r="G384" s="2">
        <f t="shared" si="23"/>
        <v>399079.14285714284</v>
      </c>
      <c r="H384" s="2">
        <f t="shared" si="13"/>
        <v>142093931.00000077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7179661.000000027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1072988.3050522506</v>
      </c>
      <c r="Q384" s="2">
        <f>IF(P384&gt;Graph!$G$1*1000,Graph!$G$1*1000,P384)</f>
        <v>420000</v>
      </c>
      <c r="R384" s="2">
        <f t="shared" si="16"/>
        <v>149273592</v>
      </c>
      <c r="S384" s="2">
        <f t="shared" si="17"/>
        <v>399079.14285713434</v>
      </c>
      <c r="T384" s="2">
        <f t="shared" si="18"/>
        <v>20920.857142857276</v>
      </c>
      <c r="U384" s="2">
        <f t="shared" si="19"/>
        <v>420000</v>
      </c>
      <c r="V384" s="2">
        <f t="shared" si="28"/>
        <v>108571283.00000054</v>
      </c>
      <c r="W384" s="2">
        <f t="shared" si="20"/>
        <v>399079.14285714924</v>
      </c>
      <c r="X384" s="2">
        <f t="shared" si="6"/>
        <v>20920.857142850757</v>
      </c>
      <c r="Y384" s="2">
        <f t="shared" si="7"/>
        <v>40702308.999999449</v>
      </c>
      <c r="Z384" s="2" t="str">
        <f t="shared" si="8"/>
        <v>MEEP</v>
      </c>
      <c r="AA384" s="2">
        <f>IF(Z384="HERE",Y384,AA383+Graph!$G$1*1000)</f>
        <v>112536554.71428575</v>
      </c>
      <c r="AB384" s="2">
        <f t="shared" si="21"/>
        <v>420000</v>
      </c>
      <c r="AC384" s="2">
        <f t="shared" si="9"/>
        <v>36337958.142857097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309</v>
      </c>
      <c r="C385" s="7"/>
      <c r="D385" s="2" t="e">
        <f t="shared" si="12"/>
        <v>#N/A</v>
      </c>
      <c r="E385" s="2" t="e">
        <f t="shared" si="22"/>
        <v>#N/A</v>
      </c>
      <c r="F385" s="2">
        <v>980536.58746986091</v>
      </c>
      <c r="G385" s="2">
        <f t="shared" si="23"/>
        <v>399079.14285714284</v>
      </c>
      <c r="H385" s="2">
        <f t="shared" si="13"/>
        <v>142493010.14285791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7200581.8571428843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1075094.9449477196</v>
      </c>
      <c r="Q385" s="2">
        <f>IF(P385&gt;Graph!$G$1*1000,Graph!$G$1*1000,P385)</f>
        <v>420000</v>
      </c>
      <c r="R385" s="2">
        <f t="shared" si="16"/>
        <v>149693592</v>
      </c>
      <c r="S385" s="2">
        <f t="shared" si="17"/>
        <v>399079.14285713434</v>
      </c>
      <c r="T385" s="2">
        <f t="shared" si="18"/>
        <v>20920.857142857276</v>
      </c>
      <c r="U385" s="2">
        <f t="shared" si="19"/>
        <v>420000</v>
      </c>
      <c r="V385" s="2">
        <f t="shared" si="28"/>
        <v>108970362.14285769</v>
      </c>
      <c r="W385" s="2">
        <f t="shared" si="20"/>
        <v>399079.14285714924</v>
      </c>
      <c r="X385" s="2">
        <f t="shared" si="6"/>
        <v>20920.857142850757</v>
      </c>
      <c r="Y385" s="2">
        <f t="shared" si="7"/>
        <v>40723229.857142299</v>
      </c>
      <c r="Z385" s="2" t="str">
        <f t="shared" si="8"/>
        <v>MEEP</v>
      </c>
      <c r="AA385" s="2">
        <f>IF(Z385="HERE",Y385,AA384+Graph!$G$1*1000)</f>
        <v>112956554.71428575</v>
      </c>
      <c r="AB385" s="2">
        <f t="shared" si="21"/>
        <v>420000</v>
      </c>
      <c r="AC385" s="2">
        <f t="shared" si="9"/>
        <v>36337958.142857097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228" priority="4" operator="greaterThan">
      <formula>0</formula>
    </cfRule>
  </conditionalFormatting>
  <conditionalFormatting sqref="C31:C64 C117:C385 C66:C114">
    <cfRule type="cellIs" dxfId="227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26" priority="7" operator="greaterThan">
      <formula>0</formula>
    </cfRule>
  </conditionalFormatting>
  <conditionalFormatting sqref="C115">
    <cfRule type="cellIs" dxfId="225" priority="8" operator="greaterThan">
      <formula>0</formula>
    </cfRule>
  </conditionalFormatting>
  <conditionalFormatting sqref="C65">
    <cfRule type="cellIs" dxfId="224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23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0" workbookViewId="0">
      <selection activeCell="J45" sqref="J45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6" sqref="I76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-74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-73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-72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-71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-70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-69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-68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-67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-66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-65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-64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-63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-62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-61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-60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-59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-58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-57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-56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-55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-54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-53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-52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-51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-50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-49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-48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-47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-46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-45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429.07914285714281</v>
      </c>
    </row>
    <row r="32" spans="1:37" x14ac:dyDescent="0.25">
      <c r="A32" s="1">
        <v>44208</v>
      </c>
      <c r="B32" s="2">
        <f t="shared" si="0"/>
        <v>-44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-43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-42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-41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-40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-39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341686.71724739671</v>
      </c>
      <c r="G37" s="2">
        <f>IF(F37&gt;500000,$AK$31*1000,F37)</f>
        <v>341686.71724739671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341984.26132403314</v>
      </c>
      <c r="Q37" s="21">
        <f>IF(P37&gt;450000,450000,P37)</f>
        <v>341984.26132403314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-38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343522.49273654819</v>
      </c>
      <c r="G38" s="2">
        <f>IF(F38&gt;$AK$31*1000,$AK$31*1000,F38)</f>
        <v>343522.49273654819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344090.90121950209</v>
      </c>
      <c r="Q38" s="21">
        <f t="shared" ref="Q38:Q101" si="25">IF(P38&gt;450000,450000,P38)</f>
        <v>344090.90121950209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-37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345358.26822568476</v>
      </c>
      <c r="G39" s="2">
        <f>IF(F39&gt;$AK$31*1000,$AK$31*1000,F39)</f>
        <v>345358.26822568476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346197.54111497104</v>
      </c>
      <c r="Q39" s="21">
        <f t="shared" si="25"/>
        <v>346197.54111497104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-36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347194.04371483624</v>
      </c>
      <c r="G40" s="2">
        <f>IF(F40&gt;$AK$31*1000,$AK$31*1000,F40)</f>
        <v>347194.04371483624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348304.18101043999</v>
      </c>
      <c r="Q40" s="21">
        <f t="shared" si="25"/>
        <v>348304.18101043999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-35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349029.81920397282</v>
      </c>
      <c r="G41" s="2">
        <f t="shared" ref="G41:G291" si="26">IF(F41&gt;$AK$31*1000,$AK$31*1000,F41)</f>
        <v>349029.81920397282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350410.82090590894</v>
      </c>
      <c r="Q41" s="21">
        <f t="shared" si="25"/>
        <v>350410.82090590894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-34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350865.59469312429</v>
      </c>
      <c r="G42" s="2">
        <f t="shared" si="26"/>
        <v>350865.59469312429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352517.46080137789</v>
      </c>
      <c r="Q42" s="21">
        <f t="shared" si="25"/>
        <v>352517.46080137789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-33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352701.37018226087</v>
      </c>
      <c r="G43" s="2">
        <f t="shared" si="26"/>
        <v>352701.37018226087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354624.10069684684</v>
      </c>
      <c r="Q43" s="21">
        <f t="shared" si="25"/>
        <v>354624.10069684684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-32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354537.14567141235</v>
      </c>
      <c r="G44" s="2">
        <f t="shared" si="26"/>
        <v>354537.14567141235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356730.74059233069</v>
      </c>
      <c r="Q44" s="21">
        <f t="shared" si="25"/>
        <v>356730.74059233069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-31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356372.92116054893</v>
      </c>
      <c r="G45" s="2">
        <f t="shared" si="26"/>
        <v>356372.92116054893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358837.38048779964</v>
      </c>
      <c r="Q45" s="21">
        <f t="shared" si="25"/>
        <v>358837.38048779964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-30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358208.6966497004</v>
      </c>
      <c r="G46" s="2">
        <f t="shared" si="26"/>
        <v>358208.6966497004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360944.02038326859</v>
      </c>
      <c r="Q46" s="21">
        <f t="shared" si="25"/>
        <v>360944.02038326859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-29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360044.47213885188</v>
      </c>
      <c r="G47" s="2">
        <f t="shared" si="26"/>
        <v>360044.47213885188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363050.66027873755</v>
      </c>
      <c r="Q47" s="21">
        <f t="shared" si="25"/>
        <v>363050.66027873755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-28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361880.24762798846</v>
      </c>
      <c r="G48" s="2">
        <f t="shared" si="26"/>
        <v>361880.24762798846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365157.3001742065</v>
      </c>
      <c r="Q48" s="21">
        <f t="shared" si="25"/>
        <v>365157.3001742065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-27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363716.02311713994</v>
      </c>
      <c r="G49" s="2">
        <f t="shared" si="26"/>
        <v>363716.02311713994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367263.94006967545</v>
      </c>
      <c r="Q49" s="21">
        <f t="shared" si="25"/>
        <v>367263.94006967545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-26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365551.79860627651</v>
      </c>
      <c r="G50" s="2">
        <f t="shared" si="26"/>
        <v>365551.79860627651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369370.5799651444</v>
      </c>
      <c r="Q50" s="21">
        <f t="shared" si="25"/>
        <v>369370.5799651444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-25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367387.57409542799</v>
      </c>
      <c r="G51" s="2">
        <f t="shared" si="26"/>
        <v>367387.57409542799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371477.21986061335</v>
      </c>
      <c r="Q51" s="21">
        <f t="shared" si="25"/>
        <v>371477.21986061335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-24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369223.34958456457</v>
      </c>
      <c r="G52" s="2">
        <f t="shared" si="26"/>
        <v>369223.34958456457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373583.8597560823</v>
      </c>
      <c r="Q52" s="21">
        <f t="shared" si="25"/>
        <v>373583.8597560823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-23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371059.12507371604</v>
      </c>
      <c r="G53" s="2">
        <f t="shared" si="26"/>
        <v>371059.12507371604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375690.49965155125</v>
      </c>
      <c r="Q53" s="21">
        <f t="shared" si="25"/>
        <v>375690.49965155125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-22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372894.90056286752</v>
      </c>
      <c r="G54" s="2">
        <f t="shared" si="26"/>
        <v>372894.90056286752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377797.1395470202</v>
      </c>
      <c r="Q54" s="21">
        <f t="shared" si="25"/>
        <v>377797.1395470202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-21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374730.6760520041</v>
      </c>
      <c r="G55" s="2">
        <f t="shared" si="26"/>
        <v>374730.6760520041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379903.77944250405</v>
      </c>
      <c r="Q55" s="21">
        <f t="shared" si="25"/>
        <v>379903.77944250405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-20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376566.45154115558</v>
      </c>
      <c r="G56" s="2">
        <f t="shared" si="26"/>
        <v>376566.45154115558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382010.419337973</v>
      </c>
      <c r="Q56" s="21">
        <f t="shared" si="25"/>
        <v>382010.419337973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-19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378402.22703029215</v>
      </c>
      <c r="G57" s="2">
        <f t="shared" si="26"/>
        <v>378402.22703029215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384117.05923344195</v>
      </c>
      <c r="Q57" s="21">
        <f t="shared" si="25"/>
        <v>384117.05923344195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-18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380238.00251944363</v>
      </c>
      <c r="G58" s="2">
        <f t="shared" si="26"/>
        <v>380238.00251944363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386223.6991289109</v>
      </c>
      <c r="Q58" s="21">
        <f t="shared" si="25"/>
        <v>386223.6991289109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-17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382073.77800858021</v>
      </c>
      <c r="G59" s="2">
        <f t="shared" si="26"/>
        <v>382073.77800858021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388330.33902437985</v>
      </c>
      <c r="Q59" s="21">
        <f t="shared" si="25"/>
        <v>388330.33902437985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-16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383909.55349773169</v>
      </c>
      <c r="G60" s="2">
        <f t="shared" si="26"/>
        <v>383909.55349773169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390436.9789198488</v>
      </c>
      <c r="Q60" s="21">
        <f t="shared" si="25"/>
        <v>390436.9789198488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-15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385745.32898688316</v>
      </c>
      <c r="G61" s="2">
        <f t="shared" si="26"/>
        <v>385745.32898688316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392543.61881531775</v>
      </c>
      <c r="Q61" s="21">
        <f t="shared" si="25"/>
        <v>392543.61881531775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-14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387581.10447601974</v>
      </c>
      <c r="G62" s="2">
        <f t="shared" si="26"/>
        <v>387581.10447601974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394650.2587107867</v>
      </c>
      <c r="Q62" s="21">
        <f t="shared" si="25"/>
        <v>394650.2587107867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-13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389416.87996517122</v>
      </c>
      <c r="G63" s="2">
        <f t="shared" si="26"/>
        <v>389416.87996517122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396756.89860625565</v>
      </c>
      <c r="Q63" s="21">
        <f t="shared" si="25"/>
        <v>396756.89860625565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-12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391252.65545430779</v>
      </c>
      <c r="G64" s="2">
        <f t="shared" si="26"/>
        <v>391252.65545430779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398863.5385017246</v>
      </c>
      <c r="Q64" s="21">
        <f t="shared" si="25"/>
        <v>398863.5385017246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-11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393088.43094345927</v>
      </c>
      <c r="G65" s="2">
        <f t="shared" si="26"/>
        <v>393088.43094345927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400970.17839720845</v>
      </c>
      <c r="Q65" s="21">
        <f t="shared" si="25"/>
        <v>400970.17839720845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-10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394924.20643259585</v>
      </c>
      <c r="G66" s="2">
        <f t="shared" si="26"/>
        <v>394924.20643259585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403076.8182926774</v>
      </c>
      <c r="Q66" s="21">
        <f t="shared" si="25"/>
        <v>403076.8182926774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-9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396759.98192174733</v>
      </c>
      <c r="G67" s="2">
        <f t="shared" si="26"/>
        <v>396759.98192174733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405183.45818814635</v>
      </c>
      <c r="Q67" s="21">
        <f t="shared" si="25"/>
        <v>405183.45818814635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-8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398595.7574108839</v>
      </c>
      <c r="G68" s="2">
        <f t="shared" si="26"/>
        <v>398595.7574108839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407290.0980836153</v>
      </c>
      <c r="Q68" s="21">
        <f t="shared" si="25"/>
        <v>407290.0980836153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-7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400431.53290003538</v>
      </c>
      <c r="G69" s="2">
        <f t="shared" si="26"/>
        <v>400431.53290003538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409396.73797908425</v>
      </c>
      <c r="Q69" s="21">
        <f t="shared" si="25"/>
        <v>409396.73797908425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-6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402267.30838918686</v>
      </c>
      <c r="G70" s="2">
        <f t="shared" si="26"/>
        <v>402267.30838918686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411503.3778745532</v>
      </c>
      <c r="Q70" s="21">
        <f t="shared" si="25"/>
        <v>411503.3778745532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-5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404103.08387832344</v>
      </c>
      <c r="G71" s="2">
        <f t="shared" si="26"/>
        <v>404103.08387832344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1">
        <f t="shared" si="15"/>
        <v>344942</v>
      </c>
      <c r="O71" s="2">
        <f t="shared" si="24"/>
        <v>371052.14285714284</v>
      </c>
      <c r="P71" s="2">
        <v>413610.01777002215</v>
      </c>
      <c r="Q71" s="21">
        <f t="shared" si="25"/>
        <v>413610.01777002215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x14ac:dyDescent="0.25">
      <c r="A72" s="1">
        <v>44248</v>
      </c>
      <c r="B72" s="2">
        <f t="shared" si="0"/>
        <v>-4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405938.85936747491</v>
      </c>
      <c r="G72" s="2">
        <f t="shared" si="26"/>
        <v>405938.85936747491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1">
        <f t="shared" si="15"/>
        <v>150896</v>
      </c>
      <c r="O72" s="2">
        <f t="shared" si="24"/>
        <v>358340.57142857142</v>
      </c>
      <c r="P72" s="2">
        <v>415716.6576654911</v>
      </c>
      <c r="Q72" s="21">
        <f t="shared" si="25"/>
        <v>415716.6576654911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x14ac:dyDescent="0.25">
      <c r="A73" s="1">
        <v>44249</v>
      </c>
      <c r="B73" s="2">
        <f t="shared" si="0"/>
        <v>-3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407774.63485661149</v>
      </c>
      <c r="G73" s="2">
        <f t="shared" si="26"/>
        <v>407774.63485661149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1">
        <f t="shared" si="15"/>
        <v>210804</v>
      </c>
      <c r="O73" s="2">
        <f t="shared" si="24"/>
        <v>348035.28571428574</v>
      </c>
      <c r="P73" s="2">
        <v>417823.29756096005</v>
      </c>
      <c r="Q73" s="21">
        <f t="shared" si="25"/>
        <v>417823.29756096005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x14ac:dyDescent="0.25">
      <c r="A74" s="1">
        <v>44250</v>
      </c>
      <c r="B74" s="2">
        <f t="shared" si="0"/>
        <v>-2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409610.41034576297</v>
      </c>
      <c r="G74" s="2">
        <f t="shared" si="26"/>
        <v>409610.41034576297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1">
        <f t="shared" si="15"/>
        <v>353009</v>
      </c>
      <c r="O74" s="2">
        <f t="shared" si="24"/>
        <v>344632.71428571426</v>
      </c>
      <c r="P74" s="2">
        <v>419929.937456429</v>
      </c>
      <c r="Q74" s="21">
        <f t="shared" si="25"/>
        <v>419929.937456429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x14ac:dyDescent="0.25">
      <c r="A75" s="1">
        <v>44251</v>
      </c>
      <c r="B75" s="2">
        <f t="shared" si="0"/>
        <v>-1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411446.18583489954</v>
      </c>
      <c r="G75" s="2">
        <f t="shared" si="26"/>
        <v>411446.18583489954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1">
        <f t="shared" si="15"/>
        <v>480575</v>
      </c>
      <c r="O75" s="2">
        <f t="shared" si="24"/>
        <v>342249.57142857142</v>
      </c>
      <c r="P75" s="2">
        <v>422036.57735191286</v>
      </c>
      <c r="Q75" s="21">
        <f t="shared" si="25"/>
        <v>422036.57735191286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x14ac:dyDescent="0.25">
      <c r="A76" s="1">
        <v>44252</v>
      </c>
      <c r="B76" s="2">
        <f t="shared" si="0"/>
        <v>0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413281.96132405102</v>
      </c>
      <c r="G76" s="2">
        <f t="shared" si="26"/>
        <v>413281.96132405102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1">
        <f t="shared" si="15"/>
        <v>521039</v>
      </c>
      <c r="O76" s="2">
        <f t="shared" si="24"/>
        <v>349780.71428571426</v>
      </c>
      <c r="P76" s="2">
        <v>424143.21724738181</v>
      </c>
      <c r="Q76" s="21">
        <f t="shared" si="25"/>
        <v>424143.21724738181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7"/>
        <v>9899241.9500000011</v>
      </c>
      <c r="AH76" s="3">
        <f t="shared" si="3"/>
        <v>9899241.9500000011</v>
      </c>
    </row>
    <row r="77" spans="1:34" x14ac:dyDescent="0.25">
      <c r="A77" s="1">
        <v>44253</v>
      </c>
      <c r="B77" s="2">
        <f t="shared" si="0"/>
        <v>1</v>
      </c>
      <c r="C77" s="7"/>
      <c r="D77" s="2" t="e">
        <f t="shared" si="12"/>
        <v>#N/A</v>
      </c>
      <c r="E77" s="2" t="e">
        <f t="shared" si="22"/>
        <v>#N/A</v>
      </c>
      <c r="F77" s="2">
        <v>415117.7368132025</v>
      </c>
      <c r="G77" s="2">
        <f t="shared" si="26"/>
        <v>415117.7368132025</v>
      </c>
      <c r="H77" s="2">
        <f t="shared" si="13"/>
        <v>19592672.736813203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756957.85714285716</v>
      </c>
      <c r="M77" s="8" t="e">
        <f t="shared" si="28"/>
        <v>#N/A</v>
      </c>
      <c r="N77" s="21" t="e">
        <f t="shared" si="15"/>
        <v>#N/A</v>
      </c>
      <c r="O77" s="2" t="e">
        <f t="shared" si="24"/>
        <v>#N/A</v>
      </c>
      <c r="P77" s="2">
        <v>426249.85714285076</v>
      </c>
      <c r="Q77" s="21">
        <f t="shared" si="25"/>
        <v>426249.85714285076</v>
      </c>
      <c r="R77" s="2">
        <f t="shared" si="16"/>
        <v>20339841.857142851</v>
      </c>
      <c r="S77" s="2">
        <f t="shared" si="17"/>
        <v>415117.7368132025</v>
      </c>
      <c r="T77" s="2">
        <f t="shared" si="18"/>
        <v>20920.857142857159</v>
      </c>
      <c r="U77" s="2">
        <f t="shared" si="19"/>
        <v>426249.85714285076</v>
      </c>
      <c r="V77" s="2">
        <f t="shared" si="5"/>
        <v>747157.54166666663</v>
      </c>
      <c r="W77" s="2">
        <f t="shared" si="20"/>
        <v>11120.541666666628</v>
      </c>
      <c r="X77" s="2">
        <f t="shared" si="6"/>
        <v>415129.31547618413</v>
      </c>
      <c r="Y77" s="2">
        <f t="shared" si="7"/>
        <v>19592684.315476183</v>
      </c>
      <c r="Z77" s="2" t="str">
        <f t="shared" si="8"/>
        <v>HERE</v>
      </c>
      <c r="AA77" s="2">
        <f>IF(Z77="HERE",Y77,AA76+Graph!$G$1*1000)</f>
        <v>19592684.315476183</v>
      </c>
      <c r="AB77" s="2">
        <f t="shared" si="21"/>
        <v>415129.31547618285</v>
      </c>
      <c r="AC77" s="2">
        <f t="shared" si="9"/>
        <v>747157.54166666663</v>
      </c>
      <c r="AD77" s="3">
        <f t="shared" si="10"/>
        <v>19592684.315476183</v>
      </c>
      <c r="AE77" s="2">
        <f>IF(AE75&gt;=52800000,52800000,IF(AB56=Graph!G$1*1000,AE76+Graph!G$1*1000,AC77))</f>
        <v>747157.54166666663</v>
      </c>
      <c r="AF77" s="3">
        <f t="shared" si="11"/>
        <v>747157.54166666663</v>
      </c>
      <c r="AG77" s="3">
        <f t="shared" si="27"/>
        <v>10344191.85</v>
      </c>
      <c r="AH77" s="3" t="e">
        <f t="shared" si="3"/>
        <v>#N/A</v>
      </c>
    </row>
    <row r="78" spans="1:34" x14ac:dyDescent="0.25">
      <c r="A78" s="1">
        <v>44254</v>
      </c>
      <c r="B78" s="2">
        <f t="shared" si="0"/>
        <v>2</v>
      </c>
      <c r="C78" s="7"/>
      <c r="D78" s="2" t="e">
        <f t="shared" si="12"/>
        <v>#N/A</v>
      </c>
      <c r="E78" s="2" t="e">
        <f t="shared" si="22"/>
        <v>#N/A</v>
      </c>
      <c r="F78" s="2">
        <v>416953.51230233908</v>
      </c>
      <c r="G78" s="2">
        <f t="shared" si="26"/>
        <v>416953.51230233908</v>
      </c>
      <c r="H78" s="2">
        <f t="shared" si="13"/>
        <v>20009626.249115542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777878.71428571432</v>
      </c>
      <c r="M78" s="8" t="e">
        <f t="shared" si="28"/>
        <v>#N/A</v>
      </c>
      <c r="N78" s="21" t="e">
        <f t="shared" si="15"/>
        <v>#N/A</v>
      </c>
      <c r="O78" s="2" t="e">
        <f t="shared" si="24"/>
        <v>#N/A</v>
      </c>
      <c r="P78" s="2">
        <v>428356.49703831971</v>
      </c>
      <c r="Q78" s="21">
        <f t="shared" si="25"/>
        <v>428356.49703831971</v>
      </c>
      <c r="R78" s="2">
        <f t="shared" si="16"/>
        <v>20768198.35418117</v>
      </c>
      <c r="S78" s="2">
        <f t="shared" si="17"/>
        <v>416953.51230233908</v>
      </c>
      <c r="T78" s="2">
        <f t="shared" si="18"/>
        <v>20920.857142857159</v>
      </c>
      <c r="U78" s="2">
        <f t="shared" si="19"/>
        <v>428356.49703831971</v>
      </c>
      <c r="V78" s="2">
        <f t="shared" si="5"/>
        <v>758278.08333333337</v>
      </c>
      <c r="W78" s="2">
        <f t="shared" si="20"/>
        <v>11120.541666666744</v>
      </c>
      <c r="X78" s="2">
        <f t="shared" si="6"/>
        <v>417235.95537165296</v>
      </c>
      <c r="Y78" s="2">
        <f t="shared" si="7"/>
        <v>20009920.270847835</v>
      </c>
      <c r="Z78" s="2" t="str">
        <f t="shared" si="8"/>
        <v>HERE</v>
      </c>
      <c r="AA78" s="2">
        <f>IF(Z78="HERE",Y78,AA77+Graph!$G$1*1000)</f>
        <v>20009920.270847835</v>
      </c>
      <c r="AB78" s="2">
        <f t="shared" si="21"/>
        <v>417235.9553716518</v>
      </c>
      <c r="AC78" s="2">
        <f t="shared" si="9"/>
        <v>758278.08333333337</v>
      </c>
      <c r="AD78" s="3">
        <f t="shared" si="10"/>
        <v>20009920.270847835</v>
      </c>
      <c r="AE78" s="2">
        <f>IF(AE76&gt;=52800000,52800000,IF(AB57=Graph!G$1*1000,AE77+Graph!G$1*1000,AC78))</f>
        <v>758278.08333333337</v>
      </c>
      <c r="AF78" s="3">
        <f t="shared" si="11"/>
        <v>758278.08333333337</v>
      </c>
      <c r="AG78" s="3">
        <f t="shared" si="27"/>
        <v>10838431.550000001</v>
      </c>
      <c r="AH78" s="3" t="e">
        <f t="shared" si="3"/>
        <v>#N/A</v>
      </c>
    </row>
    <row r="79" spans="1:34" x14ac:dyDescent="0.25">
      <c r="A79" s="1">
        <v>44255</v>
      </c>
      <c r="B79" s="2">
        <f t="shared" si="0"/>
        <v>3</v>
      </c>
      <c r="C79" s="7"/>
      <c r="D79" s="2" t="e">
        <f t="shared" si="12"/>
        <v>#N/A</v>
      </c>
      <c r="E79" s="2" t="e">
        <f t="shared" si="22"/>
        <v>#N/A</v>
      </c>
      <c r="F79" s="2">
        <v>418789.28779149055</v>
      </c>
      <c r="G79" s="2">
        <f t="shared" si="26"/>
        <v>418789.28779149055</v>
      </c>
      <c r="H79" s="2">
        <f t="shared" si="13"/>
        <v>20428415.536907032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798799.57142857148</v>
      </c>
      <c r="M79" s="8" t="e">
        <f t="shared" si="28"/>
        <v>#N/A</v>
      </c>
      <c r="N79" s="21" t="e">
        <f t="shared" si="15"/>
        <v>#N/A</v>
      </c>
      <c r="O79" s="2" t="e">
        <f t="shared" si="24"/>
        <v>#N/A</v>
      </c>
      <c r="P79" s="2">
        <v>430463.13693378866</v>
      </c>
      <c r="Q79" s="21">
        <f t="shared" si="25"/>
        <v>430463.13693378866</v>
      </c>
      <c r="R79" s="2">
        <f t="shared" si="16"/>
        <v>21198661.491114959</v>
      </c>
      <c r="S79" s="2">
        <f t="shared" si="17"/>
        <v>418789.28779149055</v>
      </c>
      <c r="T79" s="2">
        <f t="shared" si="18"/>
        <v>20920.857142857159</v>
      </c>
      <c r="U79" s="2">
        <f t="shared" si="19"/>
        <v>430463.13693378866</v>
      </c>
      <c r="V79" s="2">
        <f t="shared" si="5"/>
        <v>769398.625</v>
      </c>
      <c r="W79" s="2">
        <f t="shared" si="20"/>
        <v>11120.541666666628</v>
      </c>
      <c r="X79" s="2">
        <f t="shared" si="6"/>
        <v>419342.59526712203</v>
      </c>
      <c r="Y79" s="2">
        <f t="shared" si="7"/>
        <v>20429262.866114955</v>
      </c>
      <c r="Z79" s="2" t="str">
        <f t="shared" si="8"/>
        <v>HERE</v>
      </c>
      <c r="AA79" s="2">
        <f>IF(Z79="HERE",Y79,AA78+Graph!$G$1*1000)</f>
        <v>20429262.866114955</v>
      </c>
      <c r="AB79" s="2">
        <f t="shared" si="21"/>
        <v>419342.59526712075</v>
      </c>
      <c r="AC79" s="2">
        <f t="shared" si="9"/>
        <v>769398.625</v>
      </c>
      <c r="AD79" s="3">
        <f t="shared" si="10"/>
        <v>20429262.866114955</v>
      </c>
      <c r="AE79" s="2">
        <f>IF(AE77&gt;=52800000,52800000,IF(AB58=Graph!G$1*1000,AE78+Graph!G$1*1000,AC79))</f>
        <v>769398.625</v>
      </c>
      <c r="AF79" s="3">
        <f t="shared" si="11"/>
        <v>769398.625</v>
      </c>
      <c r="AG79" s="3">
        <f t="shared" si="27"/>
        <v>11090234.450000001</v>
      </c>
      <c r="AH79" s="3" t="e">
        <f t="shared" si="3"/>
        <v>#N/A</v>
      </c>
    </row>
    <row r="80" spans="1:34" x14ac:dyDescent="0.25">
      <c r="A80" s="1">
        <v>44256</v>
      </c>
      <c r="B80" s="2">
        <f t="shared" si="0"/>
        <v>4</v>
      </c>
      <c r="C80" s="7"/>
      <c r="D80" s="2" t="e">
        <f t="shared" si="12"/>
        <v>#N/A</v>
      </c>
      <c r="E80" s="2" t="e">
        <f t="shared" si="22"/>
        <v>#N/A</v>
      </c>
      <c r="F80" s="2">
        <v>420625.06328062713</v>
      </c>
      <c r="G80" s="2">
        <f t="shared" si="26"/>
        <v>420625.06328062713</v>
      </c>
      <c r="H80" s="2">
        <f t="shared" si="13"/>
        <v>20849040.600187659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819720.42857142864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432569.77682925761</v>
      </c>
      <c r="Q80" s="21">
        <f t="shared" si="25"/>
        <v>432569.77682925761</v>
      </c>
      <c r="R80" s="2">
        <f t="shared" si="16"/>
        <v>21631231.267944217</v>
      </c>
      <c r="S80" s="2">
        <f t="shared" si="17"/>
        <v>420625.06328062713</v>
      </c>
      <c r="T80" s="2">
        <f t="shared" si="18"/>
        <v>20920.857142857159</v>
      </c>
      <c r="U80" s="2">
        <f t="shared" si="19"/>
        <v>432569.77682925761</v>
      </c>
      <c r="V80" s="2">
        <f t="shared" si="5"/>
        <v>780519.16666666663</v>
      </c>
      <c r="W80" s="2">
        <f t="shared" si="20"/>
        <v>11120.541666666628</v>
      </c>
      <c r="X80" s="2">
        <f t="shared" si="6"/>
        <v>421449.23516259098</v>
      </c>
      <c r="Y80" s="2">
        <f t="shared" si="7"/>
        <v>20850712.101277545</v>
      </c>
      <c r="Z80" s="2" t="str">
        <f t="shared" si="8"/>
        <v>HERE</v>
      </c>
      <c r="AA80" s="2">
        <f>IF(Z80="HERE",Y80,AA79+Graph!$G$1*1000)</f>
        <v>20850712.101277545</v>
      </c>
      <c r="AB80" s="2">
        <f t="shared" si="21"/>
        <v>421449.2351625897</v>
      </c>
      <c r="AC80" s="2">
        <f t="shared" si="9"/>
        <v>780519.16666666663</v>
      </c>
      <c r="AD80" s="3">
        <f t="shared" si="10"/>
        <v>20850712.101277545</v>
      </c>
      <c r="AE80" s="2">
        <f>IF(AE78&gt;=52800000,52800000,IF(AB59=Graph!G$1*1000,AE79+Graph!G$1*1000,AC80))</f>
        <v>780519.16666666663</v>
      </c>
      <c r="AF80" s="3">
        <f t="shared" si="11"/>
        <v>780519.16666666663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5</v>
      </c>
      <c r="C81" s="7"/>
      <c r="D81" s="2" t="e">
        <f t="shared" si="12"/>
        <v>#N/A</v>
      </c>
      <c r="E81" s="2" t="e">
        <f t="shared" si="22"/>
        <v>#N/A</v>
      </c>
      <c r="F81" s="2">
        <v>422460.83876977861</v>
      </c>
      <c r="G81" s="2">
        <f t="shared" si="26"/>
        <v>422460.83876977861</v>
      </c>
      <c r="H81" s="2">
        <f t="shared" si="13"/>
        <v>21271501.438957438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840641.2857142858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434676.41672472656</v>
      </c>
      <c r="Q81" s="21">
        <f t="shared" si="25"/>
        <v>434676.41672472656</v>
      </c>
      <c r="R81" s="2">
        <f t="shared" si="16"/>
        <v>22065907.684668943</v>
      </c>
      <c r="S81" s="2">
        <f t="shared" si="17"/>
        <v>422460.83876977861</v>
      </c>
      <c r="T81" s="2">
        <f t="shared" si="18"/>
        <v>20920.857142857159</v>
      </c>
      <c r="U81" s="2">
        <f t="shared" si="19"/>
        <v>434676.41672472656</v>
      </c>
      <c r="V81" s="2">
        <f t="shared" si="5"/>
        <v>791639.70833333337</v>
      </c>
      <c r="W81" s="2">
        <f t="shared" si="20"/>
        <v>11120.541666666744</v>
      </c>
      <c r="X81" s="2">
        <f t="shared" si="6"/>
        <v>423555.87505805981</v>
      </c>
      <c r="Y81" s="2">
        <f t="shared" si="7"/>
        <v>21274267.976335604</v>
      </c>
      <c r="Z81" s="2" t="str">
        <f t="shared" si="8"/>
        <v>HERE</v>
      </c>
      <c r="AA81" s="2">
        <f>IF(Z81="HERE",Y81,AA80+Graph!$G$1*1000)</f>
        <v>21274267.976335604</v>
      </c>
      <c r="AB81" s="2">
        <f t="shared" si="21"/>
        <v>423555.87505805865</v>
      </c>
      <c r="AC81" s="2">
        <f t="shared" si="9"/>
        <v>791639.70833333337</v>
      </c>
      <c r="AD81" s="3">
        <f t="shared" si="10"/>
        <v>21274267.976335604</v>
      </c>
      <c r="AE81" s="2">
        <f>IF(AE79&gt;=52800000,52800000,IF(AB60=Graph!G$1*1000,AE80+Graph!G$1*1000,AC81))</f>
        <v>791639.70833333337</v>
      </c>
      <c r="AF81" s="3">
        <f t="shared" si="11"/>
        <v>791639.70833333337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6</v>
      </c>
      <c r="C82" s="7"/>
      <c r="D82" s="2" t="e">
        <f t="shared" si="12"/>
        <v>#N/A</v>
      </c>
      <c r="E82" s="2" t="e">
        <f t="shared" si="22"/>
        <v>#N/A</v>
      </c>
      <c r="F82" s="2">
        <v>424296.61425891519</v>
      </c>
      <c r="G82" s="2">
        <f t="shared" si="26"/>
        <v>424296.61425891519</v>
      </c>
      <c r="H82" s="2">
        <f t="shared" si="13"/>
        <v>21695798.053216353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861562.14285714296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436783.05662019551</v>
      </c>
      <c r="Q82" s="21">
        <f t="shared" si="25"/>
        <v>436783.05662019551</v>
      </c>
      <c r="R82" s="2">
        <f t="shared" si="16"/>
        <v>22502690.741289139</v>
      </c>
      <c r="S82" s="2">
        <f t="shared" si="17"/>
        <v>424296.61425891519</v>
      </c>
      <c r="T82" s="2">
        <f t="shared" si="18"/>
        <v>20920.857142857159</v>
      </c>
      <c r="U82" s="2">
        <f t="shared" si="19"/>
        <v>436783.05662019551</v>
      </c>
      <c r="V82" s="2">
        <f t="shared" si="5"/>
        <v>802760.25</v>
      </c>
      <c r="W82" s="2">
        <f t="shared" si="20"/>
        <v>11120.541666666628</v>
      </c>
      <c r="X82" s="2">
        <f t="shared" si="6"/>
        <v>425662.51495352888</v>
      </c>
      <c r="Y82" s="2">
        <f t="shared" si="7"/>
        <v>21699930.491289131</v>
      </c>
      <c r="Z82" s="2" t="str">
        <f t="shared" si="8"/>
        <v>HERE</v>
      </c>
      <c r="AA82" s="2">
        <f>IF(Z82="HERE",Y82,AA81+Graph!$G$1*1000)</f>
        <v>21699930.491289131</v>
      </c>
      <c r="AB82" s="2">
        <f t="shared" si="21"/>
        <v>425662.5149535276</v>
      </c>
      <c r="AC82" s="2">
        <f t="shared" si="9"/>
        <v>802760.25</v>
      </c>
      <c r="AD82" s="3">
        <f t="shared" si="10"/>
        <v>21699930.491289131</v>
      </c>
      <c r="AE82" s="2">
        <f>IF(AE80&gt;=52800000,52800000,IF(AB61=Graph!G$1*1000,AE81+Graph!G$1*1000,AC82))</f>
        <v>802760.25</v>
      </c>
      <c r="AF82" s="3">
        <f t="shared" si="11"/>
        <v>802760.25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7</v>
      </c>
      <c r="C83" s="7"/>
      <c r="D83" s="2" t="e">
        <f t="shared" si="12"/>
        <v>#N/A</v>
      </c>
      <c r="E83" s="2" t="e">
        <f t="shared" si="22"/>
        <v>#N/A</v>
      </c>
      <c r="F83" s="2">
        <v>426132.38974806666</v>
      </c>
      <c r="G83" s="2">
        <f t="shared" si="26"/>
        <v>426132.38974806666</v>
      </c>
      <c r="H83" s="2">
        <f t="shared" si="13"/>
        <v>22121930.44296442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882483.00000000012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438889.69651566446</v>
      </c>
      <c r="Q83" s="21">
        <f t="shared" si="25"/>
        <v>438889.69651566446</v>
      </c>
      <c r="R83" s="2">
        <f t="shared" si="16"/>
        <v>22941580.437804803</v>
      </c>
      <c r="S83" s="2">
        <f t="shared" si="17"/>
        <v>426132.38974806666</v>
      </c>
      <c r="T83" s="2">
        <f t="shared" si="18"/>
        <v>20920.857142857159</v>
      </c>
      <c r="U83" s="2">
        <f t="shared" si="19"/>
        <v>438889.69651566446</v>
      </c>
      <c r="V83" s="2">
        <f t="shared" si="5"/>
        <v>813880.79166666663</v>
      </c>
      <c r="W83" s="2">
        <f t="shared" si="20"/>
        <v>11120.541666666628</v>
      </c>
      <c r="X83" s="2">
        <f t="shared" si="6"/>
        <v>427769.15484899783</v>
      </c>
      <c r="Y83" s="2">
        <f t="shared" si="7"/>
        <v>22127699.646138128</v>
      </c>
      <c r="Z83" s="2" t="str">
        <f t="shared" si="8"/>
        <v>HERE</v>
      </c>
      <c r="AA83" s="2">
        <f>IF(Z83="HERE",Y83,AA82+Graph!$G$1*1000)</f>
        <v>22127699.646138128</v>
      </c>
      <c r="AB83" s="2">
        <f t="shared" si="21"/>
        <v>427769.15484899655</v>
      </c>
      <c r="AC83" s="2">
        <f t="shared" si="9"/>
        <v>813880.79166666663</v>
      </c>
      <c r="AD83" s="3">
        <f t="shared" si="10"/>
        <v>22127699.646138128</v>
      </c>
      <c r="AE83" s="2">
        <f>IF(AE81&gt;=52800000,52800000,IF(AB62=Graph!G$1*1000,AE82+Graph!G$1*1000,AC83))</f>
        <v>813880.79166666663</v>
      </c>
      <c r="AF83" s="3">
        <f t="shared" si="11"/>
        <v>813880.79166666663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8</v>
      </c>
      <c r="C84" s="7"/>
      <c r="D84" s="2" t="e">
        <f t="shared" si="12"/>
        <v>#N/A</v>
      </c>
      <c r="E84" s="2" t="e">
        <f t="shared" si="22"/>
        <v>#N/A</v>
      </c>
      <c r="F84" s="2">
        <v>427968.16523721814</v>
      </c>
      <c r="G84" s="2">
        <f t="shared" si="26"/>
        <v>427968.16523721814</v>
      </c>
      <c r="H84" s="2">
        <f t="shared" si="13"/>
        <v>22549898.608201638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903403.85714285728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440996.33641113341</v>
      </c>
      <c r="Q84" s="21">
        <f t="shared" si="25"/>
        <v>440996.33641113341</v>
      </c>
      <c r="R84" s="2">
        <f t="shared" si="16"/>
        <v>23382576.774215937</v>
      </c>
      <c r="S84" s="2">
        <f t="shared" si="17"/>
        <v>427968.16523721814</v>
      </c>
      <c r="T84" s="2">
        <f t="shared" si="18"/>
        <v>20920.857142857159</v>
      </c>
      <c r="U84" s="2">
        <f t="shared" si="19"/>
        <v>440996.33641113341</v>
      </c>
      <c r="V84" s="2">
        <f t="shared" si="5"/>
        <v>825001.33333333337</v>
      </c>
      <c r="W84" s="2">
        <f t="shared" si="20"/>
        <v>11120.541666666744</v>
      </c>
      <c r="X84" s="2">
        <f t="shared" si="6"/>
        <v>429875.79474446666</v>
      </c>
      <c r="Y84" s="2">
        <f t="shared" si="7"/>
        <v>22557575.440882593</v>
      </c>
      <c r="Z84" s="2" t="str">
        <f t="shared" si="8"/>
        <v>HERE</v>
      </c>
      <c r="AA84" s="2">
        <f>IF(Z84="HERE",Y84,AA83+Graph!$G$1*1000)</f>
        <v>22557575.440882593</v>
      </c>
      <c r="AB84" s="2">
        <f t="shared" si="21"/>
        <v>429875.7947444655</v>
      </c>
      <c r="AC84" s="2">
        <f t="shared" si="9"/>
        <v>825001.33333333337</v>
      </c>
      <c r="AD84" s="3">
        <f t="shared" si="10"/>
        <v>22557575.440882593</v>
      </c>
      <c r="AE84" s="2">
        <f>IF(AE82&gt;=52800000,52800000,IF(AB63=Graph!G$1*1000,AE83+Graph!G$1*1000,AC84))</f>
        <v>825001.33333333337</v>
      </c>
      <c r="AF84" s="3">
        <f t="shared" si="11"/>
        <v>825001.33333333337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9</v>
      </c>
      <c r="C85" s="7"/>
      <c r="D85" s="2" t="e">
        <f t="shared" si="12"/>
        <v>#N/A</v>
      </c>
      <c r="E85" s="2" t="e">
        <f t="shared" si="22"/>
        <v>#N/A</v>
      </c>
      <c r="F85" s="2">
        <v>429803.94072635472</v>
      </c>
      <c r="G85" s="2">
        <f t="shared" si="26"/>
        <v>429079.14285714284</v>
      </c>
      <c r="H85" s="2">
        <f t="shared" si="13"/>
        <v>22978977.75105878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924324.71428571444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443102.97630660236</v>
      </c>
      <c r="Q85" s="21">
        <f t="shared" si="25"/>
        <v>443102.97630660236</v>
      </c>
      <c r="R85" s="2">
        <f t="shared" si="16"/>
        <v>23825679.750522539</v>
      </c>
      <c r="S85" s="2">
        <f t="shared" si="17"/>
        <v>429079.14285714179</v>
      </c>
      <c r="T85" s="2">
        <f t="shared" si="18"/>
        <v>20920.857142857159</v>
      </c>
      <c r="U85" s="2">
        <f t="shared" si="19"/>
        <v>443102.97630660236</v>
      </c>
      <c r="V85" s="2">
        <f t="shared" si="5"/>
        <v>836121.875</v>
      </c>
      <c r="W85" s="2">
        <f t="shared" si="20"/>
        <v>11120.541666666628</v>
      </c>
      <c r="X85" s="2">
        <f t="shared" si="6"/>
        <v>431982.43463993573</v>
      </c>
      <c r="Y85" s="2">
        <f t="shared" si="7"/>
        <v>22989557.875522528</v>
      </c>
      <c r="Z85" s="2" t="str">
        <f t="shared" si="8"/>
        <v>HERE</v>
      </c>
      <c r="AA85" s="2">
        <f>IF(Z85="HERE",Y85,AA84+Graph!$G$1*1000)</f>
        <v>22989557.875522528</v>
      </c>
      <c r="AB85" s="2">
        <f t="shared" si="21"/>
        <v>431982.43463993445</v>
      </c>
      <c r="AC85" s="2">
        <f t="shared" si="9"/>
        <v>836121.875</v>
      </c>
      <c r="AD85" s="3">
        <f t="shared" si="10"/>
        <v>22989557.875522528</v>
      </c>
      <c r="AE85" s="2">
        <f>IF(AE83&gt;=52800000,52800000,IF(AB64=Graph!G$1*1000,AE84+Graph!G$1*1000,AC85))</f>
        <v>836121.875</v>
      </c>
      <c r="AF85" s="3">
        <f t="shared" si="11"/>
        <v>836121.875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10</v>
      </c>
      <c r="C86" s="7"/>
      <c r="D86" s="2" t="e">
        <f t="shared" si="12"/>
        <v>#N/A</v>
      </c>
      <c r="E86" s="2" t="e">
        <f t="shared" si="22"/>
        <v>#N/A</v>
      </c>
      <c r="F86" s="2">
        <v>431639.7162155062</v>
      </c>
      <c r="G86" s="2">
        <f t="shared" si="26"/>
        <v>429079.14285714284</v>
      </c>
      <c r="H86" s="2">
        <f t="shared" si="13"/>
        <v>23408056.893915921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945245.57142857159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445209.61620208621</v>
      </c>
      <c r="Q86" s="21">
        <f t="shared" si="25"/>
        <v>445209.61620208621</v>
      </c>
      <c r="R86" s="2">
        <f t="shared" si="16"/>
        <v>24270889.366724625</v>
      </c>
      <c r="S86" s="2">
        <f t="shared" si="17"/>
        <v>429079.14285714179</v>
      </c>
      <c r="T86" s="2">
        <f t="shared" si="18"/>
        <v>20920.857142857159</v>
      </c>
      <c r="U86" s="2">
        <f t="shared" si="19"/>
        <v>445209.61620208621</v>
      </c>
      <c r="V86" s="2">
        <f t="shared" si="5"/>
        <v>847242.41666666663</v>
      </c>
      <c r="W86" s="2">
        <f t="shared" si="20"/>
        <v>11120.541666666628</v>
      </c>
      <c r="X86" s="2">
        <f t="shared" si="6"/>
        <v>434089.07453541958</v>
      </c>
      <c r="Y86" s="2">
        <f t="shared" si="7"/>
        <v>23423646.950057946</v>
      </c>
      <c r="Z86" s="2" t="str">
        <f t="shared" si="8"/>
        <v>HERE</v>
      </c>
      <c r="AA86" s="2">
        <f>IF(Z86="HERE",Y86,AA85+Graph!$G$1*1000)</f>
        <v>23423646.950057946</v>
      </c>
      <c r="AB86" s="2">
        <f t="shared" si="21"/>
        <v>434089.0745354183</v>
      </c>
      <c r="AC86" s="2">
        <f t="shared" si="9"/>
        <v>847242.41666666663</v>
      </c>
      <c r="AD86" s="3">
        <f t="shared" si="10"/>
        <v>23423646.950057946</v>
      </c>
      <c r="AE86" s="2">
        <f>IF(AE84&gt;=52800000,52800000,IF(AB65=Graph!G$1*1000,AE85+Graph!G$1*1000,AC86))</f>
        <v>847242.41666666663</v>
      </c>
      <c r="AF86" s="3">
        <f t="shared" si="11"/>
        <v>847242.41666666663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11</v>
      </c>
      <c r="C87" s="7"/>
      <c r="D87" s="2" t="e">
        <f t="shared" si="12"/>
        <v>#N/A</v>
      </c>
      <c r="E87" s="2" t="e">
        <f t="shared" si="22"/>
        <v>#N/A</v>
      </c>
      <c r="F87" s="2">
        <v>433475.49170464277</v>
      </c>
      <c r="G87" s="2">
        <f t="shared" si="26"/>
        <v>429079.14285714284</v>
      </c>
      <c r="H87" s="2">
        <f t="shared" si="13"/>
        <v>23837136.036773063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966166.42857142875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447316.25609755516</v>
      </c>
      <c r="Q87" s="21">
        <f t="shared" si="25"/>
        <v>447316.25609755516</v>
      </c>
      <c r="R87" s="2">
        <f t="shared" si="16"/>
        <v>24718205.62282218</v>
      </c>
      <c r="S87" s="2">
        <f t="shared" si="17"/>
        <v>429079.14285714179</v>
      </c>
      <c r="T87" s="2">
        <f t="shared" si="18"/>
        <v>20920.857142857159</v>
      </c>
      <c r="U87" s="2">
        <f t="shared" si="19"/>
        <v>447316.25609755516</v>
      </c>
      <c r="V87" s="2">
        <f t="shared" si="5"/>
        <v>858362.95833333337</v>
      </c>
      <c r="W87" s="2">
        <f t="shared" si="20"/>
        <v>11120.541666666744</v>
      </c>
      <c r="X87" s="2">
        <f t="shared" si="6"/>
        <v>436195.71443088842</v>
      </c>
      <c r="Y87" s="2">
        <f t="shared" si="7"/>
        <v>23859842.664488833</v>
      </c>
      <c r="Z87" s="2" t="str">
        <f t="shared" si="8"/>
        <v>HERE</v>
      </c>
      <c r="AA87" s="2">
        <f>IF(Z87="HERE",Y87,AA86+Graph!$G$1*1000)</f>
        <v>23859842.664488833</v>
      </c>
      <c r="AB87" s="2">
        <f t="shared" si="21"/>
        <v>436195.71443088725</v>
      </c>
      <c r="AC87" s="2">
        <f t="shared" si="9"/>
        <v>858362.95833333337</v>
      </c>
      <c r="AD87" s="3">
        <f t="shared" si="10"/>
        <v>23859842.664488833</v>
      </c>
      <c r="AE87" s="2">
        <f>IF(AE85&gt;=52800000,52800000,IF(AB66=Graph!G$1*1000,AE86+Graph!G$1*1000,AC87))</f>
        <v>858362.95833333337</v>
      </c>
      <c r="AF87" s="3">
        <f t="shared" si="11"/>
        <v>858362.95833333337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12</v>
      </c>
      <c r="C88" s="7"/>
      <c r="D88" s="2" t="e">
        <f t="shared" si="12"/>
        <v>#N/A</v>
      </c>
      <c r="E88" s="2" t="e">
        <f t="shared" si="22"/>
        <v>#N/A</v>
      </c>
      <c r="F88" s="2">
        <v>435311.26719379425</v>
      </c>
      <c r="G88" s="2">
        <f t="shared" si="26"/>
        <v>429079.14285714284</v>
      </c>
      <c r="H88" s="2">
        <f t="shared" si="13"/>
        <v>24266215.179630205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987087.28571428591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449422.89599302411</v>
      </c>
      <c r="Q88" s="21">
        <f t="shared" si="25"/>
        <v>449422.89599302411</v>
      </c>
      <c r="R88" s="2">
        <f t="shared" si="16"/>
        <v>25167628.518815205</v>
      </c>
      <c r="S88" s="2">
        <f t="shared" si="17"/>
        <v>429079.14285714179</v>
      </c>
      <c r="T88" s="2">
        <f t="shared" si="18"/>
        <v>20920.857142857159</v>
      </c>
      <c r="U88" s="2">
        <f t="shared" si="19"/>
        <v>449422.89599302411</v>
      </c>
      <c r="V88" s="2">
        <f t="shared" si="5"/>
        <v>869483.5</v>
      </c>
      <c r="W88" s="2">
        <f t="shared" si="20"/>
        <v>11120.541666666628</v>
      </c>
      <c r="X88" s="2">
        <f t="shared" si="6"/>
        <v>438302.35432635748</v>
      </c>
      <c r="Y88" s="2">
        <f t="shared" si="7"/>
        <v>24298145.01881519</v>
      </c>
      <c r="Z88" s="2" t="str">
        <f t="shared" si="8"/>
        <v>HERE</v>
      </c>
      <c r="AA88" s="2">
        <f>IF(Z88="HERE",Y88,AA87+Graph!$G$1*1000)</f>
        <v>24298145.01881519</v>
      </c>
      <c r="AB88" s="2">
        <f t="shared" si="21"/>
        <v>438302.3543263562</v>
      </c>
      <c r="AC88" s="2">
        <f t="shared" si="9"/>
        <v>869483.5</v>
      </c>
      <c r="AD88" s="3">
        <f t="shared" si="10"/>
        <v>24298145.01881519</v>
      </c>
      <c r="AE88" s="2">
        <f>IF(AE86&gt;=52800000,52800000,IF(AB67=Graph!G$1*1000,AE87+Graph!G$1*1000,AC88))</f>
        <v>869483.5</v>
      </c>
      <c r="AF88" s="3">
        <f t="shared" si="11"/>
        <v>869483.5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13</v>
      </c>
      <c r="C89" s="7"/>
      <c r="D89" s="2" t="e">
        <f t="shared" si="12"/>
        <v>#N/A</v>
      </c>
      <c r="E89" s="2" t="e">
        <f t="shared" si="22"/>
        <v>#N/A</v>
      </c>
      <c r="F89" s="2">
        <v>437147.04268293083</v>
      </c>
      <c r="G89" s="2">
        <f t="shared" si="26"/>
        <v>429079.14285714284</v>
      </c>
      <c r="H89" s="2">
        <f t="shared" si="13"/>
        <v>24695294.322487347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1008008.1428571431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451529.53588849306</v>
      </c>
      <c r="Q89" s="21">
        <f t="shared" si="25"/>
        <v>450000</v>
      </c>
      <c r="R89" s="2">
        <f t="shared" si="16"/>
        <v>25617628.518815205</v>
      </c>
      <c r="S89" s="2">
        <f t="shared" si="17"/>
        <v>429079.14285714179</v>
      </c>
      <c r="T89" s="2">
        <f t="shared" si="18"/>
        <v>20920.857142857159</v>
      </c>
      <c r="U89" s="2">
        <f t="shared" si="19"/>
        <v>450000</v>
      </c>
      <c r="V89" s="2">
        <f t="shared" si="5"/>
        <v>880604.04166666663</v>
      </c>
      <c r="W89" s="2">
        <f t="shared" si="20"/>
        <v>11120.541666666628</v>
      </c>
      <c r="X89" s="2">
        <f t="shared" si="6"/>
        <v>438879.45833333337</v>
      </c>
      <c r="Y89" s="2">
        <f t="shared" si="7"/>
        <v>24737024.477148522</v>
      </c>
      <c r="Z89" s="2" t="str">
        <f t="shared" si="8"/>
        <v>HERE</v>
      </c>
      <c r="AA89" s="2">
        <f>IF(Z89="HERE",Y89,AA88+Graph!$G$1*1000)</f>
        <v>24737024.477148522</v>
      </c>
      <c r="AB89" s="2">
        <f t="shared" si="21"/>
        <v>438879.45833333209</v>
      </c>
      <c r="AC89" s="2">
        <f t="shared" si="9"/>
        <v>880604.04166666663</v>
      </c>
      <c r="AD89" s="3">
        <f t="shared" si="10"/>
        <v>24737024.477148522</v>
      </c>
      <c r="AE89" s="2">
        <f>IF(AE87&gt;=52800000,52800000,IF(AB68=Graph!G$1*1000,AE88+Graph!G$1*1000,AC89))</f>
        <v>880604.04166666663</v>
      </c>
      <c r="AF89" s="3">
        <f t="shared" si="11"/>
        <v>880604.04166666663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14</v>
      </c>
      <c r="C90" s="7"/>
      <c r="D90" s="2" t="e">
        <f t="shared" si="12"/>
        <v>#N/A</v>
      </c>
      <c r="E90" s="2" t="e">
        <f t="shared" si="22"/>
        <v>#N/A</v>
      </c>
      <c r="F90" s="2">
        <v>438982.8181720823</v>
      </c>
      <c r="G90" s="2">
        <f t="shared" si="26"/>
        <v>429079.14285714284</v>
      </c>
      <c r="H90" s="2">
        <f t="shared" si="13"/>
        <v>25124373.465344489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1028929.0000000002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453636.17578396201</v>
      </c>
      <c r="Q90" s="21">
        <f t="shared" si="25"/>
        <v>450000</v>
      </c>
      <c r="R90" s="2">
        <f t="shared" si="16"/>
        <v>26067628.518815205</v>
      </c>
      <c r="S90" s="2">
        <f t="shared" si="17"/>
        <v>429079.14285714179</v>
      </c>
      <c r="T90" s="2">
        <f t="shared" si="18"/>
        <v>20920.857142857159</v>
      </c>
      <c r="U90" s="2">
        <f t="shared" si="19"/>
        <v>450000</v>
      </c>
      <c r="V90" s="2">
        <f t="shared" si="5"/>
        <v>891724.58333333326</v>
      </c>
      <c r="W90" s="2">
        <f t="shared" si="20"/>
        <v>11120.541666666628</v>
      </c>
      <c r="X90" s="2">
        <f t="shared" si="6"/>
        <v>438879.45833333337</v>
      </c>
      <c r="Y90" s="2">
        <f t="shared" si="7"/>
        <v>25175903.935481854</v>
      </c>
      <c r="Z90" s="2" t="str">
        <f t="shared" si="8"/>
        <v>HERE</v>
      </c>
      <c r="AA90" s="2">
        <f>IF(Z90="HERE",Y90,AA89+Graph!$G$1*1000)</f>
        <v>25175903.935481854</v>
      </c>
      <c r="AB90" s="2">
        <f t="shared" si="21"/>
        <v>438879.45833333209</v>
      </c>
      <c r="AC90" s="2">
        <f t="shared" si="9"/>
        <v>891724.58333333326</v>
      </c>
      <c r="AD90" s="3">
        <f t="shared" si="10"/>
        <v>25175903.935481854</v>
      </c>
      <c r="AE90" s="2">
        <f>IF(AE88&gt;=52800000,52800000,IF(AB69=Graph!G$1*1000,AE89+Graph!G$1*1000,AC90))</f>
        <v>891724.58333333326</v>
      </c>
      <c r="AF90" s="3">
        <f t="shared" si="11"/>
        <v>891724.58333333326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15</v>
      </c>
      <c r="C91" s="7"/>
      <c r="D91" s="2" t="e">
        <f t="shared" si="12"/>
        <v>#N/A</v>
      </c>
      <c r="E91" s="2" t="e">
        <f t="shared" si="22"/>
        <v>#N/A</v>
      </c>
      <c r="F91" s="2">
        <v>440818.59366121888</v>
      </c>
      <c r="G91" s="2">
        <f t="shared" si="26"/>
        <v>429079.14285714284</v>
      </c>
      <c r="H91" s="2">
        <f t="shared" si="13"/>
        <v>25553452.60820163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1049849.8571428573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455742.81567943096</v>
      </c>
      <c r="Q91" s="21">
        <f t="shared" si="25"/>
        <v>450000</v>
      </c>
      <c r="R91" s="2">
        <f t="shared" si="16"/>
        <v>26517628.518815205</v>
      </c>
      <c r="S91" s="2">
        <f t="shared" si="17"/>
        <v>429079.14285714179</v>
      </c>
      <c r="T91" s="2">
        <f t="shared" si="18"/>
        <v>20920.857142857043</v>
      </c>
      <c r="U91" s="2">
        <f t="shared" si="19"/>
        <v>450000</v>
      </c>
      <c r="V91" s="2">
        <f t="shared" si="5"/>
        <v>902845.125</v>
      </c>
      <c r="W91" s="2">
        <f t="shared" si="20"/>
        <v>11120.541666666744</v>
      </c>
      <c r="X91" s="2">
        <f t="shared" si="6"/>
        <v>438879.45833333326</v>
      </c>
      <c r="Y91" s="2">
        <f t="shared" si="7"/>
        <v>25614783.393815186</v>
      </c>
      <c r="Z91" s="2" t="str">
        <f t="shared" si="8"/>
        <v>HERE</v>
      </c>
      <c r="AA91" s="2">
        <f>IF(Z91="HERE",Y91,AA90+Graph!$G$1*1000)</f>
        <v>25614783.393815186</v>
      </c>
      <c r="AB91" s="2">
        <f t="shared" si="21"/>
        <v>438879.45833333209</v>
      </c>
      <c r="AC91" s="2">
        <f t="shared" si="9"/>
        <v>902845.125</v>
      </c>
      <c r="AD91" s="3">
        <f t="shared" si="10"/>
        <v>25614783.393815186</v>
      </c>
      <c r="AE91" s="2">
        <f>IF(AE89&gt;=52800000,52800000,IF(AB70=Graph!G$1*1000,AE90+Graph!G$1*1000,AC91))</f>
        <v>902845.125</v>
      </c>
      <c r="AF91" s="3">
        <f t="shared" si="11"/>
        <v>902845.125</v>
      </c>
      <c r="AG91" s="3">
        <f t="shared" si="27"/>
        <v>15552942.050000001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16</v>
      </c>
      <c r="C92" s="7"/>
      <c r="D92" s="2" t="e">
        <f t="shared" si="12"/>
        <v>#N/A</v>
      </c>
      <c r="E92" s="2" t="e">
        <f t="shared" si="22"/>
        <v>#N/A</v>
      </c>
      <c r="F92" s="2">
        <v>442654.36915037036</v>
      </c>
      <c r="G92" s="2">
        <f t="shared" si="26"/>
        <v>429079.14285714284</v>
      </c>
      <c r="H92" s="2">
        <f t="shared" si="13"/>
        <v>25982531.751058772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1070770.7142857143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457849.45557489991</v>
      </c>
      <c r="Q92" s="21">
        <f t="shared" si="25"/>
        <v>450000</v>
      </c>
      <c r="R92" s="2">
        <f t="shared" si="16"/>
        <v>26967628.518815205</v>
      </c>
      <c r="S92" s="2">
        <f t="shared" si="17"/>
        <v>429079.14285714179</v>
      </c>
      <c r="T92" s="2">
        <f t="shared" si="18"/>
        <v>20920.857142857043</v>
      </c>
      <c r="U92" s="2">
        <f t="shared" si="19"/>
        <v>450000</v>
      </c>
      <c r="V92" s="2">
        <f t="shared" si="5"/>
        <v>913965.66666666663</v>
      </c>
      <c r="W92" s="2">
        <f t="shared" si="20"/>
        <v>11120.541666666628</v>
      </c>
      <c r="X92" s="2">
        <f t="shared" si="6"/>
        <v>438879.45833333337</v>
      </c>
      <c r="Y92" s="2">
        <f t="shared" si="7"/>
        <v>26053662.852148518</v>
      </c>
      <c r="Z92" s="2" t="str">
        <f t="shared" si="8"/>
        <v>HERE</v>
      </c>
      <c r="AA92" s="2">
        <f>IF(Z92="HERE",Y92,AA91+Graph!$G$1*1000)</f>
        <v>26053662.852148518</v>
      </c>
      <c r="AB92" s="2">
        <f t="shared" si="21"/>
        <v>438879.45833333209</v>
      </c>
      <c r="AC92" s="2">
        <f t="shared" si="9"/>
        <v>913965.66666666663</v>
      </c>
      <c r="AD92" s="3">
        <f t="shared" si="10"/>
        <v>26053662.852148518</v>
      </c>
      <c r="AE92" s="2">
        <f>IF(AE90&gt;=52800000,52800000,IF(AB71=Graph!G$1*1000,AE91+Graph!G$1*1000,AC92))</f>
        <v>913965.66666666663</v>
      </c>
      <c r="AF92" s="3">
        <f t="shared" si="11"/>
        <v>913965.66666666663</v>
      </c>
      <c r="AG92" s="3">
        <f t="shared" si="27"/>
        <v>15854666.300000001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17</v>
      </c>
      <c r="C93" s="7"/>
      <c r="D93" s="2" t="e">
        <f t="shared" si="12"/>
        <v>#N/A</v>
      </c>
      <c r="E93" s="2" t="e">
        <f t="shared" si="22"/>
        <v>#N/A</v>
      </c>
      <c r="F93" s="2">
        <v>444490.14463952184</v>
      </c>
      <c r="G93" s="2">
        <f t="shared" si="26"/>
        <v>429079.14285714284</v>
      </c>
      <c r="H93" s="2">
        <f t="shared" si="13"/>
        <v>26411610.893915914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1091691.5714285714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459956.09547036886</v>
      </c>
      <c r="Q93" s="21">
        <f t="shared" si="25"/>
        <v>450000</v>
      </c>
      <c r="R93" s="2">
        <f t="shared" si="16"/>
        <v>27417628.518815205</v>
      </c>
      <c r="S93" s="2">
        <f t="shared" si="17"/>
        <v>429079.14285714179</v>
      </c>
      <c r="T93" s="2">
        <f t="shared" si="18"/>
        <v>20920.857142857043</v>
      </c>
      <c r="U93" s="2">
        <f t="shared" si="19"/>
        <v>450000</v>
      </c>
      <c r="V93" s="2">
        <f t="shared" si="5"/>
        <v>925086.20833333326</v>
      </c>
      <c r="W93" s="2">
        <f t="shared" si="20"/>
        <v>11120.541666666628</v>
      </c>
      <c r="X93" s="2">
        <f t="shared" si="6"/>
        <v>438879.45833333337</v>
      </c>
      <c r="Y93" s="2">
        <f t="shared" si="7"/>
        <v>26492542.31048185</v>
      </c>
      <c r="Z93" s="2" t="str">
        <f t="shared" si="8"/>
        <v>HERE</v>
      </c>
      <c r="AA93" s="2">
        <f>IF(Z93="HERE",Y93,AA92+Graph!$G$1*1000)</f>
        <v>26492542.31048185</v>
      </c>
      <c r="AB93" s="2">
        <f t="shared" si="21"/>
        <v>438879.45833333209</v>
      </c>
      <c r="AC93" s="2">
        <f t="shared" si="9"/>
        <v>925086.20833333326</v>
      </c>
      <c r="AD93" s="3">
        <f t="shared" si="10"/>
        <v>26492542.31048185</v>
      </c>
      <c r="AE93" s="2">
        <f>IF(AE91&gt;=52800000,52800000,IF(AB72=Graph!G$1*1000,AE92+Graph!G$1*1000,AC93))</f>
        <v>925086.20833333326</v>
      </c>
      <c r="AF93" s="3">
        <f t="shared" si="11"/>
        <v>925086.20833333326</v>
      </c>
      <c r="AG93" s="3">
        <f t="shared" si="27"/>
        <v>15982672.25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18</v>
      </c>
      <c r="C94" s="7"/>
      <c r="D94" s="2" t="e">
        <f t="shared" si="12"/>
        <v>#N/A</v>
      </c>
      <c r="E94" s="2" t="e">
        <f t="shared" si="22"/>
        <v>#N/A</v>
      </c>
      <c r="F94" s="2">
        <v>446325.92012865841</v>
      </c>
      <c r="G94" s="2">
        <f t="shared" si="26"/>
        <v>429079.14285714284</v>
      </c>
      <c r="H94" s="2">
        <f t="shared" si="13"/>
        <v>26840690.036773056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1112612.4285714284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462062.73536583781</v>
      </c>
      <c r="Q94" s="21">
        <f t="shared" si="25"/>
        <v>450000</v>
      </c>
      <c r="R94" s="2">
        <f t="shared" si="16"/>
        <v>27867628.518815205</v>
      </c>
      <c r="S94" s="2">
        <f t="shared" si="17"/>
        <v>429079.14285714179</v>
      </c>
      <c r="T94" s="2">
        <f t="shared" si="18"/>
        <v>20920.857142857043</v>
      </c>
      <c r="U94" s="2">
        <f t="shared" si="19"/>
        <v>450000</v>
      </c>
      <c r="V94" s="2">
        <f t="shared" si="5"/>
        <v>936206.75</v>
      </c>
      <c r="W94" s="2">
        <f t="shared" si="20"/>
        <v>11120.541666666744</v>
      </c>
      <c r="X94" s="2">
        <f t="shared" si="6"/>
        <v>438879.45833333326</v>
      </c>
      <c r="Y94" s="2">
        <f t="shared" si="7"/>
        <v>26931421.768815182</v>
      </c>
      <c r="Z94" s="2" t="str">
        <f t="shared" si="8"/>
        <v>HERE</v>
      </c>
      <c r="AA94" s="2">
        <f>IF(Z94="HERE",Y94,AA93+Graph!$G$1*1000)</f>
        <v>26931421.768815182</v>
      </c>
      <c r="AB94" s="2">
        <f t="shared" si="21"/>
        <v>438879.45833333209</v>
      </c>
      <c r="AC94" s="2">
        <f t="shared" si="9"/>
        <v>936206.75</v>
      </c>
      <c r="AD94" s="3">
        <f t="shared" si="10"/>
        <v>26931421.768815182</v>
      </c>
      <c r="AE94" s="2">
        <f>IF(AE92&gt;=52800000,52800000,IF(AB73=Graph!G$1*1000,AE93+Graph!G$1*1000,AC94))</f>
        <v>936206.75</v>
      </c>
      <c r="AF94" s="3">
        <f t="shared" si="11"/>
        <v>936206.75</v>
      </c>
      <c r="AG94" s="3">
        <f t="shared" si="27"/>
        <v>16156702.300000001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19</v>
      </c>
      <c r="C95" s="7"/>
      <c r="D95" s="2" t="e">
        <f t="shared" si="12"/>
        <v>#N/A</v>
      </c>
      <c r="E95" s="2" t="e">
        <f t="shared" si="22"/>
        <v>#N/A</v>
      </c>
      <c r="F95" s="2">
        <v>448161.69561780989</v>
      </c>
      <c r="G95" s="2">
        <f t="shared" si="26"/>
        <v>429079.14285714284</v>
      </c>
      <c r="H95" s="2">
        <f t="shared" si="13"/>
        <v>27269769.179630198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1133533.2857142854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464169.37526130676</v>
      </c>
      <c r="Q95" s="21">
        <f t="shared" si="25"/>
        <v>450000</v>
      </c>
      <c r="R95" s="2">
        <f t="shared" si="16"/>
        <v>28317628.518815205</v>
      </c>
      <c r="S95" s="2">
        <f t="shared" si="17"/>
        <v>429079.14285714179</v>
      </c>
      <c r="T95" s="2">
        <f t="shared" si="18"/>
        <v>20920.857142857043</v>
      </c>
      <c r="U95" s="2">
        <f t="shared" si="19"/>
        <v>450000</v>
      </c>
      <c r="V95" s="2">
        <f t="shared" si="5"/>
        <v>947327.29166666663</v>
      </c>
      <c r="W95" s="2">
        <f t="shared" si="20"/>
        <v>11120.541666666628</v>
      </c>
      <c r="X95" s="2">
        <f t="shared" si="6"/>
        <v>438879.45833333337</v>
      </c>
      <c r="Y95" s="2">
        <f t="shared" ref="Y95:Y158" si="29">IF(COUNT($C96)=0,IF(COUNT($C95)=1,C95,SUM(Y94+X95)),C95)</f>
        <v>27370301.227148514</v>
      </c>
      <c r="Z95" s="2" t="str">
        <f t="shared" si="8"/>
        <v>HERE</v>
      </c>
      <c r="AA95" s="2">
        <f>IF(Z95="HERE",Y95,AA94+Graph!$G$1*1000)</f>
        <v>27370301.227148514</v>
      </c>
      <c r="AB95" s="2">
        <f t="shared" si="21"/>
        <v>438879.45833333209</v>
      </c>
      <c r="AC95" s="2">
        <f t="shared" ref="AC95:AC158" si="30">IF(Z96="HERE",V95,AC94)</f>
        <v>947327.29166666663</v>
      </c>
      <c r="AD95" s="3">
        <f t="shared" si="10"/>
        <v>27370301.227148514</v>
      </c>
      <c r="AE95" s="2">
        <f>IF(AE93&gt;=52800000,52800000,IF(AB74=Graph!G$1*1000,AE94+Graph!G$1*1000,AC95))</f>
        <v>947327.29166666663</v>
      </c>
      <c r="AF95" s="3">
        <f t="shared" si="11"/>
        <v>947327.29166666663</v>
      </c>
      <c r="AG95" s="3">
        <f t="shared" si="27"/>
        <v>16452040.950000001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20</v>
      </c>
      <c r="C96" s="7"/>
      <c r="D96" s="2" t="e">
        <f t="shared" si="12"/>
        <v>#N/A</v>
      </c>
      <c r="E96" s="2" t="e">
        <f t="shared" si="22"/>
        <v>#N/A</v>
      </c>
      <c r="F96" s="2">
        <v>449997.47110694647</v>
      </c>
      <c r="G96" s="2">
        <f t="shared" si="26"/>
        <v>429079.14285714284</v>
      </c>
      <c r="H96" s="2">
        <f t="shared" ref="H96:H159" si="31">IF(COUNT($C97)=0,IF(COUNT($C96)=1,C96,SUM(H95+G96)),C96)</f>
        <v>27698848.322487339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1154454.1428571425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466276.01515679061</v>
      </c>
      <c r="Q96" s="21">
        <f t="shared" si="25"/>
        <v>450000</v>
      </c>
      <c r="R96" s="2">
        <f t="shared" ref="R96:R159" si="32">IF(COUNT($C97)=0,IF(COUNT($C96)=1,M96,SUM(R95+Q96)),M96)</f>
        <v>28767628.518815205</v>
      </c>
      <c r="S96" s="2">
        <f t="shared" si="17"/>
        <v>429079.14285714179</v>
      </c>
      <c r="T96" s="2">
        <f t="shared" si="18"/>
        <v>20920.857142857043</v>
      </c>
      <c r="U96" s="2">
        <f t="shared" si="19"/>
        <v>450000</v>
      </c>
      <c r="V96" s="2">
        <f t="shared" si="5"/>
        <v>958447.83333333326</v>
      </c>
      <c r="W96" s="2">
        <f t="shared" si="20"/>
        <v>11120.541666666628</v>
      </c>
      <c r="X96" s="2">
        <f t="shared" si="6"/>
        <v>438879.45833333337</v>
      </c>
      <c r="Y96" s="2">
        <f t="shared" si="29"/>
        <v>27809180.685481846</v>
      </c>
      <c r="Z96" s="2" t="str">
        <f t="shared" si="8"/>
        <v>HERE</v>
      </c>
      <c r="AA96" s="2">
        <f>IF(Z96="HERE",Y96,AA95+Graph!$G$1*1000)</f>
        <v>27809180.685481846</v>
      </c>
      <c r="AB96" s="2">
        <f t="shared" si="21"/>
        <v>438879.45833333209</v>
      </c>
      <c r="AC96" s="2">
        <f t="shared" si="30"/>
        <v>958447.83333333326</v>
      </c>
      <c r="AD96" s="3">
        <f t="shared" si="10"/>
        <v>27809180.685481846</v>
      </c>
      <c r="AE96" s="2">
        <f>IF(AE94&gt;=52800000,52800000,IF(AB75=Graph!G$1*1000,AE95+Graph!G$1*1000,AC96))</f>
        <v>958447.83333333326</v>
      </c>
      <c r="AF96" s="3">
        <f t="shared" si="11"/>
        <v>958447.83333333326</v>
      </c>
      <c r="AG96" s="3">
        <f t="shared" si="27"/>
        <v>16857687.399999999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21</v>
      </c>
      <c r="C97" s="7"/>
      <c r="D97" s="2" t="e">
        <f t="shared" si="12"/>
        <v>#N/A</v>
      </c>
      <c r="E97" s="2" t="e">
        <f t="shared" si="22"/>
        <v>#N/A</v>
      </c>
      <c r="F97" s="2">
        <v>451833.24659609795</v>
      </c>
      <c r="G97" s="2">
        <f t="shared" si="26"/>
        <v>429079.14285714284</v>
      </c>
      <c r="H97" s="2">
        <f t="shared" si="31"/>
        <v>28127927.465344481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1175374.9999999995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468382.65505225956</v>
      </c>
      <c r="Q97" s="21">
        <f t="shared" si="25"/>
        <v>450000</v>
      </c>
      <c r="R97" s="2">
        <f t="shared" si="32"/>
        <v>29217628.518815205</v>
      </c>
      <c r="S97" s="2">
        <f t="shared" si="17"/>
        <v>429079.14285714179</v>
      </c>
      <c r="T97" s="2">
        <f t="shared" si="18"/>
        <v>20920.857142857043</v>
      </c>
      <c r="U97" s="2">
        <f t="shared" si="19"/>
        <v>450000</v>
      </c>
      <c r="V97" s="2">
        <f t="shared" si="5"/>
        <v>969568.375</v>
      </c>
      <c r="W97" s="2">
        <f t="shared" si="20"/>
        <v>11120.541666666744</v>
      </c>
      <c r="X97" s="2">
        <f t="shared" si="6"/>
        <v>438879.45833333326</v>
      </c>
      <c r="Y97" s="2">
        <f t="shared" si="29"/>
        <v>28248060.143815178</v>
      </c>
      <c r="Z97" s="2" t="str">
        <f t="shared" si="8"/>
        <v>HERE</v>
      </c>
      <c r="AA97" s="2">
        <f>IF(Z97="HERE",Y97,AA96+Graph!$G$1*1000)</f>
        <v>28248060.143815178</v>
      </c>
      <c r="AB97" s="2">
        <f t="shared" si="21"/>
        <v>438879.45833333209</v>
      </c>
      <c r="AC97" s="2">
        <f t="shared" si="30"/>
        <v>969568.375</v>
      </c>
      <c r="AD97" s="3">
        <f t="shared" si="10"/>
        <v>28248060.143815178</v>
      </c>
      <c r="AE97" s="2">
        <f>IF(AE95&gt;=52800000,52800000,IF(AB76=Graph!G$1*1000,AE96+Graph!G$1*1000,AC97))</f>
        <v>969568.375</v>
      </c>
      <c r="AF97" s="3">
        <f t="shared" si="11"/>
        <v>969568.375</v>
      </c>
      <c r="AG97" s="3">
        <f t="shared" si="27"/>
        <v>17296601.350000001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22</v>
      </c>
      <c r="C98" s="7"/>
      <c r="D98" s="2" t="e">
        <f t="shared" si="12"/>
        <v>#N/A</v>
      </c>
      <c r="E98" s="2" t="e">
        <f t="shared" si="22"/>
        <v>#N/A</v>
      </c>
      <c r="F98" s="2">
        <v>453669.02208523452</v>
      </c>
      <c r="G98" s="2">
        <f t="shared" si="26"/>
        <v>429079.14285714284</v>
      </c>
      <c r="H98" s="2">
        <f t="shared" si="31"/>
        <v>28557006.608201623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1196295.8571428566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470489.29494772851</v>
      </c>
      <c r="Q98" s="21">
        <f t="shared" si="25"/>
        <v>450000</v>
      </c>
      <c r="R98" s="2">
        <f t="shared" si="32"/>
        <v>29667628.518815205</v>
      </c>
      <c r="S98" s="2">
        <f t="shared" si="17"/>
        <v>429079.14285714179</v>
      </c>
      <c r="T98" s="2">
        <f t="shared" si="18"/>
        <v>20920.857142857043</v>
      </c>
      <c r="U98" s="2">
        <f t="shared" si="19"/>
        <v>450000</v>
      </c>
      <c r="V98" s="2">
        <f t="shared" si="5"/>
        <v>980688.91666666663</v>
      </c>
      <c r="W98" s="2">
        <f t="shared" si="20"/>
        <v>11120.541666666628</v>
      </c>
      <c r="X98" s="2">
        <f t="shared" si="6"/>
        <v>438879.45833333337</v>
      </c>
      <c r="Y98" s="2">
        <f t="shared" si="29"/>
        <v>28686939.602148511</v>
      </c>
      <c r="Z98" s="2" t="str">
        <f t="shared" si="8"/>
        <v>HERE</v>
      </c>
      <c r="AA98" s="2">
        <f>IF(Z98="HERE",Y98,AA97+Graph!$G$1*1000)</f>
        <v>28686939.602148511</v>
      </c>
      <c r="AB98" s="2">
        <f t="shared" si="21"/>
        <v>438879.45833333209</v>
      </c>
      <c r="AC98" s="2">
        <f t="shared" si="30"/>
        <v>980688.91666666663</v>
      </c>
      <c r="AD98" s="3">
        <f t="shared" si="10"/>
        <v>28686939.602148511</v>
      </c>
      <c r="AE98" s="2">
        <f>IF(AE96&gt;=52800000,52800000,IF(AB77=Graph!G$1*1000,AE97+Graph!G$1*1000,AC98))</f>
        <v>980688.91666666663</v>
      </c>
      <c r="AF98" s="3">
        <f t="shared" si="11"/>
        <v>980688.91666666663</v>
      </c>
      <c r="AG98" s="3">
        <f t="shared" si="27"/>
        <v>17670773.761011899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23</v>
      </c>
      <c r="C99" s="7"/>
      <c r="D99" s="2" t="e">
        <f t="shared" si="12"/>
        <v>#N/A</v>
      </c>
      <c r="E99" s="2" t="e">
        <f t="shared" si="22"/>
        <v>#N/A</v>
      </c>
      <c r="F99" s="2">
        <v>455504.797574386</v>
      </c>
      <c r="G99" s="2">
        <f t="shared" si="26"/>
        <v>429079.14285714284</v>
      </c>
      <c r="H99" s="2">
        <f t="shared" si="31"/>
        <v>28986085.751058765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1217216.7142857136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472595.93484319746</v>
      </c>
      <c r="Q99" s="21">
        <f t="shared" si="25"/>
        <v>450000</v>
      </c>
      <c r="R99" s="2">
        <f t="shared" si="32"/>
        <v>30117628.518815205</v>
      </c>
      <c r="S99" s="2">
        <f t="shared" si="17"/>
        <v>429079.14285714179</v>
      </c>
      <c r="T99" s="2">
        <f t="shared" si="18"/>
        <v>20920.857142857043</v>
      </c>
      <c r="U99" s="2">
        <f t="shared" si="19"/>
        <v>450000</v>
      </c>
      <c r="V99" s="2">
        <f t="shared" si="5"/>
        <v>991809.45833333326</v>
      </c>
      <c r="W99" s="2">
        <f t="shared" si="20"/>
        <v>11120.541666666628</v>
      </c>
      <c r="X99" s="2">
        <f t="shared" si="6"/>
        <v>438879.45833333337</v>
      </c>
      <c r="Y99" s="2">
        <f t="shared" si="29"/>
        <v>29125819.060481843</v>
      </c>
      <c r="Z99" s="2" t="str">
        <f t="shared" si="8"/>
        <v>HERE</v>
      </c>
      <c r="AA99" s="2">
        <f>IF(Z99="HERE",Y99,AA98+Graph!$G$1*1000)</f>
        <v>29125819.060481843</v>
      </c>
      <c r="AB99" s="2">
        <f t="shared" si="21"/>
        <v>438879.45833333209</v>
      </c>
      <c r="AC99" s="2">
        <f t="shared" si="30"/>
        <v>991809.45833333326</v>
      </c>
      <c r="AD99" s="3">
        <f t="shared" si="10"/>
        <v>29125819.060481843</v>
      </c>
      <c r="AE99" s="2">
        <f>IF(AE97&gt;=52800000,52800000,IF(AB78=Graph!G$1*1000,AE98+Graph!G$1*1000,AC99))</f>
        <v>991809.45833333326</v>
      </c>
      <c r="AF99" s="3">
        <f t="shared" si="11"/>
        <v>991809.45833333326</v>
      </c>
      <c r="AG99" s="3">
        <f t="shared" si="27"/>
        <v>18046842.147929717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24</v>
      </c>
      <c r="C100" s="14"/>
      <c r="D100" s="13" t="e">
        <f t="shared" si="12"/>
        <v>#N/A</v>
      </c>
      <c r="E100" s="13" t="e">
        <f t="shared" si="22"/>
        <v>#N/A</v>
      </c>
      <c r="F100" s="13">
        <v>457340.57306353748</v>
      </c>
      <c r="G100" s="13">
        <f t="shared" si="26"/>
        <v>429079.14285714284</v>
      </c>
      <c r="H100" s="13">
        <f t="shared" si="31"/>
        <v>29415164.893915907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1238137.5714285707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474702.57473866642</v>
      </c>
      <c r="Q100" s="21">
        <f t="shared" si="25"/>
        <v>450000</v>
      </c>
      <c r="R100" s="13">
        <f t="shared" si="32"/>
        <v>30567628.518815205</v>
      </c>
      <c r="S100" s="13">
        <f t="shared" si="17"/>
        <v>429079.14285714179</v>
      </c>
      <c r="T100" s="13">
        <f t="shared" si="18"/>
        <v>20920.857142857043</v>
      </c>
      <c r="U100" s="13">
        <f t="shared" si="19"/>
        <v>450000</v>
      </c>
      <c r="V100" s="13">
        <f t="shared" si="5"/>
        <v>1002930</v>
      </c>
      <c r="W100" s="13">
        <f t="shared" si="20"/>
        <v>11120.541666666744</v>
      </c>
      <c r="X100" s="13">
        <f t="shared" si="6"/>
        <v>438879.45833333326</v>
      </c>
      <c r="Y100" s="2">
        <f t="shared" si="29"/>
        <v>29564698.518815175</v>
      </c>
      <c r="Z100" s="2" t="str">
        <f t="shared" si="8"/>
        <v>HERE</v>
      </c>
      <c r="AA100" s="2">
        <f>IF(Z100="HERE",Y100,AA99+Graph!$G$1*1000)</f>
        <v>29564698.518815175</v>
      </c>
      <c r="AB100" s="2">
        <f t="shared" si="21"/>
        <v>438879.45833333209</v>
      </c>
      <c r="AC100" s="2">
        <f t="shared" si="30"/>
        <v>1002930</v>
      </c>
      <c r="AD100" s="3">
        <f t="shared" si="10"/>
        <v>29564698.518815175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18424806.51075346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25</v>
      </c>
      <c r="C101" s="7"/>
      <c r="D101" s="2" t="e">
        <f t="shared" si="12"/>
        <v>#N/A</v>
      </c>
      <c r="E101" s="2" t="e">
        <f t="shared" si="22"/>
        <v>#N/A</v>
      </c>
      <c r="F101" s="2">
        <v>459176.34855267406</v>
      </c>
      <c r="G101" s="2">
        <f t="shared" si="26"/>
        <v>429079.14285714284</v>
      </c>
      <c r="H101" s="2">
        <f t="shared" si="31"/>
        <v>29844244.036773048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1259058.4285714277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476809.21463413537</v>
      </c>
      <c r="Q101" s="21">
        <f t="shared" si="25"/>
        <v>450000</v>
      </c>
      <c r="R101" s="2">
        <f t="shared" si="32"/>
        <v>31017628.518815205</v>
      </c>
      <c r="S101" s="2">
        <f t="shared" si="17"/>
        <v>429079.14285714179</v>
      </c>
      <c r="T101" s="2">
        <f t="shared" si="18"/>
        <v>20920.857142857043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29961260.804529462</v>
      </c>
      <c r="Z101" s="2" t="str">
        <f t="shared" si="8"/>
        <v>HERE</v>
      </c>
      <c r="AA101" s="2">
        <f>IF(Z101="HERE",Y101,AA100+Graph!$G$1*1000)</f>
        <v>29961260.804529462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29961260.804529462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18804666.849483125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26</v>
      </c>
      <c r="C102" s="7"/>
      <c r="D102" s="2" t="e">
        <f t="shared" si="12"/>
        <v>#N/A</v>
      </c>
      <c r="E102" s="2" t="e">
        <f t="shared" si="22"/>
        <v>#N/A</v>
      </c>
      <c r="F102" s="2">
        <v>461012.12404182553</v>
      </c>
      <c r="G102" s="2">
        <f t="shared" si="26"/>
        <v>429079.14285714284</v>
      </c>
      <c r="H102" s="2">
        <f t="shared" si="31"/>
        <v>30273323.17963019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1279979.2857142847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478915.85452960432</v>
      </c>
      <c r="Q102" s="21">
        <f t="shared" ref="Q102:Q165" si="34">IF(P102&gt;450000,450000,P102)</f>
        <v>450000</v>
      </c>
      <c r="R102" s="2">
        <f t="shared" si="32"/>
        <v>31467628.518815205</v>
      </c>
      <c r="S102" s="2">
        <f t="shared" si="17"/>
        <v>429079.14285714179</v>
      </c>
      <c r="T102" s="2">
        <f t="shared" si="18"/>
        <v>20920.857142857043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30357823.090243749</v>
      </c>
      <c r="Z102" s="2" t="str">
        <f t="shared" si="8"/>
        <v>HERE</v>
      </c>
      <c r="AA102" s="2">
        <f>IF(Z102="HERE",Y102,AA101+Graph!$G$1*1000)</f>
        <v>30357823.090243749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30357823.090243749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19186423.164118711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27</v>
      </c>
      <c r="C103" s="7"/>
      <c r="D103" s="2" t="e">
        <f t="shared" si="12"/>
        <v>#N/A</v>
      </c>
      <c r="E103" s="2" t="e">
        <f t="shared" si="22"/>
        <v>#N/A</v>
      </c>
      <c r="F103" s="2">
        <v>462847.89953096211</v>
      </c>
      <c r="G103" s="2">
        <f t="shared" si="26"/>
        <v>429079.14285714284</v>
      </c>
      <c r="H103" s="2">
        <f t="shared" si="31"/>
        <v>30702402.322487332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1300900.1428571418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481022.49442507327</v>
      </c>
      <c r="Q103" s="21">
        <f t="shared" si="34"/>
        <v>450000</v>
      </c>
      <c r="R103" s="2">
        <f t="shared" si="32"/>
        <v>31917628.518815205</v>
      </c>
      <c r="S103" s="2">
        <f t="shared" si="17"/>
        <v>429079.14285714179</v>
      </c>
      <c r="T103" s="2">
        <f t="shared" si="18"/>
        <v>20920.857142857043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30754385.375958037</v>
      </c>
      <c r="Z103" s="2" t="str">
        <f t="shared" si="8"/>
        <v>HERE</v>
      </c>
      <c r="AA103" s="2">
        <f>IF(Z103="HERE",Y103,AA102+Graph!$G$1*1000)</f>
        <v>30754385.375958037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30754385.375958037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19570075.454660218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28</v>
      </c>
      <c r="C104" s="7"/>
      <c r="D104" s="2" t="e">
        <f t="shared" si="12"/>
        <v>#N/A</v>
      </c>
      <c r="E104" s="2" t="e">
        <f t="shared" si="22"/>
        <v>#N/A</v>
      </c>
      <c r="F104" s="2">
        <v>464683.67502011359</v>
      </c>
      <c r="G104" s="2">
        <f t="shared" si="26"/>
        <v>429079.14285714284</v>
      </c>
      <c r="H104" s="2">
        <f t="shared" si="31"/>
        <v>31131481.465344474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1321820.9999999988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483129.13432054222</v>
      </c>
      <c r="Q104" s="21">
        <f t="shared" si="34"/>
        <v>450000</v>
      </c>
      <c r="R104" s="2">
        <f t="shared" si="32"/>
        <v>32367628.518815205</v>
      </c>
      <c r="S104" s="2">
        <f t="shared" si="17"/>
        <v>429079.14285714179</v>
      </c>
      <c r="T104" s="2">
        <f t="shared" si="18"/>
        <v>20920.857142857043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31150947.661672324</v>
      </c>
      <c r="Z104" s="2" t="str">
        <f t="shared" si="8"/>
        <v>HERE</v>
      </c>
      <c r="AA104" s="2">
        <f>IF(Z104="HERE",Y104,AA103+Graph!$G$1*1000)</f>
        <v>31150947.661672324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31150947.661672324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19955623.721107647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29</v>
      </c>
      <c r="C105" s="7"/>
      <c r="D105" s="2" t="e">
        <f t="shared" si="12"/>
        <v>#N/A</v>
      </c>
      <c r="E105" s="2" t="e">
        <f t="shared" si="22"/>
        <v>#N/A</v>
      </c>
      <c r="F105" s="2">
        <v>466519.45050925016</v>
      </c>
      <c r="G105" s="2">
        <f t="shared" si="26"/>
        <v>429079.14285714284</v>
      </c>
      <c r="H105" s="2">
        <f t="shared" si="31"/>
        <v>31560560.608201616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1342741.8571428559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485235.77421601117</v>
      </c>
      <c r="Q105" s="21">
        <f t="shared" si="34"/>
        <v>450000</v>
      </c>
      <c r="R105" s="2">
        <f t="shared" si="32"/>
        <v>32817628.518815205</v>
      </c>
      <c r="S105" s="2">
        <f t="shared" si="17"/>
        <v>429079.14285714179</v>
      </c>
      <c r="T105" s="2">
        <f t="shared" si="18"/>
        <v>20920.857142857043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31547509.947386611</v>
      </c>
      <c r="Z105" s="2" t="str">
        <f t="shared" si="8"/>
        <v>HERE</v>
      </c>
      <c r="AA105" s="2">
        <f>IF(Z105="HERE",Y105,AA104+Graph!$G$1*1000)</f>
        <v>31547509.947386611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31547509.947386611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20343067.963461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30</v>
      </c>
      <c r="C106" s="7"/>
      <c r="D106" s="2" t="e">
        <f t="shared" si="12"/>
        <v>#N/A</v>
      </c>
      <c r="E106" s="2" t="e">
        <f t="shared" si="22"/>
        <v>#N/A</v>
      </c>
      <c r="F106" s="2">
        <v>468355.22599840164</v>
      </c>
      <c r="G106" s="2">
        <f t="shared" si="26"/>
        <v>429079.14285714284</v>
      </c>
      <c r="H106" s="2">
        <f t="shared" si="31"/>
        <v>31989639.751058757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1363662.7142857129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487342.41411148012</v>
      </c>
      <c r="Q106" s="21">
        <f t="shared" si="34"/>
        <v>450000</v>
      </c>
      <c r="R106" s="2">
        <f t="shared" si="32"/>
        <v>33267628.518815205</v>
      </c>
      <c r="S106" s="2">
        <f t="shared" si="17"/>
        <v>429079.14285714179</v>
      </c>
      <c r="T106" s="2">
        <f t="shared" si="18"/>
        <v>20920.857142857043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31944072.233100899</v>
      </c>
      <c r="Z106" s="2" t="str">
        <f t="shared" si="8"/>
        <v>HERE</v>
      </c>
      <c r="AA106" s="2">
        <f>IF(Z106="HERE",Y106,AA105+Graph!$G$1*1000)</f>
        <v>31944072.233100899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31944072.233100899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20732408.181720275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31</v>
      </c>
      <c r="C107" s="7"/>
      <c r="D107" s="2" t="e">
        <f t="shared" si="12"/>
        <v>#N/A</v>
      </c>
      <c r="E107" s="2" t="e">
        <f t="shared" si="22"/>
        <v>#N/A</v>
      </c>
      <c r="F107" s="2">
        <v>470191.00148755312</v>
      </c>
      <c r="G107" s="2">
        <f t="shared" si="26"/>
        <v>429079.14285714284</v>
      </c>
      <c r="H107" s="2">
        <f t="shared" si="31"/>
        <v>32418718.893915899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1384583.57142857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489449.05400696397</v>
      </c>
      <c r="Q107" s="21">
        <f t="shared" si="34"/>
        <v>450000</v>
      </c>
      <c r="R107" s="2">
        <f t="shared" si="32"/>
        <v>33717628.518815205</v>
      </c>
      <c r="S107" s="2">
        <f t="shared" si="17"/>
        <v>429079.14285714179</v>
      </c>
      <c r="T107" s="2">
        <f t="shared" si="18"/>
        <v>20920.857142857043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32340634.518815186</v>
      </c>
      <c r="Z107" s="2" t="str">
        <f t="shared" si="8"/>
        <v>HERE</v>
      </c>
      <c r="AA107" s="2">
        <f>IF(Z107="HERE",Y107,AA106+Graph!$G$1*1000)</f>
        <v>32340634.518815186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32340634.518815186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21123644.375885487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32</v>
      </c>
      <c r="C108" s="7"/>
      <c r="D108" s="2" t="e">
        <f t="shared" si="12"/>
        <v>#N/A</v>
      </c>
      <c r="E108" s="2" t="e">
        <f t="shared" si="22"/>
        <v>#N/A</v>
      </c>
      <c r="F108" s="2">
        <v>472026.7769766897</v>
      </c>
      <c r="G108" s="2">
        <f t="shared" si="26"/>
        <v>429079.14285714284</v>
      </c>
      <c r="H108" s="2">
        <f t="shared" si="31"/>
        <v>32847798.036773041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1405504.428571427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491555.69390243292</v>
      </c>
      <c r="Q108" s="21">
        <f t="shared" si="34"/>
        <v>450000</v>
      </c>
      <c r="R108" s="2">
        <f t="shared" si="32"/>
        <v>34167628.518815205</v>
      </c>
      <c r="S108" s="2">
        <f t="shared" si="17"/>
        <v>429079.14285714179</v>
      </c>
      <c r="T108" s="2">
        <f t="shared" si="18"/>
        <v>20920.857142857043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32658802.768815186</v>
      </c>
      <c r="Z108" s="2" t="str">
        <f t="shared" si="8"/>
        <v>HERE</v>
      </c>
      <c r="AA108" s="2">
        <f>IF(Z108="HERE",Y108,AA107+Graph!$G$1*1000)</f>
        <v>32658802.768815186</v>
      </c>
      <c r="AB108" s="2">
        <f t="shared" si="21"/>
        <v>318168.25</v>
      </c>
      <c r="AC108" s="2">
        <f t="shared" si="30"/>
        <v>1508825.75</v>
      </c>
      <c r="AD108" s="3">
        <f t="shared" si="10"/>
        <v>32658802.768815186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21516776.545956619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33</v>
      </c>
      <c r="C109" s="7"/>
      <c r="D109" s="2" t="e">
        <f t="shared" si="12"/>
        <v>#N/A</v>
      </c>
      <c r="E109" s="2" t="e">
        <f t="shared" si="22"/>
        <v>#N/A</v>
      </c>
      <c r="F109" s="2">
        <v>473862.55246584117</v>
      </c>
      <c r="G109" s="2">
        <f t="shared" si="26"/>
        <v>429079.14285714284</v>
      </c>
      <c r="H109" s="2">
        <f t="shared" si="31"/>
        <v>33276877.179630183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1426425.2857142841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493662.33379790187</v>
      </c>
      <c r="Q109" s="21">
        <f t="shared" si="34"/>
        <v>450000</v>
      </c>
      <c r="R109" s="2">
        <f t="shared" si="32"/>
        <v>34617628.518815205</v>
      </c>
      <c r="S109" s="2">
        <f t="shared" si="17"/>
        <v>429079.14285714179</v>
      </c>
      <c r="T109" s="2">
        <f t="shared" si="18"/>
        <v>20920.857142857043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32976971.018815186</v>
      </c>
      <c r="Z109" s="2" t="str">
        <f t="shared" si="8"/>
        <v>HERE</v>
      </c>
      <c r="AA109" s="2">
        <f>IF(Z109="HERE",Y109,AA108+Graph!$G$1*1000)</f>
        <v>32976971.018815186</v>
      </c>
      <c r="AB109" s="2">
        <f t="shared" si="21"/>
        <v>318168.25</v>
      </c>
      <c r="AC109" s="2">
        <f t="shared" si="30"/>
        <v>1640657.5</v>
      </c>
      <c r="AD109" s="3">
        <f t="shared" si="10"/>
        <v>32976971.018815186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21911804.691933673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34</v>
      </c>
      <c r="C110" s="7"/>
      <c r="D110" s="2" t="e">
        <f t="shared" si="12"/>
        <v>#N/A</v>
      </c>
      <c r="E110" s="2" t="e">
        <f t="shared" si="22"/>
        <v>#N/A</v>
      </c>
      <c r="F110" s="2">
        <v>475698.32795497775</v>
      </c>
      <c r="G110" s="2">
        <f t="shared" si="26"/>
        <v>429079.14285714284</v>
      </c>
      <c r="H110" s="2">
        <f t="shared" si="31"/>
        <v>33705956.322487324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1447346.1428571411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495768.97369337082</v>
      </c>
      <c r="Q110" s="21">
        <f t="shared" si="34"/>
        <v>450000</v>
      </c>
      <c r="R110" s="2">
        <f t="shared" si="32"/>
        <v>35067628.518815205</v>
      </c>
      <c r="S110" s="2">
        <f t="shared" si="17"/>
        <v>429079.14285714179</v>
      </c>
      <c r="T110" s="2">
        <f t="shared" si="18"/>
        <v>20920.857142857043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33295139.268815186</v>
      </c>
      <c r="Z110" s="2" t="str">
        <f t="shared" si="8"/>
        <v>HERE</v>
      </c>
      <c r="AA110" s="2">
        <f>IF(Z110="HERE",Y110,AA109+Graph!$G$1*1000)</f>
        <v>33295139.268815186</v>
      </c>
      <c r="AB110" s="2">
        <f t="shared" si="21"/>
        <v>318168.25</v>
      </c>
      <c r="AC110" s="2">
        <f t="shared" si="30"/>
        <v>1772489.25</v>
      </c>
      <c r="AD110" s="3">
        <f t="shared" si="10"/>
        <v>33295139.268815186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22307352.231517006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35</v>
      </c>
      <c r="C111" s="7"/>
      <c r="D111" s="2" t="e">
        <f t="shared" si="12"/>
        <v>#N/A</v>
      </c>
      <c r="E111" s="2" t="e">
        <f t="shared" si="22"/>
        <v>#N/A</v>
      </c>
      <c r="F111" s="2">
        <v>477534.10344412923</v>
      </c>
      <c r="G111" s="2">
        <f t="shared" si="26"/>
        <v>429079.14285714284</v>
      </c>
      <c r="H111" s="2">
        <f t="shared" si="31"/>
        <v>34135035.465344466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1468266.9999999981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497875.61358883977</v>
      </c>
      <c r="Q111" s="21">
        <f t="shared" si="34"/>
        <v>450000</v>
      </c>
      <c r="R111" s="2">
        <f t="shared" si="32"/>
        <v>35517628.518815205</v>
      </c>
      <c r="S111" s="2">
        <f t="shared" si="17"/>
        <v>429079.14285714179</v>
      </c>
      <c r="T111" s="2">
        <f t="shared" si="18"/>
        <v>20920.857142857043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33613307.51881519</v>
      </c>
      <c r="Z111" s="2" t="str">
        <f t="shared" si="8"/>
        <v>HERE</v>
      </c>
      <c r="AA111" s="2">
        <f>IF(Z111="HERE",Y111,AA110+Graph!$G$1*1000)</f>
        <v>33613307.51881519</v>
      </c>
      <c r="AB111" s="2">
        <f t="shared" si="21"/>
        <v>318168.25000000373</v>
      </c>
      <c r="AC111" s="2">
        <f t="shared" si="30"/>
        <v>1904321</v>
      </c>
      <c r="AD111" s="3">
        <f t="shared" si="10"/>
        <v>33613307.51881519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22702899.771100339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36</v>
      </c>
      <c r="C112" s="7"/>
      <c r="D112" s="2" t="e">
        <f t="shared" si="12"/>
        <v>#N/A</v>
      </c>
      <c r="E112" s="2" t="e">
        <f t="shared" si="22"/>
        <v>#N/A</v>
      </c>
      <c r="F112" s="2">
        <v>479369.87893326581</v>
      </c>
      <c r="G112" s="2">
        <f t="shared" si="26"/>
        <v>429079.14285714284</v>
      </c>
      <c r="H112" s="2">
        <f t="shared" si="31"/>
        <v>34564114.608201608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1489187.8571428552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499982.25348430872</v>
      </c>
      <c r="Q112" s="21">
        <f t="shared" si="34"/>
        <v>450000</v>
      </c>
      <c r="R112" s="2">
        <f t="shared" si="32"/>
        <v>35967628.518815205</v>
      </c>
      <c r="S112" s="2">
        <f t="shared" si="17"/>
        <v>429079.14285714179</v>
      </c>
      <c r="T112" s="2">
        <f t="shared" si="18"/>
        <v>20920.857142857043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33931475.76881519</v>
      </c>
      <c r="Z112" s="2" t="str">
        <f t="shared" si="8"/>
        <v>HERE</v>
      </c>
      <c r="AA112" s="2">
        <f>IF(Z112="HERE",Y112,AA111+Graph!$G$1*1000)</f>
        <v>33931475.76881519</v>
      </c>
      <c r="AB112" s="2">
        <f t="shared" si="21"/>
        <v>318168.25</v>
      </c>
      <c r="AC112" s="2">
        <f t="shared" si="30"/>
        <v>2036152.75</v>
      </c>
      <c r="AD112" s="3">
        <f t="shared" si="10"/>
        <v>33931475.76881519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23098447.310683668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37</v>
      </c>
      <c r="C113" s="7"/>
      <c r="D113" s="2" t="e">
        <f t="shared" si="12"/>
        <v>#N/A</v>
      </c>
      <c r="E113" s="2" t="e">
        <f t="shared" si="22"/>
        <v>#N/A</v>
      </c>
      <c r="F113" s="2">
        <v>481205.65442241728</v>
      </c>
      <c r="G113" s="2">
        <f t="shared" si="26"/>
        <v>429079.14285714284</v>
      </c>
      <c r="H113" s="2">
        <f t="shared" si="31"/>
        <v>34993193.75105875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1510108.7142857122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502088.89337977767</v>
      </c>
      <c r="Q113" s="21">
        <f t="shared" si="34"/>
        <v>450000</v>
      </c>
      <c r="R113" s="2">
        <f t="shared" si="32"/>
        <v>36417628.518815205</v>
      </c>
      <c r="S113" s="2">
        <f t="shared" si="17"/>
        <v>429079.14285714179</v>
      </c>
      <c r="T113" s="2">
        <f t="shared" si="18"/>
        <v>20920.857142857043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34249644.01881519</v>
      </c>
      <c r="Z113" s="2" t="str">
        <f t="shared" si="8"/>
        <v>HERE</v>
      </c>
      <c r="AA113" s="2">
        <f>IF(Z113="HERE",Y113,AA112+Graph!$G$1*1000)</f>
        <v>34249644.01881519</v>
      </c>
      <c r="AB113" s="2">
        <f t="shared" si="21"/>
        <v>318168.25</v>
      </c>
      <c r="AC113" s="2">
        <f t="shared" si="30"/>
        <v>2167984.5</v>
      </c>
      <c r="AD113" s="3">
        <f t="shared" si="10"/>
        <v>34249644.01881519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23493994.850267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38</v>
      </c>
      <c r="C114" s="7"/>
      <c r="D114" s="2" t="e">
        <f t="shared" si="12"/>
        <v>#N/A</v>
      </c>
      <c r="E114" s="2" t="e">
        <f t="shared" si="22"/>
        <v>#N/A</v>
      </c>
      <c r="F114" s="2">
        <v>483041.42991155386</v>
      </c>
      <c r="G114" s="2">
        <f t="shared" si="26"/>
        <v>429079.14285714284</v>
      </c>
      <c r="H114" s="2">
        <f t="shared" si="31"/>
        <v>35422272.893915892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1531029.5714285693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504195.53327524662</v>
      </c>
      <c r="Q114" s="21">
        <f t="shared" si="34"/>
        <v>450000</v>
      </c>
      <c r="R114" s="2">
        <f t="shared" si="32"/>
        <v>36867628.518815205</v>
      </c>
      <c r="S114" s="2">
        <f t="shared" si="17"/>
        <v>429079.14285714179</v>
      </c>
      <c r="T114" s="2">
        <f t="shared" si="18"/>
        <v>20920.857142857043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34567812.26881519</v>
      </c>
      <c r="Z114" s="2" t="str">
        <f t="shared" si="8"/>
        <v>HERE</v>
      </c>
      <c r="AA114" s="2">
        <f>IF(Z114="HERE",Y114,AA113+Graph!$G$1*1000)</f>
        <v>34567812.26881519</v>
      </c>
      <c r="AB114" s="2">
        <f t="shared" si="21"/>
        <v>318168.25</v>
      </c>
      <c r="AC114" s="2">
        <f t="shared" si="30"/>
        <v>2299816.25</v>
      </c>
      <c r="AD114" s="3">
        <f t="shared" si="10"/>
        <v>34567812.26881519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23889542.38985033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39</v>
      </c>
      <c r="C115" s="7"/>
      <c r="D115" s="2" t="e">
        <f t="shared" si="12"/>
        <v>#N/A</v>
      </c>
      <c r="E115" s="2" t="e">
        <f t="shared" si="22"/>
        <v>#N/A</v>
      </c>
      <c r="F115" s="2">
        <v>484877.20540070534</v>
      </c>
      <c r="G115" s="2">
        <f t="shared" si="26"/>
        <v>429079.14285714284</v>
      </c>
      <c r="H115" s="2">
        <f t="shared" si="31"/>
        <v>35851352.036773033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1551950.4285714263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506302.17317071557</v>
      </c>
      <c r="Q115" s="21">
        <f t="shared" si="34"/>
        <v>450000</v>
      </c>
      <c r="R115" s="2">
        <f t="shared" si="32"/>
        <v>37317628.518815205</v>
      </c>
      <c r="S115" s="2">
        <f t="shared" si="17"/>
        <v>429079.14285714179</v>
      </c>
      <c r="T115" s="2">
        <f t="shared" si="18"/>
        <v>20920.857142857043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34885980.51881519</v>
      </c>
      <c r="Z115" s="2" t="str">
        <f t="shared" si="8"/>
        <v>HERE</v>
      </c>
      <c r="AA115" s="2">
        <f>IF(Z115="HERE",Y115,AA114+Graph!$G$1*1000)</f>
        <v>34885980.51881519</v>
      </c>
      <c r="AB115" s="2">
        <f t="shared" si="21"/>
        <v>318168.25</v>
      </c>
      <c r="AC115" s="2">
        <f t="shared" si="30"/>
        <v>2431648</v>
      </c>
      <c r="AD115" s="3">
        <f t="shared" si="10"/>
        <v>34885980.51881519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24285089.929433662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40</v>
      </c>
      <c r="C116" s="7"/>
      <c r="D116" s="2" t="e">
        <f t="shared" si="12"/>
        <v>#N/A</v>
      </c>
      <c r="E116" s="2" t="e">
        <f t="shared" si="22"/>
        <v>#N/A</v>
      </c>
      <c r="F116" s="2">
        <v>486712.98088985682</v>
      </c>
      <c r="G116" s="2">
        <f t="shared" si="26"/>
        <v>429079.14285714284</v>
      </c>
      <c r="H116" s="2">
        <f t="shared" si="31"/>
        <v>36280431.179630175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1572871.2857142834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508408.81306618452</v>
      </c>
      <c r="Q116" s="21">
        <f t="shared" si="34"/>
        <v>450000</v>
      </c>
      <c r="R116" s="2">
        <f t="shared" si="32"/>
        <v>37767628.518815205</v>
      </c>
      <c r="S116" s="2">
        <f t="shared" si="17"/>
        <v>429079.14285714179</v>
      </c>
      <c r="T116" s="2">
        <f t="shared" si="18"/>
        <v>20920.857142857043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35128319.51881519</v>
      </c>
      <c r="Z116" s="2" t="str">
        <f t="shared" si="8"/>
        <v>HERE</v>
      </c>
      <c r="AA116" s="2">
        <f>IF(Z116="HERE",Y116,AA115+Graph!$G$1*1000)</f>
        <v>35128319.51881519</v>
      </c>
      <c r="AB116" s="2">
        <f t="shared" si="21"/>
        <v>242339</v>
      </c>
      <c r="AC116" s="2">
        <f t="shared" si="30"/>
        <v>2639309</v>
      </c>
      <c r="AD116" s="3">
        <f t="shared" si="10"/>
        <v>35128319.51881519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24680637.469016995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41</v>
      </c>
      <c r="C117" s="7"/>
      <c r="D117" s="2" t="e">
        <f t="shared" si="12"/>
        <v>#N/A</v>
      </c>
      <c r="E117" s="2" t="e">
        <f t="shared" si="22"/>
        <v>#N/A</v>
      </c>
      <c r="F117" s="2">
        <v>488548.75637899339</v>
      </c>
      <c r="G117" s="2">
        <f t="shared" si="26"/>
        <v>429079.14285714284</v>
      </c>
      <c r="H117" s="2">
        <f t="shared" si="31"/>
        <v>36709510.322487317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1593792.1428571404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510515.45296166837</v>
      </c>
      <c r="Q117" s="21">
        <f t="shared" si="34"/>
        <v>450000</v>
      </c>
      <c r="R117" s="2">
        <f t="shared" si="32"/>
        <v>38217628.518815205</v>
      </c>
      <c r="S117" s="2">
        <f t="shared" si="17"/>
        <v>429079.14285714179</v>
      </c>
      <c r="T117" s="2">
        <f t="shared" si="18"/>
        <v>20920.857142857043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35299376.51881519</v>
      </c>
      <c r="Z117" s="2" t="str">
        <f t="shared" si="8"/>
        <v>HERE</v>
      </c>
      <c r="AA117" s="2">
        <f>IF(Z117="HERE",Y117,AA116+Graph!$G$1*1000)</f>
        <v>35299376.51881519</v>
      </c>
      <c r="AB117" s="2">
        <f t="shared" si="21"/>
        <v>171057</v>
      </c>
      <c r="AC117" s="2">
        <f t="shared" si="30"/>
        <v>2918252</v>
      </c>
      <c r="AD117" s="3">
        <f t="shared" si="10"/>
        <v>35299376.51881519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25076185.008600328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42</v>
      </c>
      <c r="C118" s="7"/>
      <c r="D118" s="2" t="e">
        <f t="shared" si="12"/>
        <v>#N/A</v>
      </c>
      <c r="E118" s="2" t="e">
        <f t="shared" si="22"/>
        <v>#N/A</v>
      </c>
      <c r="F118" s="2">
        <v>490384.53186814487</v>
      </c>
      <c r="G118" s="2">
        <f t="shared" si="26"/>
        <v>429079.14285714284</v>
      </c>
      <c r="H118" s="2">
        <f t="shared" si="31"/>
        <v>37138589.465344459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1614712.9999999974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512622.09285713732</v>
      </c>
      <c r="Q118" s="21">
        <f t="shared" si="34"/>
        <v>450000</v>
      </c>
      <c r="R118" s="2">
        <f t="shared" si="32"/>
        <v>38667628.518815205</v>
      </c>
      <c r="S118" s="2">
        <f t="shared" si="17"/>
        <v>429079.14285714179</v>
      </c>
      <c r="T118" s="2">
        <f t="shared" si="18"/>
        <v>20920.857142857043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35432682.51881519</v>
      </c>
      <c r="Z118" s="2" t="str">
        <f t="shared" si="8"/>
        <v>HERE</v>
      </c>
      <c r="AA118" s="2">
        <f>IF(Z118="HERE",Y118,AA117+Graph!$G$1*1000)</f>
        <v>35432682.51881519</v>
      </c>
      <c r="AB118" s="2">
        <f t="shared" si="21"/>
        <v>133306</v>
      </c>
      <c r="AC118" s="2">
        <f t="shared" si="30"/>
        <v>3234946</v>
      </c>
      <c r="AD118" s="3">
        <f t="shared" si="10"/>
        <v>35432682.51881519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25471732.548183661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43</v>
      </c>
      <c r="C119" s="7"/>
      <c r="D119" s="2" t="e">
        <f t="shared" si="12"/>
        <v>#N/A</v>
      </c>
      <c r="E119" s="2" t="e">
        <f t="shared" si="22"/>
        <v>#N/A</v>
      </c>
      <c r="F119" s="2">
        <v>492220.30735728145</v>
      </c>
      <c r="G119" s="2">
        <f t="shared" si="26"/>
        <v>429079.14285714284</v>
      </c>
      <c r="H119" s="2">
        <f t="shared" si="31"/>
        <v>37567668.608201601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1635633.8571428545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514728.73275260627</v>
      </c>
      <c r="Q119" s="21">
        <f t="shared" si="34"/>
        <v>450000</v>
      </c>
      <c r="R119" s="2">
        <f t="shared" si="32"/>
        <v>39117628.518815205</v>
      </c>
      <c r="S119" s="2">
        <f t="shared" si="17"/>
        <v>429079.14285714179</v>
      </c>
      <c r="T119" s="2">
        <f t="shared" si="18"/>
        <v>20920.857142857043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35558449.51881519</v>
      </c>
      <c r="Z119" s="2" t="str">
        <f t="shared" si="8"/>
        <v>HERE</v>
      </c>
      <c r="AA119" s="2">
        <f>IF(Z119="HERE",Y119,AA118+Graph!$G$1*1000)</f>
        <v>35558449.51881519</v>
      </c>
      <c r="AB119" s="2">
        <f t="shared" si="21"/>
        <v>125767</v>
      </c>
      <c r="AC119" s="2">
        <f t="shared" si="30"/>
        <v>3559179</v>
      </c>
      <c r="AD119" s="3">
        <f t="shared" si="10"/>
        <v>35558449.51881519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25867280.087766994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44</v>
      </c>
      <c r="C120" s="7"/>
      <c r="D120" s="2" t="e">
        <f t="shared" si="12"/>
        <v>#N/A</v>
      </c>
      <c r="E120" s="2" t="e">
        <f t="shared" si="22"/>
        <v>#N/A</v>
      </c>
      <c r="F120" s="2">
        <v>494056.08284643292</v>
      </c>
      <c r="G120" s="2">
        <f t="shared" si="26"/>
        <v>429079.14285714284</v>
      </c>
      <c r="H120" s="2">
        <f t="shared" si="31"/>
        <v>37996747.751058742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1656554.7142857115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516835.37264807522</v>
      </c>
      <c r="Q120" s="21">
        <f t="shared" si="34"/>
        <v>450000</v>
      </c>
      <c r="R120" s="2">
        <f t="shared" si="32"/>
        <v>39567628.518815205</v>
      </c>
      <c r="S120" s="2">
        <f t="shared" si="17"/>
        <v>429079.14285714179</v>
      </c>
      <c r="T120" s="2">
        <f t="shared" si="18"/>
        <v>20920.857142857043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35730534.51881519</v>
      </c>
      <c r="Z120" s="2" t="str">
        <f t="shared" si="8"/>
        <v>HERE</v>
      </c>
      <c r="AA120" s="2">
        <f>IF(Z120="HERE",Y120,AA119+Graph!$G$1*1000)</f>
        <v>35730534.51881519</v>
      </c>
      <c r="AB120" s="2">
        <f t="shared" si="21"/>
        <v>172085</v>
      </c>
      <c r="AC120" s="2">
        <f t="shared" si="30"/>
        <v>3837094</v>
      </c>
      <c r="AD120" s="3">
        <f t="shared" si="10"/>
        <v>35730534.51881519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26262827.627350327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45</v>
      </c>
      <c r="C121" s="7"/>
      <c r="D121" s="2" t="e">
        <f t="shared" si="12"/>
        <v>#N/A</v>
      </c>
      <c r="E121" s="2" t="e">
        <f t="shared" si="22"/>
        <v>#N/A</v>
      </c>
      <c r="F121" s="2">
        <v>495891.8583355695</v>
      </c>
      <c r="G121" s="2">
        <f t="shared" si="26"/>
        <v>429079.14285714284</v>
      </c>
      <c r="H121" s="2">
        <f t="shared" si="31"/>
        <v>38425826.893915884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1677475.5714285686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518942.01254354417</v>
      </c>
      <c r="Q121" s="21">
        <f t="shared" si="34"/>
        <v>450000</v>
      </c>
      <c r="R121" s="2">
        <f t="shared" si="32"/>
        <v>40017628.518815205</v>
      </c>
      <c r="S121" s="2">
        <f t="shared" si="17"/>
        <v>429079.14285714179</v>
      </c>
      <c r="T121" s="2">
        <f t="shared" si="18"/>
        <v>20920.857142857043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35955127.51881519</v>
      </c>
      <c r="Z121" s="2" t="str">
        <f t="shared" si="8"/>
        <v>HERE</v>
      </c>
      <c r="AA121" s="2">
        <f>IF(Z121="HERE",Y121,AA120+Graph!$G$1*1000)</f>
        <v>35955127.51881519</v>
      </c>
      <c r="AB121" s="2">
        <f t="shared" si="21"/>
        <v>224593</v>
      </c>
      <c r="AC121" s="2">
        <f t="shared" si="30"/>
        <v>4062501</v>
      </c>
      <c r="AD121" s="3">
        <f t="shared" si="10"/>
        <v>35955127.51881519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26658375.166933659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46</v>
      </c>
      <c r="C122" s="7"/>
      <c r="D122" s="2" t="e">
        <f t="shared" si="12"/>
        <v>#N/A</v>
      </c>
      <c r="E122" s="2" t="e">
        <f t="shared" si="22"/>
        <v>#N/A</v>
      </c>
      <c r="F122" s="2">
        <v>497727.63382472098</v>
      </c>
      <c r="G122" s="2">
        <f t="shared" si="26"/>
        <v>429079.14285714284</v>
      </c>
      <c r="H122" s="2">
        <f t="shared" si="31"/>
        <v>38854906.036773026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1698396.4285714256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521048.65243901312</v>
      </c>
      <c r="Q122" s="21">
        <f t="shared" si="34"/>
        <v>450000</v>
      </c>
      <c r="R122" s="2">
        <f t="shared" si="32"/>
        <v>40467628.518815205</v>
      </c>
      <c r="S122" s="2">
        <f t="shared" si="17"/>
        <v>429079.14285714179</v>
      </c>
      <c r="T122" s="2">
        <f t="shared" si="18"/>
        <v>20920.857142857043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36201051.51881519</v>
      </c>
      <c r="Z122" s="2" t="str">
        <f t="shared" si="8"/>
        <v>HERE</v>
      </c>
      <c r="AA122" s="2">
        <f>IF(Z122="HERE",Y122,AA121+Graph!$G$1*1000)</f>
        <v>36201051.51881519</v>
      </c>
      <c r="AB122" s="2">
        <f t="shared" si="21"/>
        <v>245924</v>
      </c>
      <c r="AC122" s="2">
        <f t="shared" si="30"/>
        <v>4266577</v>
      </c>
      <c r="AD122" s="3">
        <f t="shared" si="10"/>
        <v>36201051.51881519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27017953.109790802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47</v>
      </c>
      <c r="C123" s="7"/>
      <c r="D123" s="2" t="e">
        <f t="shared" si="12"/>
        <v>#N/A</v>
      </c>
      <c r="E123" s="2" t="e">
        <f t="shared" si="22"/>
        <v>#N/A</v>
      </c>
      <c r="F123" s="2">
        <v>499563.40931387246</v>
      </c>
      <c r="G123" s="2">
        <f t="shared" si="26"/>
        <v>429079.14285714284</v>
      </c>
      <c r="H123" s="2">
        <f t="shared" si="31"/>
        <v>39283985.179630168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1719317.2857142827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523155.29233448207</v>
      </c>
      <c r="Q123" s="21">
        <f t="shared" si="34"/>
        <v>450000</v>
      </c>
      <c r="R123" s="2">
        <f t="shared" si="32"/>
        <v>40917628.518815205</v>
      </c>
      <c r="S123" s="2">
        <f t="shared" si="17"/>
        <v>429079.14285714179</v>
      </c>
      <c r="T123" s="2">
        <f t="shared" si="18"/>
        <v>20920.857142857043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36307888.51881519</v>
      </c>
      <c r="Z123" s="2" t="str">
        <f t="shared" si="8"/>
        <v>HERE</v>
      </c>
      <c r="AA123" s="2">
        <f>IF(Z123="HERE",Y123,AA122+Graph!$G$1*1000)</f>
        <v>36307888.51881519</v>
      </c>
      <c r="AB123" s="2">
        <f t="shared" si="21"/>
        <v>106837</v>
      </c>
      <c r="AC123" s="2">
        <f t="shared" si="30"/>
        <v>4609740</v>
      </c>
      <c r="AD123" s="3">
        <f t="shared" si="10"/>
        <v>36307888.51881519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27377531.052647945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48</v>
      </c>
      <c r="C124" s="7"/>
      <c r="D124" s="2" t="e">
        <f t="shared" si="12"/>
        <v>#N/A</v>
      </c>
      <c r="E124" s="2" t="e">
        <f t="shared" si="22"/>
        <v>#N/A</v>
      </c>
      <c r="F124" s="2">
        <v>501399.18480300903</v>
      </c>
      <c r="G124" s="2">
        <f t="shared" si="26"/>
        <v>429079.14285714284</v>
      </c>
      <c r="H124" s="2">
        <f t="shared" si="31"/>
        <v>39713064.32248731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1740238.1428571397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525261.93222995102</v>
      </c>
      <c r="Q124" s="21">
        <f t="shared" si="34"/>
        <v>450000</v>
      </c>
      <c r="R124" s="2">
        <f t="shared" si="32"/>
        <v>41367628.518815205</v>
      </c>
      <c r="S124" s="2">
        <f t="shared" si="17"/>
        <v>429079.14285714179</v>
      </c>
      <c r="T124" s="2">
        <f t="shared" si="18"/>
        <v>20920.857142857043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36394380.51881519</v>
      </c>
      <c r="Z124" s="2" t="str">
        <f t="shared" si="8"/>
        <v>HERE</v>
      </c>
      <c r="AA124" s="2">
        <f>IF(Z124="HERE",Y124,AA123+Graph!$G$1*1000)</f>
        <v>36394380.51881519</v>
      </c>
      <c r="AB124" s="2">
        <f t="shared" si="21"/>
        <v>86492</v>
      </c>
      <c r="AC124" s="2">
        <f t="shared" si="30"/>
        <v>4973248</v>
      </c>
      <c r="AD124" s="3">
        <f t="shared" si="10"/>
        <v>36394380.51881519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27737108.995505091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49</v>
      </c>
      <c r="C125" s="7"/>
      <c r="D125" s="2" t="e">
        <f t="shared" si="12"/>
        <v>#N/A</v>
      </c>
      <c r="E125" s="2" t="e">
        <f t="shared" si="22"/>
        <v>#N/A</v>
      </c>
      <c r="F125" s="2">
        <v>503234.96029216051</v>
      </c>
      <c r="G125" s="2">
        <f t="shared" si="26"/>
        <v>429079.14285714284</v>
      </c>
      <c r="H125" s="2">
        <f t="shared" si="31"/>
        <v>40142143.465344451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1761158.9999999967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527368.57212541997</v>
      </c>
      <c r="Q125" s="21">
        <f t="shared" si="34"/>
        <v>450000</v>
      </c>
      <c r="R125" s="2">
        <f t="shared" si="32"/>
        <v>41817628.518815205</v>
      </c>
      <c r="S125" s="2">
        <f t="shared" si="17"/>
        <v>429079.14285714179</v>
      </c>
      <c r="T125" s="2">
        <f t="shared" si="18"/>
        <v>20920.857142857043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36434525.51881519</v>
      </c>
      <c r="Z125" s="2" t="str">
        <f t="shared" si="8"/>
        <v>HERE</v>
      </c>
      <c r="AA125" s="2">
        <f>IF(Z125="HERE",Y125,AA124+Graph!$G$1*1000)</f>
        <v>36434525.51881519</v>
      </c>
      <c r="AB125" s="2">
        <f t="shared" si="21"/>
        <v>40145</v>
      </c>
      <c r="AC125" s="2">
        <f t="shared" si="30"/>
        <v>5383103</v>
      </c>
      <c r="AD125" s="3">
        <f t="shared" si="10"/>
        <v>36434525.51881519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28096686.938362237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50</v>
      </c>
      <c r="C126" s="7"/>
      <c r="D126" s="2" t="e">
        <f t="shared" si="12"/>
        <v>#N/A</v>
      </c>
      <c r="E126" s="2" t="e">
        <f t="shared" si="22"/>
        <v>#N/A</v>
      </c>
      <c r="F126" s="2">
        <v>505070.73578129709</v>
      </c>
      <c r="G126" s="2">
        <f t="shared" si="26"/>
        <v>429079.14285714284</v>
      </c>
      <c r="H126" s="2">
        <f t="shared" si="31"/>
        <v>40571222.608201593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1782079.8571428538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529475.21202088892</v>
      </c>
      <c r="Q126" s="21">
        <f t="shared" si="34"/>
        <v>450000</v>
      </c>
      <c r="R126" s="2">
        <f t="shared" si="32"/>
        <v>42267628.518815205</v>
      </c>
      <c r="S126" s="2">
        <f t="shared" si="17"/>
        <v>429079.14285714179</v>
      </c>
      <c r="T126" s="2">
        <f t="shared" si="18"/>
        <v>20920.857142857043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36406277.51881519</v>
      </c>
      <c r="Z126" s="2" t="str">
        <f t="shared" si="8"/>
        <v>HERE</v>
      </c>
      <c r="AA126" s="2">
        <f>IF(Z126="HERE",Y126,AA125+Graph!$G$1*1000)</f>
        <v>36406277.51881519</v>
      </c>
      <c r="AB126" s="2">
        <f t="shared" si="21"/>
        <v>-28248</v>
      </c>
      <c r="AC126" s="2">
        <f t="shared" si="30"/>
        <v>5861351</v>
      </c>
      <c r="AD126" s="3">
        <f t="shared" si="10"/>
        <v>36406277.51881519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28456264.88121938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51</v>
      </c>
      <c r="C127" s="7"/>
      <c r="D127" s="2" t="e">
        <f t="shared" si="12"/>
        <v>#N/A</v>
      </c>
      <c r="E127" s="2" t="e">
        <f t="shared" si="22"/>
        <v>#N/A</v>
      </c>
      <c r="F127" s="2">
        <v>506906.51127044857</v>
      </c>
      <c r="G127" s="2">
        <f t="shared" si="26"/>
        <v>429079.14285714284</v>
      </c>
      <c r="H127" s="2">
        <f t="shared" si="31"/>
        <v>41000301.751058735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1803000.7142857108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531581.85191637278</v>
      </c>
      <c r="Q127" s="21">
        <f t="shared" si="34"/>
        <v>450000</v>
      </c>
      <c r="R127" s="2">
        <f t="shared" si="32"/>
        <v>42717628.518815205</v>
      </c>
      <c r="S127" s="2">
        <f t="shared" si="17"/>
        <v>429079.14285714179</v>
      </c>
      <c r="T127" s="2">
        <f t="shared" si="18"/>
        <v>20920.857142857043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36364307.51881519</v>
      </c>
      <c r="Z127" s="2" t="str">
        <f t="shared" si="8"/>
        <v>HERE</v>
      </c>
      <c r="AA127" s="2">
        <f>IF(Z127="HERE",Y127,AA126+Graph!$G$1*1000)</f>
        <v>36364307.51881519</v>
      </c>
      <c r="AB127" s="2">
        <f t="shared" si="21"/>
        <v>-41970</v>
      </c>
      <c r="AC127" s="2">
        <f t="shared" si="30"/>
        <v>6353321</v>
      </c>
      <c r="AD127" s="3">
        <f t="shared" si="10"/>
        <v>36364307.51881519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28815842.824076522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52</v>
      </c>
      <c r="C128" s="7"/>
      <c r="D128" s="2" t="e">
        <f t="shared" si="12"/>
        <v>#N/A</v>
      </c>
      <c r="E128" s="2" t="e">
        <f t="shared" si="22"/>
        <v>#N/A</v>
      </c>
      <c r="F128" s="2">
        <v>508742.28675958514</v>
      </c>
      <c r="G128" s="2">
        <f t="shared" si="26"/>
        <v>429079.14285714284</v>
      </c>
      <c r="H128" s="2">
        <f t="shared" si="31"/>
        <v>41429380.893915877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1823921.5714285679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533688.49181184173</v>
      </c>
      <c r="Q128" s="21">
        <f t="shared" si="34"/>
        <v>450000</v>
      </c>
      <c r="R128" s="2">
        <f t="shared" si="32"/>
        <v>43167628.518815205</v>
      </c>
      <c r="S128" s="2">
        <f t="shared" si="17"/>
        <v>429079.14285714179</v>
      </c>
      <c r="T128" s="2">
        <f t="shared" si="18"/>
        <v>20920.857142857043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36594058.51881519</v>
      </c>
      <c r="Z128" s="2" t="str">
        <f t="shared" si="8"/>
        <v>HERE</v>
      </c>
      <c r="AA128" s="2">
        <f>IF(Z128="HERE",Y128,AA127+Graph!$G$1*1000)</f>
        <v>36594058.51881519</v>
      </c>
      <c r="AB128" s="2">
        <f t="shared" si="21"/>
        <v>229751</v>
      </c>
      <c r="AC128" s="2">
        <f t="shared" si="30"/>
        <v>6573570</v>
      </c>
      <c r="AD128" s="3">
        <f t="shared" si="10"/>
        <v>36594058.51881519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29175420.766933668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53</v>
      </c>
      <c r="C129" s="7"/>
      <c r="D129" s="2" t="e">
        <f t="shared" si="12"/>
        <v>#N/A</v>
      </c>
      <c r="E129" s="2" t="e">
        <f t="shared" si="22"/>
        <v>#N/A</v>
      </c>
      <c r="F129" s="2">
        <v>510578.06224873662</v>
      </c>
      <c r="G129" s="2">
        <f t="shared" si="26"/>
        <v>429079.14285714284</v>
      </c>
      <c r="H129" s="2">
        <f t="shared" si="31"/>
        <v>41858460.036773019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1844842.4285714249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535795.13170731068</v>
      </c>
      <c r="Q129" s="21">
        <f t="shared" si="34"/>
        <v>450000</v>
      </c>
      <c r="R129" s="2">
        <f t="shared" si="32"/>
        <v>43617628.518815205</v>
      </c>
      <c r="S129" s="2">
        <f t="shared" si="17"/>
        <v>429079.14285714179</v>
      </c>
      <c r="T129" s="2">
        <f t="shared" si="18"/>
        <v>20920.857142857043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36764256.51881519</v>
      </c>
      <c r="Z129" s="2" t="str">
        <f t="shared" si="8"/>
        <v>HERE</v>
      </c>
      <c r="AA129" s="2">
        <f>IF(Z129="HERE",Y129,AA128+Graph!$G$1*1000)</f>
        <v>36764256.51881519</v>
      </c>
      <c r="AB129" s="2">
        <f t="shared" si="21"/>
        <v>170198</v>
      </c>
      <c r="AC129" s="2">
        <f t="shared" si="30"/>
        <v>6853372</v>
      </c>
      <c r="AD129" s="3">
        <f t="shared" si="10"/>
        <v>36764256.51881519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29468363.779433668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54</v>
      </c>
      <c r="C130" s="7"/>
      <c r="D130" s="2" t="e">
        <f t="shared" si="12"/>
        <v>#N/A</v>
      </c>
      <c r="E130" s="2" t="e">
        <f t="shared" si="22"/>
        <v>#N/A</v>
      </c>
      <c r="F130" s="2">
        <v>512413.8377378881</v>
      </c>
      <c r="G130" s="2">
        <f t="shared" si="26"/>
        <v>429079.14285714284</v>
      </c>
      <c r="H130" s="2">
        <f t="shared" si="31"/>
        <v>42287539.17963016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1865763.285714282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537901.77160277963</v>
      </c>
      <c r="Q130" s="21">
        <f t="shared" si="34"/>
        <v>450000</v>
      </c>
      <c r="R130" s="2">
        <f t="shared" si="32"/>
        <v>44067628.518815205</v>
      </c>
      <c r="S130" s="2">
        <f t="shared" si="17"/>
        <v>429079.14285714179</v>
      </c>
      <c r="T130" s="2">
        <f t="shared" si="18"/>
        <v>20920.857142857043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36903241.51881519</v>
      </c>
      <c r="Z130" s="2" t="str">
        <f t="shared" si="8"/>
        <v>HERE</v>
      </c>
      <c r="AA130" s="2">
        <f>IF(Z130="HERE",Y130,AA129+Graph!$G$1*1000)</f>
        <v>36903241.51881519</v>
      </c>
      <c r="AB130" s="2">
        <f t="shared" si="21"/>
        <v>138985</v>
      </c>
      <c r="AC130" s="2">
        <f t="shared" si="30"/>
        <v>7164387</v>
      </c>
      <c r="AD130" s="3">
        <f t="shared" si="10"/>
        <v>36903241.51881519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29761306.791933667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55</v>
      </c>
      <c r="C131" s="7"/>
      <c r="D131" s="2" t="e">
        <f t="shared" si="12"/>
        <v>#N/A</v>
      </c>
      <c r="E131" s="2" t="e">
        <f t="shared" si="22"/>
        <v>#N/A</v>
      </c>
      <c r="F131" s="2">
        <v>514249.61322702467</v>
      </c>
      <c r="G131" s="2">
        <f t="shared" si="26"/>
        <v>429079.14285714284</v>
      </c>
      <c r="H131" s="2">
        <f t="shared" si="31"/>
        <v>42716618.322487302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1886684.142857139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540008.41149824858</v>
      </c>
      <c r="Q131" s="21">
        <f t="shared" si="34"/>
        <v>450000</v>
      </c>
      <c r="R131" s="2">
        <f t="shared" si="32"/>
        <v>44517628.518815205</v>
      </c>
      <c r="S131" s="2">
        <f t="shared" si="17"/>
        <v>429079.14285714179</v>
      </c>
      <c r="T131" s="2">
        <f t="shared" si="18"/>
        <v>20920.857142857043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37070429.51881519</v>
      </c>
      <c r="Z131" s="2" t="str">
        <f t="shared" si="8"/>
        <v>HERE</v>
      </c>
      <c r="AA131" s="2">
        <f>IF(Z131="HERE",Y131,AA130+Graph!$G$1*1000)</f>
        <v>37070429.51881519</v>
      </c>
      <c r="AB131" s="2">
        <f t="shared" si="21"/>
        <v>167188</v>
      </c>
      <c r="AC131" s="2">
        <f t="shared" si="30"/>
        <v>7447199</v>
      </c>
      <c r="AD131" s="3">
        <f t="shared" si="10"/>
        <v>37070429.51881519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30054249.804433666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56</v>
      </c>
      <c r="C132" s="7"/>
      <c r="D132" s="2" t="e">
        <f t="shared" si="12"/>
        <v>#N/A</v>
      </c>
      <c r="E132" s="2" t="e">
        <f t="shared" si="22"/>
        <v>#N/A</v>
      </c>
      <c r="F132" s="2">
        <v>516085.38871617615</v>
      </c>
      <c r="G132" s="2">
        <f t="shared" si="26"/>
        <v>429079.14285714284</v>
      </c>
      <c r="H132" s="2">
        <f t="shared" si="31"/>
        <v>43145697.465344444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1907604.999999996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542115.05139371753</v>
      </c>
      <c r="Q132" s="21">
        <f t="shared" si="34"/>
        <v>450000</v>
      </c>
      <c r="R132" s="2">
        <f t="shared" si="32"/>
        <v>44967628.518815205</v>
      </c>
      <c r="S132" s="2">
        <f t="shared" si="17"/>
        <v>429079.14285714179</v>
      </c>
      <c r="T132" s="2">
        <f t="shared" si="18"/>
        <v>20920.857142857043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37076444.51881519</v>
      </c>
      <c r="Z132" s="2" t="str">
        <f t="shared" si="8"/>
        <v>HERE</v>
      </c>
      <c r="AA132" s="2">
        <f>IF(Z132="HERE",Y132,AA131+Graph!$G$1*1000)</f>
        <v>37076444.51881519</v>
      </c>
      <c r="AB132" s="2">
        <f t="shared" si="21"/>
        <v>6015</v>
      </c>
      <c r="AC132" s="2">
        <f t="shared" si="30"/>
        <v>7891184</v>
      </c>
      <c r="AD132" s="3">
        <f t="shared" si="10"/>
        <v>37076444.51881519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30347192.816933673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57</v>
      </c>
      <c r="C133" s="7"/>
      <c r="D133" s="2" t="e">
        <f t="shared" si="12"/>
        <v>#N/A</v>
      </c>
      <c r="E133" s="2" t="e">
        <f t="shared" si="22"/>
        <v>#N/A</v>
      </c>
      <c r="F133" s="2">
        <v>517921.16420531273</v>
      </c>
      <c r="G133" s="2">
        <f t="shared" si="26"/>
        <v>429079.14285714284</v>
      </c>
      <c r="H133" s="2">
        <f t="shared" si="31"/>
        <v>43574776.608201586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1928525.8571428531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544221.69128918648</v>
      </c>
      <c r="Q133" s="21">
        <f t="shared" si="34"/>
        <v>450000</v>
      </c>
      <c r="R133" s="2">
        <f t="shared" si="32"/>
        <v>45417628.518815205</v>
      </c>
      <c r="S133" s="2">
        <f t="shared" si="17"/>
        <v>429079.14285714179</v>
      </c>
      <c r="T133" s="2">
        <f t="shared" si="18"/>
        <v>20920.857142857043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37038688.51881519</v>
      </c>
      <c r="Z133" s="2" t="str">
        <f t="shared" si="8"/>
        <v>HERE</v>
      </c>
      <c r="AA133" s="2">
        <f>IF(Z133="HERE",Y133,AA132+Graph!$G$1*1000)</f>
        <v>37038688.51881519</v>
      </c>
      <c r="AB133" s="2">
        <f t="shared" si="21"/>
        <v>-37756</v>
      </c>
      <c r="AC133" s="2">
        <f t="shared" si="30"/>
        <v>8378940</v>
      </c>
      <c r="AD133" s="3">
        <f t="shared" si="10"/>
        <v>37038688.51881519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30640135.829433672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58</v>
      </c>
      <c r="C134" s="7"/>
      <c r="D134" s="2" t="e">
        <f t="shared" si="12"/>
        <v>#N/A</v>
      </c>
      <c r="E134" s="2" t="e">
        <f t="shared" si="22"/>
        <v>#N/A</v>
      </c>
      <c r="F134" s="2">
        <v>519756.93969446421</v>
      </c>
      <c r="G134" s="2">
        <f t="shared" si="26"/>
        <v>429079.14285714284</v>
      </c>
      <c r="H134" s="2">
        <f t="shared" si="31"/>
        <v>44003855.751058728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1949446.7142857101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546328.33118465543</v>
      </c>
      <c r="Q134" s="21">
        <f t="shared" si="34"/>
        <v>450000</v>
      </c>
      <c r="R134" s="2">
        <f t="shared" si="32"/>
        <v>45867628.518815205</v>
      </c>
      <c r="S134" s="2">
        <f t="shared" si="17"/>
        <v>429079.14285714179</v>
      </c>
      <c r="T134" s="2">
        <f t="shared" si="18"/>
        <v>20920.857142857043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36890299.51881519</v>
      </c>
      <c r="Z134" s="2" t="str">
        <f t="shared" si="8"/>
        <v>HERE</v>
      </c>
      <c r="AA134" s="2">
        <f>IF(Z134="HERE",Y134,AA133+Graph!$G$1*1000)</f>
        <v>36890299.51881519</v>
      </c>
      <c r="AB134" s="2">
        <f t="shared" si="21"/>
        <v>-148389</v>
      </c>
      <c r="AC134" s="2">
        <f t="shared" si="30"/>
        <v>8977329</v>
      </c>
      <c r="AD134" s="3">
        <f t="shared" si="10"/>
        <v>36890299.51881519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30933078.841933671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59</v>
      </c>
      <c r="C135" s="7"/>
      <c r="D135" s="2" t="e">
        <f t="shared" si="12"/>
        <v>#N/A</v>
      </c>
      <c r="E135" s="2" t="e">
        <f t="shared" si="22"/>
        <v>#N/A</v>
      </c>
      <c r="F135" s="2">
        <v>521592.71518360078</v>
      </c>
      <c r="G135" s="2">
        <f t="shared" si="26"/>
        <v>429079.14285714284</v>
      </c>
      <c r="H135" s="2">
        <f t="shared" si="31"/>
        <v>44432934.893915869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1970367.5714285672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548434.97108012438</v>
      </c>
      <c r="Q135" s="21">
        <f t="shared" si="34"/>
        <v>450000</v>
      </c>
      <c r="R135" s="2">
        <f t="shared" si="32"/>
        <v>46317628.518815205</v>
      </c>
      <c r="S135" s="2">
        <f t="shared" si="17"/>
        <v>429079.14285714179</v>
      </c>
      <c r="T135" s="2">
        <f t="shared" si="18"/>
        <v>20920.857142857043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37021261.51881519</v>
      </c>
      <c r="Z135" s="2" t="str">
        <f t="shared" si="8"/>
        <v>HERE</v>
      </c>
      <c r="AA135" s="2">
        <f>IF(Z135="HERE",Y135,AA134+Graph!$G$1*1000)</f>
        <v>37021261.51881519</v>
      </c>
      <c r="AB135" s="2">
        <f t="shared" si="21"/>
        <v>130962</v>
      </c>
      <c r="AC135" s="2">
        <f t="shared" si="30"/>
        <v>9296367</v>
      </c>
      <c r="AD135" s="3">
        <f t="shared" si="10"/>
        <v>37021261.51881519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31226021.854433671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60</v>
      </c>
      <c r="C136" s="7"/>
      <c r="D136" s="2" t="e">
        <f t="shared" si="12"/>
        <v>#N/A</v>
      </c>
      <c r="E136" s="2" t="e">
        <f t="shared" si="22"/>
        <v>#N/A</v>
      </c>
      <c r="F136" s="2">
        <v>523428.49067275226</v>
      </c>
      <c r="G136" s="2">
        <f t="shared" si="26"/>
        <v>429079.14285714284</v>
      </c>
      <c r="H136" s="2">
        <f t="shared" si="31"/>
        <v>44862014.036773011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1991288.4285714242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550541.61097559333</v>
      </c>
      <c r="Q136" s="21">
        <f t="shared" si="34"/>
        <v>450000</v>
      </c>
      <c r="R136" s="2">
        <f t="shared" si="32"/>
        <v>46767628.518815205</v>
      </c>
      <c r="S136" s="2">
        <f t="shared" si="17"/>
        <v>429079.14285714179</v>
      </c>
      <c r="T136" s="2">
        <f t="shared" si="18"/>
        <v>20920.857142857043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37120913.51881519</v>
      </c>
      <c r="Z136" s="2" t="str">
        <f t="shared" si="8"/>
        <v>HERE</v>
      </c>
      <c r="AA136" s="2">
        <f>IF(Z136="HERE",Y136,AA135+Graph!$G$1*1000)</f>
        <v>37120913.51881519</v>
      </c>
      <c r="AB136" s="2">
        <f t="shared" si="21"/>
        <v>99652</v>
      </c>
      <c r="AC136" s="2">
        <f t="shared" si="30"/>
        <v>9646715</v>
      </c>
      <c r="AD136" s="3">
        <f t="shared" si="10"/>
        <v>37120913.51881519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31518964.86693367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61</v>
      </c>
      <c r="C137" s="7"/>
      <c r="D137" s="2" t="e">
        <f t="shared" si="12"/>
        <v>#N/A</v>
      </c>
      <c r="E137" s="2" t="e">
        <f t="shared" si="22"/>
        <v>#N/A</v>
      </c>
      <c r="F137" s="2">
        <v>525264.26616188884</v>
      </c>
      <c r="G137" s="2">
        <f t="shared" si="26"/>
        <v>429079.14285714284</v>
      </c>
      <c r="H137" s="2">
        <f t="shared" si="31"/>
        <v>45291093.179630153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2012209.2857142813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552648.25087106228</v>
      </c>
      <c r="Q137" s="21">
        <f t="shared" si="34"/>
        <v>450000</v>
      </c>
      <c r="R137" s="2">
        <f t="shared" si="32"/>
        <v>47217628.518815205</v>
      </c>
      <c r="S137" s="2">
        <f t="shared" si="17"/>
        <v>429079.14285714179</v>
      </c>
      <c r="T137" s="2">
        <f t="shared" si="18"/>
        <v>20920.857142857043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37196157.51881519</v>
      </c>
      <c r="Z137" s="2" t="str">
        <f t="shared" si="8"/>
        <v>HERE</v>
      </c>
      <c r="AA137" s="2">
        <f>IF(Z137="HERE",Y137,AA136+Graph!$G$1*1000)</f>
        <v>37196157.51881519</v>
      </c>
      <c r="AB137" s="2">
        <f t="shared" si="21"/>
        <v>75244</v>
      </c>
      <c r="AC137" s="2">
        <f t="shared" si="30"/>
        <v>10021471</v>
      </c>
      <c r="AD137" s="3">
        <f t="shared" si="10"/>
        <v>37196157.51881519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31747453.016933672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62</v>
      </c>
      <c r="C138" s="7"/>
      <c r="D138" s="2" t="e">
        <f t="shared" si="12"/>
        <v>#N/A</v>
      </c>
      <c r="E138" s="2" t="e">
        <f t="shared" si="22"/>
        <v>#N/A</v>
      </c>
      <c r="F138" s="2">
        <v>527100.04165104032</v>
      </c>
      <c r="G138" s="2">
        <f t="shared" si="26"/>
        <v>429079.14285714284</v>
      </c>
      <c r="H138" s="2">
        <f t="shared" si="31"/>
        <v>45720172.322487295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2033130.1428571383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554754.89076654613</v>
      </c>
      <c r="Q138" s="21">
        <f t="shared" si="34"/>
        <v>450000</v>
      </c>
      <c r="R138" s="2">
        <f t="shared" si="32"/>
        <v>47667628.518815205</v>
      </c>
      <c r="S138" s="2">
        <f t="shared" si="17"/>
        <v>429079.14285714179</v>
      </c>
      <c r="T138" s="2">
        <f t="shared" si="18"/>
        <v>20920.857142857043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37177141.51881519</v>
      </c>
      <c r="Z138" s="2" t="str">
        <f t="shared" si="8"/>
        <v>HERE</v>
      </c>
      <c r="AA138" s="2">
        <f>IF(Z138="HERE",Y138,AA137+Graph!$G$1*1000)</f>
        <v>37177141.51881519</v>
      </c>
      <c r="AB138" s="2">
        <f t="shared" si="21"/>
        <v>-19016</v>
      </c>
      <c r="AC138" s="2">
        <f t="shared" si="30"/>
        <v>10490487</v>
      </c>
      <c r="AD138" s="3">
        <f t="shared" si="10"/>
        <v>37177141.51881519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31915351.466933671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63</v>
      </c>
      <c r="C139" s="7"/>
      <c r="D139" s="2" t="e">
        <f t="shared" si="12"/>
        <v>#N/A</v>
      </c>
      <c r="E139" s="2" t="e">
        <f t="shared" si="22"/>
        <v>#N/A</v>
      </c>
      <c r="F139" s="2">
        <v>528935.81714019179</v>
      </c>
      <c r="G139" s="2">
        <f t="shared" si="26"/>
        <v>429079.14285714284</v>
      </c>
      <c r="H139" s="2">
        <f t="shared" si="31"/>
        <v>46149251.465344436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2054050.9999999953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556861.53066201508</v>
      </c>
      <c r="Q139" s="21">
        <f t="shared" si="34"/>
        <v>450000</v>
      </c>
      <c r="R139" s="2">
        <f t="shared" si="32"/>
        <v>48117628.518815205</v>
      </c>
      <c r="S139" s="2">
        <f t="shared" si="17"/>
        <v>429079.14285714179</v>
      </c>
      <c r="T139" s="2">
        <f t="shared" si="18"/>
        <v>20920.857142857043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37146581.51881519</v>
      </c>
      <c r="Z139" s="2" t="str">
        <f t="shared" si="8"/>
        <v>HERE</v>
      </c>
      <c r="AA139" s="2">
        <f>IF(Z139="HERE",Y139,AA138+Graph!$G$1*1000)</f>
        <v>37146581.51881519</v>
      </c>
      <c r="AB139" s="2">
        <f t="shared" si="21"/>
        <v>-30560</v>
      </c>
      <c r="AC139" s="2">
        <f t="shared" si="30"/>
        <v>10971047</v>
      </c>
      <c r="AD139" s="3">
        <f t="shared" si="10"/>
        <v>37146581.51881519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32051161.566933673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64</v>
      </c>
      <c r="C140" s="7"/>
      <c r="D140" s="2" t="e">
        <f t="shared" si="12"/>
        <v>#N/A</v>
      </c>
      <c r="E140" s="2" t="e">
        <f t="shared" si="22"/>
        <v>#N/A</v>
      </c>
      <c r="F140" s="2">
        <v>530771.59262932837</v>
      </c>
      <c r="G140" s="2">
        <f t="shared" si="26"/>
        <v>429079.14285714284</v>
      </c>
      <c r="H140" s="2">
        <f t="shared" si="31"/>
        <v>46578330.608201578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2074971.8571428524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558968.17055748403</v>
      </c>
      <c r="Q140" s="21">
        <f t="shared" si="34"/>
        <v>450000</v>
      </c>
      <c r="R140" s="2">
        <f t="shared" si="32"/>
        <v>48567628.518815205</v>
      </c>
      <c r="S140" s="2">
        <f t="shared" si="17"/>
        <v>429079.14285714179</v>
      </c>
      <c r="T140" s="2">
        <f t="shared" si="18"/>
        <v>20920.857142857043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37102418.51881519</v>
      </c>
      <c r="Z140" s="2" t="str">
        <f t="shared" si="8"/>
        <v>HERE</v>
      </c>
      <c r="AA140" s="2">
        <f>IF(Z140="HERE",Y140,AA139+Graph!$G$1*1000)</f>
        <v>37102418.51881519</v>
      </c>
      <c r="AB140" s="2">
        <f t="shared" si="21"/>
        <v>-44163</v>
      </c>
      <c r="AC140" s="2">
        <f t="shared" si="30"/>
        <v>11465210</v>
      </c>
      <c r="AD140" s="3">
        <f t="shared" si="10"/>
        <v>37102418.51881519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32180563.516933672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65</v>
      </c>
      <c r="C141" s="7"/>
      <c r="D141" s="2" t="e">
        <f t="shared" si="12"/>
        <v>#N/A</v>
      </c>
      <c r="E141" s="2" t="e">
        <f t="shared" si="22"/>
        <v>#N/A</v>
      </c>
      <c r="F141" s="2">
        <v>532607.36811847985</v>
      </c>
      <c r="G141" s="2">
        <f t="shared" si="26"/>
        <v>429079.14285714284</v>
      </c>
      <c r="H141" s="2">
        <f t="shared" si="31"/>
        <v>47007409.75105872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2095892.7142857094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561074.81045295298</v>
      </c>
      <c r="Q141" s="21">
        <f t="shared" si="34"/>
        <v>450000</v>
      </c>
      <c r="R141" s="2">
        <f t="shared" si="32"/>
        <v>49017628.518815205</v>
      </c>
      <c r="S141" s="2">
        <f t="shared" si="17"/>
        <v>429079.14285714179</v>
      </c>
      <c r="T141" s="2">
        <f t="shared" si="18"/>
        <v>20920.857142857043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37003340.51881519</v>
      </c>
      <c r="Z141" s="2" t="str">
        <f t="shared" si="8"/>
        <v>HERE</v>
      </c>
      <c r="AA141" s="2">
        <f>IF(Z141="HERE",Y141,AA140+Graph!$G$1*1000)</f>
        <v>37003340.51881519</v>
      </c>
      <c r="AB141" s="2">
        <f t="shared" si="21"/>
        <v>-99078</v>
      </c>
      <c r="AC141" s="2">
        <f t="shared" si="30"/>
        <v>12014288</v>
      </c>
      <c r="AD141" s="3">
        <f t="shared" si="10"/>
        <v>37003340.51881519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32349335.766933672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66</v>
      </c>
      <c r="C142" s="7"/>
      <c r="D142" s="2" t="e">
        <f t="shared" si="12"/>
        <v>#N/A</v>
      </c>
      <c r="E142" s="2" t="e">
        <f t="shared" si="22"/>
        <v>#N/A</v>
      </c>
      <c r="F142" s="2">
        <v>534443.14360761642</v>
      </c>
      <c r="G142" s="2">
        <f t="shared" si="26"/>
        <v>429079.14285714284</v>
      </c>
      <c r="H142" s="2">
        <f t="shared" si="31"/>
        <v>47436488.893915862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2116813.5714285667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563181.45034842193</v>
      </c>
      <c r="Q142" s="21">
        <f t="shared" si="34"/>
        <v>450000</v>
      </c>
      <c r="R142" s="2">
        <f t="shared" si="32"/>
        <v>49467628.518815205</v>
      </c>
      <c r="S142" s="2">
        <f t="shared" si="17"/>
        <v>429079.14285714179</v>
      </c>
      <c r="T142" s="2">
        <f t="shared" si="18"/>
        <v>20920.857142857276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37173622.51881519</v>
      </c>
      <c r="Z142" s="2" t="str">
        <f t="shared" si="8"/>
        <v>HERE</v>
      </c>
      <c r="AA142" s="2">
        <f>IF(Z142="HERE",Y142,AA141+Graph!$G$1*1000)</f>
        <v>37173622.51881519</v>
      </c>
      <c r="AB142" s="2">
        <f t="shared" si="21"/>
        <v>170282</v>
      </c>
      <c r="AC142" s="2">
        <f t="shared" si="30"/>
        <v>12294006</v>
      </c>
      <c r="AD142" s="3">
        <f t="shared" si="10"/>
        <v>37173622.51881519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32562739.816933673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67</v>
      </c>
      <c r="C143" s="7"/>
      <c r="D143" s="2" t="e">
        <f t="shared" si="12"/>
        <v>#N/A</v>
      </c>
      <c r="E143" s="2" t="e">
        <f t="shared" si="22"/>
        <v>#N/A</v>
      </c>
      <c r="F143" s="2">
        <v>536278.9190967679</v>
      </c>
      <c r="G143" s="2">
        <f t="shared" si="26"/>
        <v>429079.14285714284</v>
      </c>
      <c r="H143" s="2">
        <f t="shared" si="31"/>
        <v>47865568.036773004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2137734.428571424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565288.09024389088</v>
      </c>
      <c r="Q143" s="21">
        <f t="shared" si="34"/>
        <v>450000</v>
      </c>
      <c r="R143" s="2">
        <f t="shared" si="32"/>
        <v>49917628.518815205</v>
      </c>
      <c r="S143" s="2">
        <f t="shared" si="17"/>
        <v>429079.14285714179</v>
      </c>
      <c r="T143" s="2">
        <f t="shared" si="18"/>
        <v>20920.857142857276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37271142.51881519</v>
      </c>
      <c r="Z143" s="2" t="str">
        <f t="shared" si="8"/>
        <v>HERE</v>
      </c>
      <c r="AA143" s="2">
        <f>IF(Z143="HERE",Y143,AA142+Graph!$G$1*1000)</f>
        <v>37271142.51881519</v>
      </c>
      <c r="AB143" s="2">
        <f t="shared" si="21"/>
        <v>97520</v>
      </c>
      <c r="AC143" s="2">
        <f t="shared" si="30"/>
        <v>12646486</v>
      </c>
      <c r="AD143" s="3">
        <f t="shared" si="10"/>
        <v>37271142.51881519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32794275.216933671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68</v>
      </c>
      <c r="C144" s="7"/>
      <c r="D144" s="2" t="e">
        <f t="shared" si="12"/>
        <v>#N/A</v>
      </c>
      <c r="E144" s="2" t="e">
        <f t="shared" si="22"/>
        <v>#N/A</v>
      </c>
      <c r="F144" s="2">
        <v>538114.69458590448</v>
      </c>
      <c r="G144" s="2">
        <f t="shared" si="26"/>
        <v>429079.14285714284</v>
      </c>
      <c r="H144" s="2">
        <f t="shared" si="31"/>
        <v>48294647.179630145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2158655.2857142813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567394.73013935983</v>
      </c>
      <c r="Q144" s="21">
        <f t="shared" si="34"/>
        <v>450000</v>
      </c>
      <c r="R144" s="2">
        <f t="shared" si="32"/>
        <v>50367628.518815205</v>
      </c>
      <c r="S144" s="2">
        <f t="shared" si="17"/>
        <v>429079.14285714179</v>
      </c>
      <c r="T144" s="2">
        <f t="shared" si="18"/>
        <v>20920.857142857276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37309330.51881519</v>
      </c>
      <c r="Z144" s="2" t="str">
        <f t="shared" si="8"/>
        <v>HERE</v>
      </c>
      <c r="AA144" s="2">
        <f>IF(Z144="HERE",Y144,AA143+Graph!$G$1*1000)</f>
        <v>37309330.51881519</v>
      </c>
      <c r="AB144" s="2">
        <f t="shared" si="21"/>
        <v>38188</v>
      </c>
      <c r="AC144" s="2">
        <f t="shared" si="30"/>
        <v>13058298</v>
      </c>
      <c r="AD144" s="3">
        <f t="shared" si="10"/>
        <v>37309330.51881519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32907586.666933671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69</v>
      </c>
      <c r="C145" s="7"/>
      <c r="D145" s="2" t="e">
        <f t="shared" si="12"/>
        <v>#N/A</v>
      </c>
      <c r="E145" s="2" t="e">
        <f t="shared" si="22"/>
        <v>#N/A</v>
      </c>
      <c r="F145" s="2">
        <v>539950.47007505596</v>
      </c>
      <c r="G145" s="2">
        <f t="shared" si="26"/>
        <v>429079.14285714284</v>
      </c>
      <c r="H145" s="2">
        <f t="shared" si="31"/>
        <v>48723726.322487287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2179576.1428571385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569501.37003482878</v>
      </c>
      <c r="Q145" s="21">
        <f t="shared" si="34"/>
        <v>450000</v>
      </c>
      <c r="R145" s="2">
        <f t="shared" si="32"/>
        <v>50817628.518815205</v>
      </c>
      <c r="S145" s="2">
        <f t="shared" si="17"/>
        <v>429079.14285714179</v>
      </c>
      <c r="T145" s="2">
        <f t="shared" si="18"/>
        <v>20920.857142857276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37308520.51881519</v>
      </c>
      <c r="Z145" s="2" t="str">
        <f t="shared" si="8"/>
        <v>HERE</v>
      </c>
      <c r="AA145" s="2">
        <f>IF(Z145="HERE",Y145,AA144+Graph!$G$1*1000)</f>
        <v>37308520.51881519</v>
      </c>
      <c r="AB145" s="2">
        <f t="shared" si="21"/>
        <v>-810</v>
      </c>
      <c r="AC145" s="2">
        <f t="shared" si="30"/>
        <v>13509108</v>
      </c>
      <c r="AD145" s="3">
        <f t="shared" si="10"/>
        <v>37308520.51881519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33003604.86693367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70</v>
      </c>
      <c r="C146" s="7"/>
      <c r="D146" s="2" t="e">
        <f t="shared" si="12"/>
        <v>#N/A</v>
      </c>
      <c r="E146" s="2" t="e">
        <f t="shared" si="22"/>
        <v>#N/A</v>
      </c>
      <c r="F146" s="2">
        <v>541786.24556420743</v>
      </c>
      <c r="G146" s="2">
        <f t="shared" si="26"/>
        <v>429079.14285714284</v>
      </c>
      <c r="H146" s="2">
        <f t="shared" si="31"/>
        <v>49152805.465344429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2200496.9999999958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571608.00993029773</v>
      </c>
      <c r="Q146" s="21">
        <f t="shared" si="34"/>
        <v>450000</v>
      </c>
      <c r="R146" s="2">
        <f t="shared" si="32"/>
        <v>51267628.518815205</v>
      </c>
      <c r="S146" s="2">
        <f t="shared" si="17"/>
        <v>429079.14285714179</v>
      </c>
      <c r="T146" s="2">
        <f t="shared" si="18"/>
        <v>20920.857142857276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37255404.51881519</v>
      </c>
      <c r="Z146" s="2" t="str">
        <f t="shared" si="8"/>
        <v>HERE</v>
      </c>
      <c r="AA146" s="2">
        <f>IF(Z146="HERE",Y146,AA145+Graph!$G$1*1000)</f>
        <v>37255404.51881519</v>
      </c>
      <c r="AB146" s="2">
        <f t="shared" si="21"/>
        <v>-53116</v>
      </c>
      <c r="AC146" s="2">
        <f t="shared" si="30"/>
        <v>14012224</v>
      </c>
      <c r="AD146" s="3">
        <f t="shared" si="10"/>
        <v>37255404.51881519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33060228.11693367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71</v>
      </c>
      <c r="C147" s="7"/>
      <c r="D147" s="2" t="e">
        <f t="shared" si="12"/>
        <v>#N/A</v>
      </c>
      <c r="E147" s="2" t="e">
        <f t="shared" si="22"/>
        <v>#N/A</v>
      </c>
      <c r="F147" s="2">
        <v>543622.02105334401</v>
      </c>
      <c r="G147" s="2">
        <f t="shared" si="26"/>
        <v>429079.14285714284</v>
      </c>
      <c r="H147" s="2">
        <f t="shared" si="31"/>
        <v>49581884.608201571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2221417.8571428531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573714.64982576668</v>
      </c>
      <c r="Q147" s="21">
        <f t="shared" si="34"/>
        <v>450000</v>
      </c>
      <c r="R147" s="2">
        <f t="shared" si="32"/>
        <v>51717628.518815205</v>
      </c>
      <c r="S147" s="2">
        <f t="shared" si="17"/>
        <v>429079.14285714179</v>
      </c>
      <c r="T147" s="2">
        <f t="shared" si="18"/>
        <v>20920.857142857276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37160801.51881519</v>
      </c>
      <c r="Z147" s="2" t="str">
        <f t="shared" si="8"/>
        <v>HERE</v>
      </c>
      <c r="AA147" s="2">
        <f>IF(Z147="HERE",Y147,AA146+Graph!$G$1*1000)</f>
        <v>37160801.51881519</v>
      </c>
      <c r="AB147" s="2">
        <f t="shared" si="21"/>
        <v>-94603</v>
      </c>
      <c r="AC147" s="2">
        <f t="shared" si="30"/>
        <v>14556827</v>
      </c>
      <c r="AD147" s="3">
        <f t="shared" si="10"/>
        <v>37160801.51881519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33058717.316933673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72</v>
      </c>
      <c r="C148" s="7"/>
      <c r="D148" s="2" t="e">
        <f t="shared" si="12"/>
        <v>#N/A</v>
      </c>
      <c r="E148" s="2" t="e">
        <f t="shared" si="22"/>
        <v>#N/A</v>
      </c>
      <c r="F148" s="2">
        <v>545457.79654249549</v>
      </c>
      <c r="G148" s="2">
        <f t="shared" si="26"/>
        <v>429079.14285714284</v>
      </c>
      <c r="H148" s="2">
        <f t="shared" si="31"/>
        <v>50010963.751058713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2242338.7142857104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575821.28972125053</v>
      </c>
      <c r="Q148" s="21">
        <f t="shared" si="34"/>
        <v>450000</v>
      </c>
      <c r="R148" s="2">
        <f t="shared" si="32"/>
        <v>52167628.518815205</v>
      </c>
      <c r="S148" s="2">
        <f t="shared" si="17"/>
        <v>429079.14285714179</v>
      </c>
      <c r="T148" s="2">
        <f t="shared" si="18"/>
        <v>20920.857142857276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37105439.51881519</v>
      </c>
      <c r="Z148" s="2" t="str">
        <f t="shared" si="8"/>
        <v>HERE</v>
      </c>
      <c r="AA148" s="2">
        <f>IF(Z148="HERE",Y148,AA147+Graph!$G$1*1000)</f>
        <v>37105439.51881519</v>
      </c>
      <c r="AB148" s="2">
        <f t="shared" si="21"/>
        <v>-55362</v>
      </c>
      <c r="AC148" s="2">
        <f t="shared" si="30"/>
        <v>15062189</v>
      </c>
      <c r="AD148" s="3">
        <f t="shared" si="10"/>
        <v>37105439.51881519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33045542.816933673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73</v>
      </c>
      <c r="C149" s="7"/>
      <c r="D149" s="2" t="e">
        <f t="shared" si="12"/>
        <v>#N/A</v>
      </c>
      <c r="E149" s="2" t="e">
        <f t="shared" si="22"/>
        <v>#N/A</v>
      </c>
      <c r="F149" s="2">
        <v>547293.57203163207</v>
      </c>
      <c r="G149" s="2">
        <f t="shared" si="26"/>
        <v>429079.14285714284</v>
      </c>
      <c r="H149" s="2">
        <f t="shared" si="31"/>
        <v>50440042.893915854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2263259.5714285676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577927.92961671948</v>
      </c>
      <c r="Q149" s="21">
        <f t="shared" si="34"/>
        <v>450000</v>
      </c>
      <c r="R149" s="2">
        <f t="shared" si="32"/>
        <v>52617628.518815205</v>
      </c>
      <c r="S149" s="2">
        <f t="shared" si="17"/>
        <v>429079.14285714179</v>
      </c>
      <c r="T149" s="2">
        <f t="shared" si="18"/>
        <v>20920.857142857276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37317477.51881519</v>
      </c>
      <c r="Z149" s="2" t="str">
        <f t="shared" si="8"/>
        <v>HERE</v>
      </c>
      <c r="AA149" s="2">
        <f>IF(Z149="HERE",Y149,AA148+Graph!$G$1*1000)</f>
        <v>37317477.51881519</v>
      </c>
      <c r="AB149" s="2">
        <f t="shared" si="21"/>
        <v>212038</v>
      </c>
      <c r="AC149" s="2">
        <f t="shared" si="30"/>
        <v>15300151</v>
      </c>
      <c r="AD149" s="3">
        <f t="shared" si="10"/>
        <v>37317477.51881519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33263331.166933671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74</v>
      </c>
      <c r="C150" s="7"/>
      <c r="D150" s="2" t="e">
        <f t="shared" si="12"/>
        <v>#N/A</v>
      </c>
      <c r="E150" s="2" t="e">
        <f t="shared" si="22"/>
        <v>#N/A</v>
      </c>
      <c r="F150" s="2">
        <v>549129.34752078354</v>
      </c>
      <c r="G150" s="2">
        <f t="shared" si="26"/>
        <v>429079.14285714284</v>
      </c>
      <c r="H150" s="2">
        <f t="shared" si="31"/>
        <v>50869122.036772996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2284180.4285714249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580034.56951218843</v>
      </c>
      <c r="Q150" s="21">
        <f t="shared" si="34"/>
        <v>450000</v>
      </c>
      <c r="R150" s="2">
        <f t="shared" si="32"/>
        <v>53067628.518815205</v>
      </c>
      <c r="S150" s="2">
        <f t="shared" si="17"/>
        <v>429079.14285714179</v>
      </c>
      <c r="T150" s="2">
        <f t="shared" si="18"/>
        <v>20920.857142857276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37491521.51881519</v>
      </c>
      <c r="Z150" s="2" t="str">
        <f t="shared" si="8"/>
        <v>HERE</v>
      </c>
      <c r="AA150" s="2">
        <f>IF(Z150="HERE",Y150,AA149+Graph!$G$1*1000)</f>
        <v>37491521.51881519</v>
      </c>
      <c r="AB150" s="2">
        <f t="shared" si="21"/>
        <v>174044</v>
      </c>
      <c r="AC150" s="2">
        <f t="shared" si="30"/>
        <v>15576107</v>
      </c>
      <c r="AD150" s="3">
        <f t="shared" si="10"/>
        <v>37491521.51881519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33430499.466933671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75</v>
      </c>
      <c r="C151" s="7"/>
      <c r="D151" s="2" t="e">
        <f t="shared" si="12"/>
        <v>#N/A</v>
      </c>
      <c r="E151" s="2" t="e">
        <f t="shared" si="22"/>
        <v>#N/A</v>
      </c>
      <c r="F151" s="2">
        <v>550965.12300992012</v>
      </c>
      <c r="G151" s="2">
        <f t="shared" si="26"/>
        <v>429079.14285714284</v>
      </c>
      <c r="H151" s="2">
        <f t="shared" si="31"/>
        <v>51298201.179630138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2305101.2857142822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582141.20940765738</v>
      </c>
      <c r="Q151" s="21">
        <f t="shared" si="34"/>
        <v>450000</v>
      </c>
      <c r="R151" s="2">
        <f t="shared" si="32"/>
        <v>53517628.518815205</v>
      </c>
      <c r="S151" s="2">
        <f t="shared" si="17"/>
        <v>429079.14285714179</v>
      </c>
      <c r="T151" s="2">
        <f t="shared" si="18"/>
        <v>20920.857142857276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37576656.51881519</v>
      </c>
      <c r="Z151" s="2" t="str">
        <f t="shared" si="8"/>
        <v>HERE</v>
      </c>
      <c r="AA151" s="2">
        <f>IF(Z151="HERE",Y151,AA150+Graph!$G$1*1000)</f>
        <v>37576656.51881519</v>
      </c>
      <c r="AB151" s="2">
        <f t="shared" si="21"/>
        <v>85135</v>
      </c>
      <c r="AC151" s="2">
        <f t="shared" si="30"/>
        <v>15940972</v>
      </c>
      <c r="AD151" s="3">
        <f t="shared" si="10"/>
        <v>37576656.51881519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33571136.716933668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76</v>
      </c>
      <c r="C152" s="7"/>
      <c r="D152" s="2" t="e">
        <f t="shared" si="12"/>
        <v>#N/A</v>
      </c>
      <c r="E152" s="2" t="e">
        <f t="shared" si="22"/>
        <v>#N/A</v>
      </c>
      <c r="F152" s="2">
        <v>552800.8984990716</v>
      </c>
      <c r="G152" s="2">
        <f t="shared" si="26"/>
        <v>429079.14285714284</v>
      </c>
      <c r="H152" s="2">
        <f t="shared" si="31"/>
        <v>51727280.32248728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2326022.1428571395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584247.84930312634</v>
      </c>
      <c r="Q152" s="21">
        <f t="shared" si="34"/>
        <v>450000</v>
      </c>
      <c r="R152" s="2">
        <f t="shared" si="32"/>
        <v>53967628.518815205</v>
      </c>
      <c r="S152" s="2">
        <f t="shared" si="17"/>
        <v>429079.14285714179</v>
      </c>
      <c r="T152" s="2">
        <f t="shared" si="18"/>
        <v>20920.857142857276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37544546.51881519</v>
      </c>
      <c r="Z152" s="2" t="str">
        <f t="shared" si="8"/>
        <v>HERE</v>
      </c>
      <c r="AA152" s="2">
        <f>IF(Z152="HERE",Y152,AA151+Graph!$G$1*1000)</f>
        <v>37544546.51881519</v>
      </c>
      <c r="AB152" s="2">
        <f t="shared" si="21"/>
        <v>-32110</v>
      </c>
      <c r="AC152" s="2">
        <f t="shared" si="30"/>
        <v>16423082</v>
      </c>
      <c r="AD152" s="3">
        <f t="shared" si="10"/>
        <v>37544546.51881519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33735746.516933672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77</v>
      </c>
      <c r="C153" s="7"/>
      <c r="D153" s="2" t="e">
        <f t="shared" si="12"/>
        <v>#N/A</v>
      </c>
      <c r="E153" s="2" t="e">
        <f t="shared" si="22"/>
        <v>#N/A</v>
      </c>
      <c r="F153" s="2">
        <v>554636.67398822308</v>
      </c>
      <c r="G153" s="2">
        <f t="shared" si="26"/>
        <v>429079.14285714284</v>
      </c>
      <c r="H153" s="2">
        <f t="shared" si="31"/>
        <v>52156359.465344422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2346942.9999999967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586354.48919859529</v>
      </c>
      <c r="Q153" s="21">
        <f t="shared" si="34"/>
        <v>450000</v>
      </c>
      <c r="R153" s="2">
        <f t="shared" si="32"/>
        <v>54417628.518815205</v>
      </c>
      <c r="S153" s="2">
        <f t="shared" si="17"/>
        <v>429079.14285714179</v>
      </c>
      <c r="T153" s="2">
        <f t="shared" si="18"/>
        <v>20920.857142857276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37542092.51881519</v>
      </c>
      <c r="Z153" s="2" t="str">
        <f t="shared" si="8"/>
        <v>HERE</v>
      </c>
      <c r="AA153" s="2">
        <f>IF(Z153="HERE",Y153,AA152+Graph!$G$1*1000)</f>
        <v>37542092.51881519</v>
      </c>
      <c r="AB153" s="2">
        <f t="shared" si="21"/>
        <v>-2454</v>
      </c>
      <c r="AC153" s="2">
        <f t="shared" si="30"/>
        <v>16875536</v>
      </c>
      <c r="AD153" s="3">
        <f t="shared" si="10"/>
        <v>37542092.51881519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33763359.266933672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78</v>
      </c>
      <c r="C154" s="7"/>
      <c r="D154" s="2" t="e">
        <f t="shared" si="12"/>
        <v>#N/A</v>
      </c>
      <c r="E154" s="2" t="e">
        <f t="shared" si="22"/>
        <v>#N/A</v>
      </c>
      <c r="F154" s="2">
        <v>556472.44947735965</v>
      </c>
      <c r="G154" s="2">
        <f t="shared" si="26"/>
        <v>429079.14285714284</v>
      </c>
      <c r="H154" s="2">
        <f t="shared" si="31"/>
        <v>52585438.608201563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2367863.857142854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588461.12909406424</v>
      </c>
      <c r="Q154" s="21">
        <f t="shared" si="34"/>
        <v>450000</v>
      </c>
      <c r="R154" s="2">
        <f t="shared" si="32"/>
        <v>54867628.518815205</v>
      </c>
      <c r="S154" s="2">
        <f t="shared" si="17"/>
        <v>429079.14285714179</v>
      </c>
      <c r="T154" s="2">
        <f t="shared" si="18"/>
        <v>20920.857142857276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37620186.51881519</v>
      </c>
      <c r="Z154" s="2" t="str">
        <f t="shared" si="8"/>
        <v>HERE</v>
      </c>
      <c r="AA154" s="2">
        <f>IF(Z154="HERE",Y154,AA153+Graph!$G$1*1000)</f>
        <v>37620186.51881519</v>
      </c>
      <c r="AB154" s="2">
        <f t="shared" si="21"/>
        <v>78094</v>
      </c>
      <c r="AC154" s="2">
        <f t="shared" si="30"/>
        <v>17247442</v>
      </c>
      <c r="AD154" s="3">
        <f t="shared" si="10"/>
        <v>37620186.51881519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33753766.666933671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79</v>
      </c>
      <c r="C155" s="7"/>
      <c r="D155" s="2" t="e">
        <f t="shared" si="12"/>
        <v>#N/A</v>
      </c>
      <c r="E155" s="2" t="e">
        <f t="shared" si="22"/>
        <v>#N/A</v>
      </c>
      <c r="F155" s="2">
        <v>558308.22496651113</v>
      </c>
      <c r="G155" s="2">
        <f t="shared" si="26"/>
        <v>429079.14285714284</v>
      </c>
      <c r="H155" s="2">
        <f t="shared" si="31"/>
        <v>53014517.751058705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2388784.7142857113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590567.76898953319</v>
      </c>
      <c r="Q155" s="21">
        <f t="shared" si="34"/>
        <v>450000</v>
      </c>
      <c r="R155" s="2">
        <f t="shared" si="32"/>
        <v>55317628.518815205</v>
      </c>
      <c r="S155" s="2">
        <f t="shared" si="17"/>
        <v>429079.14285714179</v>
      </c>
      <c r="T155" s="2">
        <f t="shared" si="18"/>
        <v>20920.857142857276</v>
      </c>
      <c r="U155" s="2">
        <f t="shared" si="19"/>
        <v>450000</v>
      </c>
      <c r="V155" s="2">
        <f t="shared" si="33"/>
        <v>17582121</v>
      </c>
      <c r="W155" s="2">
        <f t="shared" si="20"/>
        <v>334679</v>
      </c>
      <c r="X155" s="2">
        <f t="shared" si="6"/>
        <v>115321</v>
      </c>
      <c r="Y155" s="2">
        <f t="shared" si="29"/>
        <v>37735507.51881519</v>
      </c>
      <c r="Z155" s="2" t="str">
        <f t="shared" si="8"/>
        <v>HERE</v>
      </c>
      <c r="AA155" s="2">
        <f>IF(Z155="HERE",Y155,AA154+Graph!$G$1*1000)</f>
        <v>37735507.51881519</v>
      </c>
      <c r="AB155" s="2">
        <f t="shared" si="21"/>
        <v>115321</v>
      </c>
      <c r="AC155" s="2">
        <f t="shared" si="30"/>
        <v>17582121</v>
      </c>
      <c r="AD155" s="3">
        <f t="shared" si="10"/>
        <v>37735507.51881519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33650136.016933672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80</v>
      </c>
      <c r="C156" s="7"/>
      <c r="D156" s="2" t="e">
        <f t="shared" si="12"/>
        <v>#N/A</v>
      </c>
      <c r="E156" s="2" t="e">
        <f t="shared" si="22"/>
        <v>#N/A</v>
      </c>
      <c r="F156" s="2">
        <v>560144.00045564771</v>
      </c>
      <c r="G156" s="2">
        <f t="shared" si="26"/>
        <v>429079.14285714284</v>
      </c>
      <c r="H156" s="2">
        <f t="shared" si="31"/>
        <v>53443596.893915847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2409705.5714285686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592674.40888500214</v>
      </c>
      <c r="Q156" s="21">
        <f t="shared" si="34"/>
        <v>450000</v>
      </c>
      <c r="R156" s="2">
        <f t="shared" si="32"/>
        <v>55767628.518815205</v>
      </c>
      <c r="S156" s="2">
        <f t="shared" si="17"/>
        <v>429079.14285714179</v>
      </c>
      <c r="T156" s="2">
        <f t="shared" si="18"/>
        <v>20920.857142857276</v>
      </c>
      <c r="U156" s="2">
        <f t="shared" si="19"/>
        <v>450000</v>
      </c>
      <c r="V156" s="2">
        <f t="shared" si="33"/>
        <v>17723840</v>
      </c>
      <c r="W156" s="2">
        <f t="shared" si="20"/>
        <v>141719</v>
      </c>
      <c r="X156" s="2">
        <f t="shared" si="6"/>
        <v>308281</v>
      </c>
      <c r="Y156" s="2">
        <f t="shared" si="29"/>
        <v>38043788.51881519</v>
      </c>
      <c r="Z156" s="2" t="str">
        <f t="shared" si="8"/>
        <v>HERE</v>
      </c>
      <c r="AA156" s="2">
        <f>IF(Z156="HERE",Y156,AA155+Graph!$G$1*1000)</f>
        <v>38043788.51881519</v>
      </c>
      <c r="AB156" s="2">
        <f t="shared" si="21"/>
        <v>308281</v>
      </c>
      <c r="AC156" s="2">
        <f t="shared" si="30"/>
        <v>17723840</v>
      </c>
      <c r="AD156" s="3">
        <f t="shared" si="10"/>
        <v>38043788.51881519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33783953.716933668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81</v>
      </c>
      <c r="C157" s="7"/>
      <c r="D157" s="2" t="e">
        <f t="shared" si="12"/>
        <v>#N/A</v>
      </c>
      <c r="E157" s="2" t="e">
        <f t="shared" si="22"/>
        <v>#N/A</v>
      </c>
      <c r="F157" s="2">
        <v>561979.77594479918</v>
      </c>
      <c r="G157" s="2">
        <f t="shared" si="26"/>
        <v>429079.14285714284</v>
      </c>
      <c r="H157" s="2">
        <f t="shared" si="31"/>
        <v>53872676.036772989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2430626.4285714258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594781.04878047109</v>
      </c>
      <c r="Q157" s="21">
        <f t="shared" si="34"/>
        <v>450000</v>
      </c>
      <c r="R157" s="2">
        <f t="shared" si="32"/>
        <v>56217628.518815205</v>
      </c>
      <c r="S157" s="2">
        <f t="shared" si="17"/>
        <v>429079.14285714179</v>
      </c>
      <c r="T157" s="2">
        <f t="shared" si="18"/>
        <v>20920.857142857276</v>
      </c>
      <c r="U157" s="2">
        <f t="shared" si="19"/>
        <v>450000</v>
      </c>
      <c r="V157" s="2">
        <f t="shared" si="33"/>
        <v>17916181</v>
      </c>
      <c r="W157" s="2">
        <f t="shared" si="20"/>
        <v>192341</v>
      </c>
      <c r="X157" s="2">
        <f t="shared" si="6"/>
        <v>257659</v>
      </c>
      <c r="Y157" s="2">
        <f t="shared" si="29"/>
        <v>38301447.51881519</v>
      </c>
      <c r="Z157" s="2" t="str">
        <f t="shared" si="8"/>
        <v>HERE</v>
      </c>
      <c r="AA157" s="2">
        <f>IF(Z157="HERE",Y157,AA156+Graph!$G$1*1000)</f>
        <v>38301447.51881519</v>
      </c>
      <c r="AB157" s="2">
        <f t="shared" si="21"/>
        <v>257659</v>
      </c>
      <c r="AC157" s="2">
        <f t="shared" si="30"/>
        <v>17916181</v>
      </c>
      <c r="AD157" s="3">
        <f t="shared" si="10"/>
        <v>38301447.51881519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33891157.916933671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82</v>
      </c>
      <c r="C158" s="7"/>
      <c r="D158" s="2" t="e">
        <f t="shared" si="12"/>
        <v>#N/A</v>
      </c>
      <c r="E158" s="2" t="e">
        <f t="shared" si="22"/>
        <v>#N/A</v>
      </c>
      <c r="F158" s="2">
        <v>563815.55143393576</v>
      </c>
      <c r="G158" s="2">
        <f t="shared" si="26"/>
        <v>429079.14285714284</v>
      </c>
      <c r="H158" s="2">
        <f t="shared" si="31"/>
        <v>54301755.179630131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2451547.2857142831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596887.68867594004</v>
      </c>
      <c r="Q158" s="21">
        <f t="shared" si="34"/>
        <v>450000</v>
      </c>
      <c r="R158" s="2">
        <f t="shared" si="32"/>
        <v>56667628.518815205</v>
      </c>
      <c r="S158" s="2">
        <f t="shared" si="17"/>
        <v>429079.14285714179</v>
      </c>
      <c r="T158" s="2">
        <f t="shared" si="18"/>
        <v>20920.857142857276</v>
      </c>
      <c r="U158" s="2">
        <f t="shared" si="19"/>
        <v>450000</v>
      </c>
      <c r="V158" s="2">
        <f t="shared" si="33"/>
        <v>18242873</v>
      </c>
      <c r="W158" s="2">
        <f t="shared" si="20"/>
        <v>326692</v>
      </c>
      <c r="X158" s="2">
        <f t="shared" si="6"/>
        <v>123308</v>
      </c>
      <c r="Y158" s="2">
        <f t="shared" si="29"/>
        <v>38424755.51881519</v>
      </c>
      <c r="Z158" s="2" t="str">
        <f t="shared" si="8"/>
        <v>HERE</v>
      </c>
      <c r="AA158" s="2">
        <f>IF(Z158="HERE",Y158,AA157+Graph!$G$1*1000)</f>
        <v>38424755.51881519</v>
      </c>
      <c r="AB158" s="2">
        <f t="shared" si="21"/>
        <v>123308</v>
      </c>
      <c r="AC158" s="2">
        <f t="shared" si="30"/>
        <v>18242873</v>
      </c>
      <c r="AD158" s="3">
        <f t="shared" si="10"/>
        <v>38424755.51881519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33977615.316933669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83</v>
      </c>
      <c r="C159" s="7"/>
      <c r="D159" s="2" t="e">
        <f t="shared" si="12"/>
        <v>#N/A</v>
      </c>
      <c r="E159" s="2" t="e">
        <f t="shared" si="22"/>
        <v>#N/A</v>
      </c>
      <c r="F159" s="2">
        <v>565651.32692308724</v>
      </c>
      <c r="G159" s="2">
        <f t="shared" si="26"/>
        <v>429079.14285714284</v>
      </c>
      <c r="H159" s="2">
        <f t="shared" si="31"/>
        <v>54730834.322487272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2472468.1428571404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598994.32857142389</v>
      </c>
      <c r="Q159" s="21">
        <f t="shared" si="34"/>
        <v>450000</v>
      </c>
      <c r="R159" s="2">
        <f t="shared" si="32"/>
        <v>57117628.518815205</v>
      </c>
      <c r="S159" s="2">
        <f t="shared" si="17"/>
        <v>429079.14285714179</v>
      </c>
      <c r="T159" s="2">
        <f t="shared" si="18"/>
        <v>20920.857142857276</v>
      </c>
      <c r="U159" s="2">
        <f t="shared" si="19"/>
        <v>450000</v>
      </c>
      <c r="V159" s="2">
        <f t="shared" si="33"/>
        <v>18691835</v>
      </c>
      <c r="W159" s="2">
        <f t="shared" si="20"/>
        <v>448962</v>
      </c>
      <c r="X159" s="2">
        <f t="shared" si="6"/>
        <v>1038</v>
      </c>
      <c r="Y159" s="2">
        <f t="shared" ref="Y159:Y222" si="35">IF(COUNT($C160)=0,IF(COUNT($C159)=1,C159,SUM(Y158+X159)),C159)</f>
        <v>38425793.51881519</v>
      </c>
      <c r="Z159" s="2" t="str">
        <f t="shared" si="8"/>
        <v>HERE</v>
      </c>
      <c r="AA159" s="2">
        <f>IF(Z159="HERE",Y159,AA158+Graph!$G$1*1000)</f>
        <v>38425793.51881519</v>
      </c>
      <c r="AB159" s="2">
        <f t="shared" si="21"/>
        <v>1038</v>
      </c>
      <c r="AC159" s="2">
        <f t="shared" ref="AC159:AC222" si="36">IF(Z160="HERE",V159,AC158)</f>
        <v>18691835</v>
      </c>
      <c r="AD159" s="3">
        <f t="shared" si="10"/>
        <v>38425793.51881519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33983951.716933668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84</v>
      </c>
      <c r="C160" s="7"/>
      <c r="D160" s="2" t="e">
        <f t="shared" si="12"/>
        <v>#N/A</v>
      </c>
      <c r="E160" s="2" t="e">
        <f t="shared" si="22"/>
        <v>#N/A</v>
      </c>
      <c r="F160" s="2">
        <v>567487.10241222382</v>
      </c>
      <c r="G160" s="2">
        <f t="shared" si="26"/>
        <v>429079.14285714284</v>
      </c>
      <c r="H160" s="2">
        <f t="shared" ref="H160:H223" si="37">IF(COUNT($C161)=0,IF(COUNT($C160)=1,C160,SUM(H159+G160)),C160)</f>
        <v>55159913.465344414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2493388.9999999977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601100.96846689284</v>
      </c>
      <c r="Q160" s="21">
        <f t="shared" si="34"/>
        <v>450000</v>
      </c>
      <c r="R160" s="2">
        <f t="shared" ref="R160:R223" si="38">IF(COUNT($C161)=0,IF(COUNT($C160)=1,M160,SUM(R159+Q160)),M160)</f>
        <v>57567628.518815205</v>
      </c>
      <c r="S160" s="2">
        <f t="shared" si="17"/>
        <v>429079.14285714179</v>
      </c>
      <c r="T160" s="2">
        <f t="shared" si="18"/>
        <v>20920.857142857276</v>
      </c>
      <c r="U160" s="2">
        <f t="shared" si="19"/>
        <v>450000</v>
      </c>
      <c r="V160" s="2">
        <f t="shared" si="33"/>
        <v>19177555</v>
      </c>
      <c r="W160" s="2">
        <f t="shared" si="20"/>
        <v>485720</v>
      </c>
      <c r="X160" s="2">
        <f t="shared" si="6"/>
        <v>-35720</v>
      </c>
      <c r="Y160" s="2">
        <f t="shared" si="35"/>
        <v>38390073.51881519</v>
      </c>
      <c r="Z160" s="2" t="str">
        <f t="shared" si="8"/>
        <v>HERE</v>
      </c>
      <c r="AA160" s="2">
        <f>IF(Z160="HERE",Y160,AA159+Graph!$G$1*1000)</f>
        <v>38390073.51881519</v>
      </c>
      <c r="AB160" s="2">
        <f t="shared" si="21"/>
        <v>-35720</v>
      </c>
      <c r="AC160" s="2">
        <f t="shared" si="36"/>
        <v>19177555</v>
      </c>
      <c r="AD160" s="3">
        <f t="shared" si="10"/>
        <v>38390073.51881519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7"/>
        <v>33980475.716933668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85</v>
      </c>
      <c r="C161" s="7"/>
      <c r="D161" s="2" t="e">
        <f t="shared" si="12"/>
        <v>#N/A</v>
      </c>
      <c r="E161" s="2" t="e">
        <f t="shared" si="22"/>
        <v>#N/A</v>
      </c>
      <c r="F161" s="2">
        <v>569322.87790137529</v>
      </c>
      <c r="G161" s="2">
        <f t="shared" si="26"/>
        <v>429079.14285714284</v>
      </c>
      <c r="H161" s="2">
        <f t="shared" si="37"/>
        <v>55588992.608201556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2514309.8571428549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603207.60836236179</v>
      </c>
      <c r="Q161" s="21">
        <f t="shared" si="34"/>
        <v>450000</v>
      </c>
      <c r="R161" s="2">
        <f t="shared" si="38"/>
        <v>58017628.518815205</v>
      </c>
      <c r="S161" s="2">
        <f t="shared" si="17"/>
        <v>429079.14285714179</v>
      </c>
      <c r="T161" s="2">
        <f t="shared" si="18"/>
        <v>20920.857142857276</v>
      </c>
      <c r="U161" s="2">
        <f t="shared" si="19"/>
        <v>450000</v>
      </c>
      <c r="V161" s="2">
        <f t="shared" si="33"/>
        <v>19592672.736813203</v>
      </c>
      <c r="W161" s="2">
        <f t="shared" si="20"/>
        <v>415117.7368132025</v>
      </c>
      <c r="X161" s="2">
        <f t="shared" si="6"/>
        <v>34882.2631867975</v>
      </c>
      <c r="Y161" s="2">
        <f t="shared" si="35"/>
        <v>38424955.782001987</v>
      </c>
      <c r="Z161" s="2" t="str">
        <f t="shared" si="8"/>
        <v>HERE</v>
      </c>
      <c r="AA161" s="2">
        <f>IF(Z161="HERE",Y161,AA160+Graph!$G$1*1000)</f>
        <v>38424955.782001987</v>
      </c>
      <c r="AB161" s="2">
        <f t="shared" si="21"/>
        <v>34882.2631867975</v>
      </c>
      <c r="AC161" s="2">
        <f t="shared" si="36"/>
        <v>19592672.736813203</v>
      </c>
      <c r="AD161" s="3">
        <f t="shared" si="10"/>
        <v>38424955.782001987</v>
      </c>
      <c r="AE161" s="2">
        <f>IF(AE159&gt;=52800000,52800000,IF(AB140=Graph!G$1*1000,AE160+Graph!G$1*1000,AC161))</f>
        <v>19592672.736813203</v>
      </c>
      <c r="AF161" s="3">
        <f t="shared" si="11"/>
        <v>19592672.736813203</v>
      </c>
      <c r="AG161" s="3">
        <f t="shared" si="27"/>
        <v>33965437.166933671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86</v>
      </c>
      <c r="C162" s="7"/>
      <c r="D162" s="2" t="e">
        <f t="shared" si="12"/>
        <v>#N/A</v>
      </c>
      <c r="E162" s="2" t="e">
        <f t="shared" si="22"/>
        <v>#N/A</v>
      </c>
      <c r="F162" s="2">
        <v>571158.65339052677</v>
      </c>
      <c r="G162" s="2">
        <f t="shared" si="26"/>
        <v>429079.14285714284</v>
      </c>
      <c r="H162" s="2">
        <f t="shared" si="37"/>
        <v>56018071.751058698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2535230.7142857122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605314.24825783074</v>
      </c>
      <c r="Q162" s="21">
        <f t="shared" si="34"/>
        <v>450000</v>
      </c>
      <c r="R162" s="2">
        <f t="shared" si="38"/>
        <v>58467628.518815205</v>
      </c>
      <c r="S162" s="2">
        <f t="shared" si="17"/>
        <v>429079.14285714179</v>
      </c>
      <c r="T162" s="2">
        <f t="shared" si="18"/>
        <v>20920.857142857276</v>
      </c>
      <c r="U162" s="2">
        <f t="shared" si="19"/>
        <v>450000</v>
      </c>
      <c r="V162" s="2">
        <f t="shared" si="33"/>
        <v>20009626.249115542</v>
      </c>
      <c r="W162" s="2">
        <f t="shared" si="20"/>
        <v>416953.51230233908</v>
      </c>
      <c r="X162" s="2">
        <f t="shared" si="6"/>
        <v>33046.487697660923</v>
      </c>
      <c r="Y162" s="2">
        <f t="shared" si="35"/>
        <v>38458002.269699648</v>
      </c>
      <c r="Z162" s="2" t="str">
        <f t="shared" si="8"/>
        <v>HERE</v>
      </c>
      <c r="AA162" s="2">
        <f>IF(Z162="HERE",Y162,AA161+Graph!$G$1*1000)</f>
        <v>38458002.269699648</v>
      </c>
      <c r="AB162" s="2">
        <f t="shared" si="21"/>
        <v>33046.487697660923</v>
      </c>
      <c r="AC162" s="2">
        <f t="shared" si="36"/>
        <v>20009626.249115542</v>
      </c>
      <c r="AD162" s="3">
        <f t="shared" si="10"/>
        <v>38458002.269699648</v>
      </c>
      <c r="AE162" s="2">
        <f>IF(AE160&gt;=52800000,52800000,IF(AB141=Graph!G$1*1000,AE161+Graph!G$1*1000,AC162))</f>
        <v>20009626.249115542</v>
      </c>
      <c r="AF162" s="3">
        <f t="shared" si="11"/>
        <v>20009626.249115542</v>
      </c>
      <c r="AG162" s="3">
        <f t="shared" si="27"/>
        <v>33903720.866933674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87</v>
      </c>
      <c r="C163" s="7"/>
      <c r="D163" s="2" t="e">
        <f t="shared" si="12"/>
        <v>#N/A</v>
      </c>
      <c r="E163" s="2" t="e">
        <f t="shared" si="22"/>
        <v>#N/A</v>
      </c>
      <c r="F163" s="2">
        <v>572994.42887966335</v>
      </c>
      <c r="G163" s="2">
        <f t="shared" si="26"/>
        <v>429079.14285714284</v>
      </c>
      <c r="H163" s="2">
        <f t="shared" si="37"/>
        <v>56447150.893915839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2556151.5714285695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607420.88815329969</v>
      </c>
      <c r="Q163" s="21">
        <f t="shared" si="34"/>
        <v>450000</v>
      </c>
      <c r="R163" s="2">
        <f t="shared" si="38"/>
        <v>58917628.518815205</v>
      </c>
      <c r="S163" s="2">
        <f t="shared" si="17"/>
        <v>429079.14285714179</v>
      </c>
      <c r="T163" s="2">
        <f t="shared" si="18"/>
        <v>20920.857142857276</v>
      </c>
      <c r="U163" s="2">
        <f t="shared" si="19"/>
        <v>450000</v>
      </c>
      <c r="V163" s="2">
        <f t="shared" si="33"/>
        <v>20428415.536907032</v>
      </c>
      <c r="W163" s="2">
        <f t="shared" si="20"/>
        <v>418789.28779149055</v>
      </c>
      <c r="X163" s="2">
        <f t="shared" si="6"/>
        <v>31210.712208509445</v>
      </c>
      <c r="Y163" s="2">
        <f t="shared" si="35"/>
        <v>38489212.981908157</v>
      </c>
      <c r="Z163" s="2" t="str">
        <f t="shared" si="8"/>
        <v>HERE</v>
      </c>
      <c r="AA163" s="2">
        <f>IF(Z163="HERE",Y163,AA162+Graph!$G$1*1000)</f>
        <v>38489212.981908157</v>
      </c>
      <c r="AB163" s="2">
        <f t="shared" si="21"/>
        <v>31210.712208509445</v>
      </c>
      <c r="AC163" s="2">
        <f t="shared" si="36"/>
        <v>20428415.536907032</v>
      </c>
      <c r="AD163" s="3">
        <f t="shared" si="10"/>
        <v>38489212.981908157</v>
      </c>
      <c r="AE163" s="2">
        <f>IF(AE161&gt;=52800000,52800000,IF(AB142=Graph!G$1*1000,AE162+Graph!G$1*1000,AC163))</f>
        <v>20428415.536907032</v>
      </c>
      <c r="AF163" s="3">
        <f t="shared" si="11"/>
        <v>20428415.536907032</v>
      </c>
      <c r="AG163" s="3">
        <f t="shared" si="27"/>
        <v>34070960.566933669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88</v>
      </c>
      <c r="C164" s="7"/>
      <c r="D164" s="2" t="e">
        <f t="shared" si="12"/>
        <v>#N/A</v>
      </c>
      <c r="E164" s="2" t="e">
        <f t="shared" si="22"/>
        <v>#N/A</v>
      </c>
      <c r="F164" s="2">
        <v>574830.20436881483</v>
      </c>
      <c r="G164" s="2">
        <f t="shared" si="26"/>
        <v>429079.14285714284</v>
      </c>
      <c r="H164" s="2">
        <f t="shared" si="37"/>
        <v>56876230.036772981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2577072.4285714268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609527.52804876864</v>
      </c>
      <c r="Q164" s="21">
        <f t="shared" si="34"/>
        <v>450000</v>
      </c>
      <c r="R164" s="2">
        <f t="shared" si="38"/>
        <v>59367628.518815205</v>
      </c>
      <c r="S164" s="2">
        <f t="shared" si="17"/>
        <v>429079.14285714179</v>
      </c>
      <c r="T164" s="2">
        <f t="shared" si="18"/>
        <v>20920.857142857276</v>
      </c>
      <c r="U164" s="2">
        <f t="shared" si="19"/>
        <v>450000</v>
      </c>
      <c r="V164" s="2">
        <f t="shared" si="33"/>
        <v>20849040.600187659</v>
      </c>
      <c r="W164" s="2">
        <f t="shared" si="20"/>
        <v>420625.06328062713</v>
      </c>
      <c r="X164" s="2">
        <f t="shared" si="6"/>
        <v>29374.936719372869</v>
      </c>
      <c r="Y164" s="2">
        <f t="shared" si="35"/>
        <v>38518587.91862753</v>
      </c>
      <c r="Z164" s="2" t="str">
        <f t="shared" si="8"/>
        <v>HERE</v>
      </c>
      <c r="AA164" s="2">
        <f>IF(Z164="HERE",Y164,AA163+Graph!$G$1*1000)</f>
        <v>38518587.91862753</v>
      </c>
      <c r="AB164" s="2">
        <f t="shared" si="21"/>
        <v>29374.936719372869</v>
      </c>
      <c r="AC164" s="2">
        <f t="shared" si="36"/>
        <v>20849040.600187659</v>
      </c>
      <c r="AD164" s="3">
        <f t="shared" si="10"/>
        <v>38518587.91862753</v>
      </c>
      <c r="AE164" s="2">
        <f>IF(AE162&gt;=52800000,52800000,IF(AB143=Graph!G$1*1000,AE163+Graph!G$1*1000,AC164))</f>
        <v>20849040.600187659</v>
      </c>
      <c r="AF164" s="3">
        <f t="shared" si="11"/>
        <v>20849040.600187659</v>
      </c>
      <c r="AG164" s="3">
        <f t="shared" si="27"/>
        <v>34176352.566933669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89</v>
      </c>
      <c r="C165" s="7"/>
      <c r="D165" s="2" t="e">
        <f t="shared" si="12"/>
        <v>#N/A</v>
      </c>
      <c r="E165" s="2" t="e">
        <f t="shared" si="22"/>
        <v>#N/A</v>
      </c>
      <c r="F165" s="2">
        <v>576665.9798579514</v>
      </c>
      <c r="G165" s="2">
        <f t="shared" si="26"/>
        <v>429079.14285714284</v>
      </c>
      <c r="H165" s="2">
        <f t="shared" si="37"/>
        <v>57305309.179630123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2597993.2857142841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611634.16794423759</v>
      </c>
      <c r="Q165" s="21">
        <f t="shared" si="34"/>
        <v>450000</v>
      </c>
      <c r="R165" s="2">
        <f t="shared" si="38"/>
        <v>59817628.518815205</v>
      </c>
      <c r="S165" s="2">
        <f t="shared" si="17"/>
        <v>429079.14285714179</v>
      </c>
      <c r="T165" s="2">
        <f t="shared" si="18"/>
        <v>20920.857142857276</v>
      </c>
      <c r="U165" s="2">
        <f t="shared" si="19"/>
        <v>450000</v>
      </c>
      <c r="V165" s="2">
        <f t="shared" si="33"/>
        <v>21271501.438957438</v>
      </c>
      <c r="W165" s="2">
        <f t="shared" si="20"/>
        <v>422460.83876977861</v>
      </c>
      <c r="X165" s="2">
        <f t="shared" si="6"/>
        <v>27539.161230221391</v>
      </c>
      <c r="Y165" s="2">
        <f t="shared" si="35"/>
        <v>38546127.079857752</v>
      </c>
      <c r="Z165" s="2" t="str">
        <f t="shared" si="8"/>
        <v>HERE</v>
      </c>
      <c r="AA165" s="2">
        <f>IF(Z165="HERE",Y165,AA164+Graph!$G$1*1000)</f>
        <v>38546127.079857752</v>
      </c>
      <c r="AB165" s="2">
        <f t="shared" si="21"/>
        <v>27539.161230221391</v>
      </c>
      <c r="AC165" s="2">
        <f t="shared" si="36"/>
        <v>21271501.438957438</v>
      </c>
      <c r="AD165" s="3">
        <f t="shared" si="10"/>
        <v>38546127.079857752</v>
      </c>
      <c r="AE165" s="2">
        <f>IF(AE163&gt;=52800000,52800000,IF(AB144=Graph!G$1*1000,AE164+Graph!G$1*1000,AC165))</f>
        <v>21271501.438957438</v>
      </c>
      <c r="AF165" s="3">
        <f t="shared" si="11"/>
        <v>21271501.438957438</v>
      </c>
      <c r="AG165" s="3">
        <f t="shared" si="27"/>
        <v>34231312.366933674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90</v>
      </c>
      <c r="C166" s="7"/>
      <c r="D166" s="2" t="e">
        <f t="shared" si="12"/>
        <v>#N/A</v>
      </c>
      <c r="E166" s="2" t="e">
        <f t="shared" si="22"/>
        <v>#N/A</v>
      </c>
      <c r="F166" s="2">
        <v>578501.75534710288</v>
      </c>
      <c r="G166" s="2">
        <f t="shared" si="26"/>
        <v>429079.14285714284</v>
      </c>
      <c r="H166" s="2">
        <f t="shared" si="37"/>
        <v>57734388.322487265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2618914.1428571413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613740.80783970654</v>
      </c>
      <c r="Q166" s="21">
        <f t="shared" ref="Q166:Q229" si="39">IF(P166&gt;450000,450000,P166)</f>
        <v>450000</v>
      </c>
      <c r="R166" s="2">
        <f t="shared" si="38"/>
        <v>60267628.518815205</v>
      </c>
      <c r="S166" s="2">
        <f t="shared" si="17"/>
        <v>429079.14285714179</v>
      </c>
      <c r="T166" s="2">
        <f t="shared" si="18"/>
        <v>20920.857142857276</v>
      </c>
      <c r="U166" s="2">
        <f t="shared" si="19"/>
        <v>450000</v>
      </c>
      <c r="V166" s="2">
        <f t="shared" si="33"/>
        <v>21695798.053216353</v>
      </c>
      <c r="W166" s="2">
        <f t="shared" si="20"/>
        <v>424296.61425891519</v>
      </c>
      <c r="X166" s="2">
        <f t="shared" si="6"/>
        <v>25703.385741084814</v>
      </c>
      <c r="Y166" s="2">
        <f t="shared" si="35"/>
        <v>38571830.465598837</v>
      </c>
      <c r="Z166" s="2" t="str">
        <f t="shared" si="8"/>
        <v>HERE</v>
      </c>
      <c r="AA166" s="2">
        <f>IF(Z166="HERE",Y166,AA165+Graph!$G$1*1000)</f>
        <v>38571830.465598837</v>
      </c>
      <c r="AB166" s="2">
        <f t="shared" si="21"/>
        <v>25703.385741084814</v>
      </c>
      <c r="AC166" s="2">
        <f t="shared" si="36"/>
        <v>21695798.053216353</v>
      </c>
      <c r="AD166" s="3">
        <f t="shared" si="10"/>
        <v>38571830.465598837</v>
      </c>
      <c r="AE166" s="2">
        <f>IF(AE164&gt;=52800000,52800000,IF(AB145=Graph!G$1*1000,AE165+Graph!G$1*1000,AC166))</f>
        <v>21695798.053216353</v>
      </c>
      <c r="AF166" s="3">
        <f t="shared" si="11"/>
        <v>21695798.053216353</v>
      </c>
      <c r="AG166" s="3">
        <f t="shared" si="27"/>
        <v>34253123.866933674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91</v>
      </c>
      <c r="C167" s="7"/>
      <c r="D167" s="2" t="e">
        <f t="shared" si="12"/>
        <v>#N/A</v>
      </c>
      <c r="E167" s="2" t="e">
        <f t="shared" si="22"/>
        <v>#N/A</v>
      </c>
      <c r="F167" s="2">
        <v>580337.53083623946</v>
      </c>
      <c r="G167" s="2">
        <f t="shared" si="26"/>
        <v>429079.14285714284</v>
      </c>
      <c r="H167" s="2">
        <f t="shared" si="37"/>
        <v>58163467.465344407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2639834.9999999986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615847.44773517549</v>
      </c>
      <c r="Q167" s="21">
        <f t="shared" si="39"/>
        <v>450000</v>
      </c>
      <c r="R167" s="2">
        <f t="shared" si="38"/>
        <v>60717628.518815205</v>
      </c>
      <c r="S167" s="2">
        <f t="shared" si="17"/>
        <v>429079.14285714179</v>
      </c>
      <c r="T167" s="2">
        <f t="shared" si="18"/>
        <v>20920.857142857276</v>
      </c>
      <c r="U167" s="2">
        <f t="shared" si="19"/>
        <v>450000</v>
      </c>
      <c r="V167" s="2">
        <f t="shared" si="33"/>
        <v>22121930.44296442</v>
      </c>
      <c r="W167" s="2">
        <f t="shared" si="20"/>
        <v>426132.38974806666</v>
      </c>
      <c r="X167" s="2">
        <f t="shared" si="6"/>
        <v>23867.610251933336</v>
      </c>
      <c r="Y167" s="2">
        <f t="shared" si="35"/>
        <v>38595698.07585077</v>
      </c>
      <c r="Z167" s="2" t="str">
        <f t="shared" si="8"/>
        <v>HERE</v>
      </c>
      <c r="AA167" s="2">
        <f>IF(Z167="HERE",Y167,AA166+Graph!$G$1*1000)</f>
        <v>38595698.07585077</v>
      </c>
      <c r="AB167" s="2">
        <f t="shared" si="21"/>
        <v>23867.610251933336</v>
      </c>
      <c r="AC167" s="2">
        <f t="shared" si="36"/>
        <v>22121930.44296442</v>
      </c>
      <c r="AD167" s="3">
        <f t="shared" si="10"/>
        <v>38595698.07585077</v>
      </c>
      <c r="AE167" s="2">
        <f>IF(AE165&gt;=52800000,52800000,IF(AB146=Graph!G$1*1000,AE166+Graph!G$1*1000,AC167))</f>
        <v>22121930.44296442</v>
      </c>
      <c r="AF167" s="3">
        <f t="shared" si="11"/>
        <v>22121930.44296442</v>
      </c>
      <c r="AG167" s="3">
        <f t="shared" si="27"/>
        <v>34230475.266933672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92</v>
      </c>
      <c r="C168" s="7"/>
      <c r="D168" s="2" t="e">
        <f t="shared" si="12"/>
        <v>#N/A</v>
      </c>
      <c r="E168" s="2" t="e">
        <f t="shared" si="22"/>
        <v>#N/A</v>
      </c>
      <c r="F168" s="2">
        <v>582173.30632539093</v>
      </c>
      <c r="G168" s="2">
        <f t="shared" si="26"/>
        <v>429079.14285714284</v>
      </c>
      <c r="H168" s="2">
        <f t="shared" si="37"/>
        <v>58592546.608201548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2660755.8571428559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617954.08763064444</v>
      </c>
      <c r="Q168" s="21">
        <f t="shared" si="39"/>
        <v>450000</v>
      </c>
      <c r="R168" s="2">
        <f t="shared" si="38"/>
        <v>61167628.518815205</v>
      </c>
      <c r="S168" s="2">
        <f t="shared" si="17"/>
        <v>429079.14285714179</v>
      </c>
      <c r="T168" s="2">
        <f t="shared" si="18"/>
        <v>20920.857142857276</v>
      </c>
      <c r="U168" s="2">
        <f t="shared" si="19"/>
        <v>450000</v>
      </c>
      <c r="V168" s="2">
        <f t="shared" si="33"/>
        <v>22549898.608201638</v>
      </c>
      <c r="W168" s="2">
        <f t="shared" si="20"/>
        <v>427968.16523721814</v>
      </c>
      <c r="X168" s="2">
        <f t="shared" si="6"/>
        <v>22031.834762781858</v>
      </c>
      <c r="Y168" s="2">
        <f t="shared" si="35"/>
        <v>38617729.910613552</v>
      </c>
      <c r="Z168" s="2" t="str">
        <f t="shared" si="8"/>
        <v>HERE</v>
      </c>
      <c r="AA168" s="2">
        <f>IF(Z168="HERE",Y168,AA167+Graph!$G$1*1000)</f>
        <v>38617729.910613552</v>
      </c>
      <c r="AB168" s="2">
        <f t="shared" si="21"/>
        <v>22031.834762781858</v>
      </c>
      <c r="AC168" s="2">
        <f t="shared" si="36"/>
        <v>22549898.608201638</v>
      </c>
      <c r="AD168" s="3">
        <f t="shared" si="10"/>
        <v>38617729.910613552</v>
      </c>
      <c r="AE168" s="2">
        <f>IF(AE166&gt;=52800000,52800000,IF(AB147=Graph!G$1*1000,AE167+Graph!G$1*1000,AC168))</f>
        <v>22549898.608201638</v>
      </c>
      <c r="AF168" s="3">
        <f t="shared" si="11"/>
        <v>22549898.608201638</v>
      </c>
      <c r="AG168" s="3">
        <f t="shared" si="27"/>
        <v>34172562.716933668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93</v>
      </c>
      <c r="C169" s="7"/>
      <c r="D169" s="2" t="e">
        <f t="shared" si="12"/>
        <v>#N/A</v>
      </c>
      <c r="E169" s="2" t="e">
        <f t="shared" si="22"/>
        <v>#N/A</v>
      </c>
      <c r="F169" s="2">
        <v>584009.08181454241</v>
      </c>
      <c r="G169" s="2">
        <f t="shared" si="26"/>
        <v>429079.14285714284</v>
      </c>
      <c r="H169" s="2">
        <f t="shared" si="37"/>
        <v>59021625.75105869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2681676.7142857132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620060.72752612829</v>
      </c>
      <c r="Q169" s="21">
        <f t="shared" si="39"/>
        <v>450000</v>
      </c>
      <c r="R169" s="2">
        <f t="shared" si="38"/>
        <v>61617628.518815205</v>
      </c>
      <c r="S169" s="2">
        <f t="shared" si="17"/>
        <v>429079.14285714179</v>
      </c>
      <c r="T169" s="2">
        <f t="shared" si="18"/>
        <v>20920.857142857276</v>
      </c>
      <c r="U169" s="2">
        <f t="shared" si="19"/>
        <v>450000</v>
      </c>
      <c r="V169" s="2">
        <f t="shared" si="33"/>
        <v>22978977.75105878</v>
      </c>
      <c r="W169" s="2">
        <f t="shared" si="20"/>
        <v>429079.14285714179</v>
      </c>
      <c r="X169" s="2">
        <f t="shared" si="6"/>
        <v>20920.857142858207</v>
      </c>
      <c r="Y169" s="2">
        <f t="shared" si="35"/>
        <v>38638650.76775641</v>
      </c>
      <c r="Z169" s="2" t="str">
        <f t="shared" si="8"/>
        <v>HERE</v>
      </c>
      <c r="AA169" s="2">
        <f>IF(Z169="HERE",Y169,AA168+Graph!$G$1*1000)</f>
        <v>38638650.76775641</v>
      </c>
      <c r="AB169" s="2">
        <f t="shared" si="21"/>
        <v>20920.857142858207</v>
      </c>
      <c r="AC169" s="2">
        <f t="shared" si="36"/>
        <v>22978977.75105878</v>
      </c>
      <c r="AD169" s="3">
        <f t="shared" si="10"/>
        <v>38638650.76775641</v>
      </c>
      <c r="AE169" s="2">
        <f>IF(AE167&gt;=52800000,52800000,IF(AB148=Graph!G$1*1000,AE168+Graph!G$1*1000,AC169))</f>
        <v>22978977.75105878</v>
      </c>
      <c r="AF169" s="3">
        <f t="shared" si="11"/>
        <v>22978977.75105878</v>
      </c>
      <c r="AG169" s="3">
        <f t="shared" si="27"/>
        <v>34148005.016933672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94</v>
      </c>
      <c r="C170" s="7"/>
      <c r="D170" s="2" t="e">
        <f t="shared" si="12"/>
        <v>#N/A</v>
      </c>
      <c r="E170" s="2" t="e">
        <f t="shared" si="22"/>
        <v>#N/A</v>
      </c>
      <c r="F170" s="2">
        <v>585844.85730367899</v>
      </c>
      <c r="G170" s="2">
        <f t="shared" si="26"/>
        <v>429079.14285714284</v>
      </c>
      <c r="H170" s="2">
        <f t="shared" si="37"/>
        <v>59450704.893915832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2702597.5714285704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622167.36742159724</v>
      </c>
      <c r="Q170" s="21">
        <f t="shared" si="39"/>
        <v>450000</v>
      </c>
      <c r="R170" s="2">
        <f t="shared" si="38"/>
        <v>62067628.518815205</v>
      </c>
      <c r="S170" s="2">
        <f t="shared" si="17"/>
        <v>429079.14285714179</v>
      </c>
      <c r="T170" s="2">
        <f t="shared" si="18"/>
        <v>20920.857142857276</v>
      </c>
      <c r="U170" s="2">
        <f t="shared" si="19"/>
        <v>450000</v>
      </c>
      <c r="V170" s="2">
        <f t="shared" si="33"/>
        <v>23408056.893915921</v>
      </c>
      <c r="W170" s="2">
        <f t="shared" si="20"/>
        <v>429079.14285714179</v>
      </c>
      <c r="X170" s="2">
        <f t="shared" si="6"/>
        <v>20920.857142858207</v>
      </c>
      <c r="Y170" s="2">
        <f t="shared" si="35"/>
        <v>38659571.624899268</v>
      </c>
      <c r="Z170" s="2" t="str">
        <f t="shared" si="8"/>
        <v>HERE</v>
      </c>
      <c r="AA170" s="2">
        <f>IF(Z170="HERE",Y170,AA169+Graph!$G$1*1000)</f>
        <v>38659571.624899268</v>
      </c>
      <c r="AB170" s="2">
        <f t="shared" si="21"/>
        <v>20920.857142858207</v>
      </c>
      <c r="AC170" s="2">
        <f t="shared" si="36"/>
        <v>23408056.893915921</v>
      </c>
      <c r="AD170" s="3">
        <f t="shared" si="10"/>
        <v>38659571.624899268</v>
      </c>
      <c r="AE170" s="2">
        <f>IF(AE168&gt;=52800000,52800000,IF(AB149=Graph!G$1*1000,AE169+Graph!G$1*1000,AC170))</f>
        <v>23408056.893915921</v>
      </c>
      <c r="AF170" s="3">
        <f t="shared" si="11"/>
        <v>23408056.893915921</v>
      </c>
      <c r="AG170" s="3">
        <f t="shared" si="27"/>
        <v>34350737.316933669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95</v>
      </c>
      <c r="C171" s="7"/>
      <c r="D171" s="2" t="e">
        <f t="shared" si="12"/>
        <v>#N/A</v>
      </c>
      <c r="E171" s="2" t="e">
        <f t="shared" si="22"/>
        <v>#N/A</v>
      </c>
      <c r="F171" s="2">
        <v>587680.63279283047</v>
      </c>
      <c r="G171" s="2">
        <f t="shared" si="26"/>
        <v>429079.14285714284</v>
      </c>
      <c r="H171" s="2">
        <f t="shared" si="37"/>
        <v>59879784.036772974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2723518.4285714277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624274.00731706619</v>
      </c>
      <c r="Q171" s="21">
        <f t="shared" si="39"/>
        <v>450000</v>
      </c>
      <c r="R171" s="2">
        <f t="shared" si="38"/>
        <v>62517628.518815205</v>
      </c>
      <c r="S171" s="2">
        <f t="shared" si="17"/>
        <v>429079.14285714179</v>
      </c>
      <c r="T171" s="2">
        <f t="shared" si="18"/>
        <v>20920.857142857276</v>
      </c>
      <c r="U171" s="2">
        <f t="shared" si="19"/>
        <v>450000</v>
      </c>
      <c r="V171" s="2">
        <f t="shared" si="33"/>
        <v>23837136.036773063</v>
      </c>
      <c r="W171" s="2">
        <f t="shared" si="20"/>
        <v>429079.14285714179</v>
      </c>
      <c r="X171" s="2">
        <f t="shared" si="6"/>
        <v>20920.857142858207</v>
      </c>
      <c r="Y171" s="2">
        <f t="shared" si="35"/>
        <v>38680492.482042126</v>
      </c>
      <c r="Z171" s="2" t="str">
        <f t="shared" si="8"/>
        <v>HERE</v>
      </c>
      <c r="AA171" s="2">
        <f>IF(Z171="HERE",Y171,AA170+Graph!$G$1*1000)</f>
        <v>38680492.482042126</v>
      </c>
      <c r="AB171" s="2">
        <f t="shared" si="21"/>
        <v>20920.857142858207</v>
      </c>
      <c r="AC171" s="2">
        <f t="shared" si="36"/>
        <v>23837136.036773063</v>
      </c>
      <c r="AD171" s="3">
        <f t="shared" si="10"/>
        <v>38680492.482042126</v>
      </c>
      <c r="AE171" s="2">
        <f>IF(AE169&gt;=52800000,52800000,IF(AB150=Graph!G$1*1000,AE170+Graph!G$1*1000,AC171))</f>
        <v>23837136.036773063</v>
      </c>
      <c r="AF171" s="3">
        <f t="shared" si="11"/>
        <v>23837136.036773063</v>
      </c>
      <c r="AG171" s="3">
        <f t="shared" si="27"/>
        <v>34521174.716933675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96</v>
      </c>
      <c r="C172" s="7"/>
      <c r="D172" s="2" t="e">
        <f t="shared" si="12"/>
        <v>#N/A</v>
      </c>
      <c r="E172" s="2" t="e">
        <f t="shared" si="22"/>
        <v>#N/A</v>
      </c>
      <c r="F172" s="2">
        <v>589516.40828196704</v>
      </c>
      <c r="G172" s="2">
        <f t="shared" si="26"/>
        <v>429079.14285714284</v>
      </c>
      <c r="H172" s="2">
        <f t="shared" si="37"/>
        <v>60308863.179630116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2744439.285714285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626380.64721253514</v>
      </c>
      <c r="Q172" s="21">
        <f t="shared" si="39"/>
        <v>450000</v>
      </c>
      <c r="R172" s="2">
        <f t="shared" si="38"/>
        <v>62967628.518815205</v>
      </c>
      <c r="S172" s="2">
        <f t="shared" si="17"/>
        <v>429079.14285714179</v>
      </c>
      <c r="T172" s="2">
        <f t="shared" si="18"/>
        <v>20920.857142857276</v>
      </c>
      <c r="U172" s="2">
        <f t="shared" si="19"/>
        <v>450000</v>
      </c>
      <c r="V172" s="2">
        <f t="shared" si="33"/>
        <v>24266215.179630205</v>
      </c>
      <c r="W172" s="2">
        <f t="shared" si="20"/>
        <v>429079.14285714179</v>
      </c>
      <c r="X172" s="2">
        <f t="shared" si="6"/>
        <v>20920.857142858207</v>
      </c>
      <c r="Y172" s="2">
        <f t="shared" si="35"/>
        <v>38701413.339184985</v>
      </c>
      <c r="Z172" s="2" t="str">
        <f t="shared" si="8"/>
        <v>HERE</v>
      </c>
      <c r="AA172" s="2">
        <f>IF(Z172="HERE",Y172,AA171+Graph!$G$1*1000)</f>
        <v>38701413.339184985</v>
      </c>
      <c r="AB172" s="2">
        <f t="shared" si="21"/>
        <v>20920.857142858207</v>
      </c>
      <c r="AC172" s="2">
        <f t="shared" si="36"/>
        <v>24266215.179630205</v>
      </c>
      <c r="AD172" s="3">
        <f t="shared" si="10"/>
        <v>38701413.339184985</v>
      </c>
      <c r="AE172" s="2">
        <f>IF(AE170&gt;=52800000,52800000,IF(AB151=Graph!G$1*1000,AE171+Graph!G$1*1000,AC172))</f>
        <v>24266215.179630205</v>
      </c>
      <c r="AF172" s="3">
        <f t="shared" si="11"/>
        <v>24266215.179630205</v>
      </c>
      <c r="AG172" s="3">
        <f t="shared" si="27"/>
        <v>34616039.466933675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97</v>
      </c>
      <c r="C173" s="7"/>
      <c r="D173" s="2" t="e">
        <f t="shared" si="12"/>
        <v>#N/A</v>
      </c>
      <c r="E173" s="2" t="e">
        <f t="shared" si="22"/>
        <v>#N/A</v>
      </c>
      <c r="F173" s="2">
        <v>591352.18377111852</v>
      </c>
      <c r="G173" s="2">
        <f t="shared" si="26"/>
        <v>429079.14285714284</v>
      </c>
      <c r="H173" s="2">
        <f t="shared" si="37"/>
        <v>60737942.322487257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2765360.1428571423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628487.28710800409</v>
      </c>
      <c r="Q173" s="21">
        <f t="shared" si="39"/>
        <v>450000</v>
      </c>
      <c r="R173" s="2">
        <f t="shared" si="38"/>
        <v>63417628.518815205</v>
      </c>
      <c r="S173" s="2">
        <f t="shared" si="17"/>
        <v>429079.14285714179</v>
      </c>
      <c r="T173" s="2">
        <f t="shared" si="18"/>
        <v>20920.857142857276</v>
      </c>
      <c r="U173" s="2">
        <f t="shared" si="19"/>
        <v>450000</v>
      </c>
      <c r="V173" s="2">
        <f t="shared" si="33"/>
        <v>24695294.322487347</v>
      </c>
      <c r="W173" s="2">
        <f t="shared" si="20"/>
        <v>429079.14285714179</v>
      </c>
      <c r="X173" s="2">
        <f t="shared" si="6"/>
        <v>20920.857142858207</v>
      </c>
      <c r="Y173" s="2">
        <f t="shared" si="35"/>
        <v>38722334.196327843</v>
      </c>
      <c r="Z173" s="2" t="str">
        <f t="shared" si="8"/>
        <v>HERE</v>
      </c>
      <c r="AA173" s="2">
        <f>IF(Z173="HERE",Y173,AA172+Graph!$G$1*1000)</f>
        <v>38722334.196327843</v>
      </c>
      <c r="AB173" s="2">
        <f t="shared" si="21"/>
        <v>20920.857142858207</v>
      </c>
      <c r="AC173" s="2">
        <f t="shared" si="36"/>
        <v>24695294.322487347</v>
      </c>
      <c r="AD173" s="3">
        <f t="shared" si="10"/>
        <v>38722334.196327843</v>
      </c>
      <c r="AE173" s="2">
        <f>IF(AE171&gt;=52800000,52800000,IF(AB152=Graph!G$1*1000,AE172+Graph!G$1*1000,AC173))</f>
        <v>24695294.322487347</v>
      </c>
      <c r="AF173" s="3">
        <f t="shared" si="11"/>
        <v>24695294.322487347</v>
      </c>
      <c r="AG173" s="3">
        <f t="shared" si="27"/>
        <v>34611245.966933675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98</v>
      </c>
      <c r="C174" s="7"/>
      <c r="D174" s="2" t="e">
        <f t="shared" si="12"/>
        <v>#N/A</v>
      </c>
      <c r="E174" s="2" t="e">
        <f t="shared" si="22"/>
        <v>#N/A</v>
      </c>
      <c r="F174" s="2">
        <v>593187.9592602551</v>
      </c>
      <c r="G174" s="2">
        <f t="shared" si="26"/>
        <v>429079.14285714284</v>
      </c>
      <c r="H174" s="2">
        <f t="shared" si="37"/>
        <v>61167021.465344399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2786280.9999999995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630593.92700347304</v>
      </c>
      <c r="Q174" s="21">
        <f t="shared" si="39"/>
        <v>450000</v>
      </c>
      <c r="R174" s="2">
        <f t="shared" si="38"/>
        <v>63867628.518815205</v>
      </c>
      <c r="S174" s="2">
        <f t="shared" si="17"/>
        <v>429079.14285714179</v>
      </c>
      <c r="T174" s="2">
        <f t="shared" si="18"/>
        <v>20920.857142857276</v>
      </c>
      <c r="U174" s="2">
        <f t="shared" si="19"/>
        <v>450000</v>
      </c>
      <c r="V174" s="2">
        <f t="shared" si="33"/>
        <v>25124373.465344489</v>
      </c>
      <c r="W174" s="2">
        <f t="shared" si="20"/>
        <v>429079.14285714179</v>
      </c>
      <c r="X174" s="2">
        <f t="shared" si="6"/>
        <v>20920.857142858207</v>
      </c>
      <c r="Y174" s="2">
        <f t="shared" si="35"/>
        <v>38743255.053470701</v>
      </c>
      <c r="Z174" s="2" t="str">
        <f t="shared" si="8"/>
        <v>HERE</v>
      </c>
      <c r="AA174" s="2">
        <f>IF(Z174="HERE",Y174,AA173+Graph!$G$1*1000)</f>
        <v>38743255.053470701</v>
      </c>
      <c r="AB174" s="2">
        <f t="shared" si="21"/>
        <v>20920.857142858207</v>
      </c>
      <c r="AC174" s="2">
        <f t="shared" si="36"/>
        <v>25124373.465344489</v>
      </c>
      <c r="AD174" s="3">
        <f t="shared" si="10"/>
        <v>38743255.053470701</v>
      </c>
      <c r="AE174" s="2">
        <f>IF(AE172&gt;=52800000,52800000,IF(AB153=Graph!G$1*1000,AE173+Graph!G$1*1000,AC174))</f>
        <v>25124373.465344489</v>
      </c>
      <c r="AF174" s="3">
        <f t="shared" si="11"/>
        <v>25124373.465344489</v>
      </c>
      <c r="AG174" s="3">
        <f t="shared" si="27"/>
        <v>34631660.066933669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99</v>
      </c>
      <c r="C175" s="7"/>
      <c r="D175" s="2" t="e">
        <f t="shared" si="12"/>
        <v>#N/A</v>
      </c>
      <c r="E175" s="2" t="e">
        <f t="shared" si="22"/>
        <v>#N/A</v>
      </c>
      <c r="F175" s="2">
        <v>595023.73474940658</v>
      </c>
      <c r="G175" s="2">
        <f t="shared" si="26"/>
        <v>429079.14285714284</v>
      </c>
      <c r="H175" s="2">
        <f t="shared" si="37"/>
        <v>61596100.608201541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2807201.8571428568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632700.56689894199</v>
      </c>
      <c r="Q175" s="21">
        <f t="shared" si="39"/>
        <v>450000</v>
      </c>
      <c r="R175" s="2">
        <f t="shared" si="38"/>
        <v>64317628.518815205</v>
      </c>
      <c r="S175" s="2">
        <f t="shared" si="17"/>
        <v>429079.14285714179</v>
      </c>
      <c r="T175" s="2">
        <f t="shared" si="18"/>
        <v>20920.857142857276</v>
      </c>
      <c r="U175" s="2">
        <f t="shared" si="19"/>
        <v>450000</v>
      </c>
      <c r="V175" s="2">
        <f t="shared" si="33"/>
        <v>25553452.60820163</v>
      </c>
      <c r="W175" s="2">
        <f t="shared" si="20"/>
        <v>429079.14285714179</v>
      </c>
      <c r="X175" s="2">
        <f t="shared" si="6"/>
        <v>20920.857142858207</v>
      </c>
      <c r="Y175" s="2">
        <f t="shared" si="35"/>
        <v>38764175.910613559</v>
      </c>
      <c r="Z175" s="2" t="str">
        <f t="shared" si="8"/>
        <v>HERE</v>
      </c>
      <c r="AA175" s="2">
        <f>IF(Z175="HERE",Y175,AA174+Graph!$G$1*1000)</f>
        <v>38764175.910613559</v>
      </c>
      <c r="AB175" s="2">
        <f t="shared" si="21"/>
        <v>20920.857142858207</v>
      </c>
      <c r="AC175" s="2">
        <f t="shared" si="36"/>
        <v>25553452.60820163</v>
      </c>
      <c r="AD175" s="3">
        <f t="shared" si="10"/>
        <v>38764175.910613559</v>
      </c>
      <c r="AE175" s="2">
        <f>IF(AE173&gt;=52800000,52800000,IF(AB154=Graph!G$1*1000,AE174+Graph!G$1*1000,AC175))</f>
        <v>25553452.60820163</v>
      </c>
      <c r="AF175" s="3">
        <f t="shared" si="11"/>
        <v>25553452.60820163</v>
      </c>
      <c r="AG175" s="3">
        <f t="shared" si="27"/>
        <v>34720539.966933675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100</v>
      </c>
      <c r="C176" s="7"/>
      <c r="D176" s="2" t="e">
        <f t="shared" si="12"/>
        <v>#N/A</v>
      </c>
      <c r="E176" s="2" t="e">
        <f t="shared" si="22"/>
        <v>#N/A</v>
      </c>
      <c r="F176" s="2">
        <v>596859.51023855805</v>
      </c>
      <c r="G176" s="2">
        <f t="shared" si="26"/>
        <v>429079.14285714284</v>
      </c>
      <c r="H176" s="2">
        <f t="shared" si="37"/>
        <v>62025179.751058683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2828122.7142857141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634807.20679441094</v>
      </c>
      <c r="Q176" s="21">
        <f t="shared" si="39"/>
        <v>450000</v>
      </c>
      <c r="R176" s="2">
        <f t="shared" si="38"/>
        <v>64767628.518815205</v>
      </c>
      <c r="S176" s="2">
        <f t="shared" si="17"/>
        <v>429079.14285714179</v>
      </c>
      <c r="T176" s="2">
        <f t="shared" si="18"/>
        <v>20920.857142857276</v>
      </c>
      <c r="U176" s="2">
        <f t="shared" si="19"/>
        <v>450000</v>
      </c>
      <c r="V176" s="2">
        <f t="shared" si="33"/>
        <v>25982531.751058772</v>
      </c>
      <c r="W176" s="2">
        <f t="shared" si="20"/>
        <v>429079.14285714179</v>
      </c>
      <c r="X176" s="2">
        <f t="shared" si="6"/>
        <v>20920.857142858207</v>
      </c>
      <c r="Y176" s="2">
        <f t="shared" si="35"/>
        <v>38785096.767756417</v>
      </c>
      <c r="Z176" s="2" t="str">
        <f t="shared" si="8"/>
        <v>HERE</v>
      </c>
      <c r="AA176" s="2">
        <f>IF(Z176="HERE",Y176,AA175+Graph!$G$1*1000)</f>
        <v>38785096.767756417</v>
      </c>
      <c r="AB176" s="2">
        <f t="shared" si="21"/>
        <v>20920.857142858207</v>
      </c>
      <c r="AC176" s="2">
        <f t="shared" si="36"/>
        <v>25982531.751058772</v>
      </c>
      <c r="AD176" s="3">
        <f t="shared" si="10"/>
        <v>38785096.767756417</v>
      </c>
      <c r="AE176" s="2">
        <f>IF(AE174&gt;=52800000,52800000,IF(AB155=Graph!G$1*1000,AE175+Graph!G$1*1000,AC176))</f>
        <v>25982531.751058772</v>
      </c>
      <c r="AF176" s="3">
        <f t="shared" si="11"/>
        <v>25982531.751058772</v>
      </c>
      <c r="AG176" s="3">
        <f t="shared" si="27"/>
        <v>34841062.816933669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101</v>
      </c>
      <c r="C177" s="7"/>
      <c r="D177" s="2" t="e">
        <f t="shared" si="12"/>
        <v>#N/A</v>
      </c>
      <c r="E177" s="2" t="e">
        <f t="shared" si="22"/>
        <v>#N/A</v>
      </c>
      <c r="F177" s="2">
        <v>598695.28572769463</v>
      </c>
      <c r="G177" s="2">
        <f t="shared" si="26"/>
        <v>429079.14285714284</v>
      </c>
      <c r="H177" s="2">
        <f t="shared" si="37"/>
        <v>62454258.893915825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2849043.5714285714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636913.84668987989</v>
      </c>
      <c r="Q177" s="21">
        <f t="shared" si="39"/>
        <v>450000</v>
      </c>
      <c r="R177" s="2">
        <f t="shared" si="38"/>
        <v>65217628.518815205</v>
      </c>
      <c r="S177" s="2">
        <f t="shared" si="17"/>
        <v>429079.14285714179</v>
      </c>
      <c r="T177" s="2">
        <f t="shared" si="18"/>
        <v>20920.857142857276</v>
      </c>
      <c r="U177" s="2">
        <f t="shared" si="19"/>
        <v>450000</v>
      </c>
      <c r="V177" s="2">
        <f t="shared" si="33"/>
        <v>26411610.893915914</v>
      </c>
      <c r="W177" s="2">
        <f t="shared" si="20"/>
        <v>429079.14285714179</v>
      </c>
      <c r="X177" s="2">
        <f t="shared" si="6"/>
        <v>20920.857142858207</v>
      </c>
      <c r="Y177" s="2">
        <f t="shared" si="35"/>
        <v>38806017.624899276</v>
      </c>
      <c r="Z177" s="2" t="str">
        <f t="shared" si="8"/>
        <v>HERE</v>
      </c>
      <c r="AA177" s="2">
        <f>IF(Z177="HERE",Y177,AA176+Graph!$G$1*1000)</f>
        <v>38806017.624899276</v>
      </c>
      <c r="AB177" s="2">
        <f t="shared" si="21"/>
        <v>20920.857142858207</v>
      </c>
      <c r="AC177" s="2">
        <f t="shared" si="36"/>
        <v>26411610.893915914</v>
      </c>
      <c r="AD177" s="3">
        <f t="shared" si="10"/>
        <v>38806017.624899276</v>
      </c>
      <c r="AE177" s="2">
        <f>IF(AE175&gt;=52800000,52800000,IF(AB156=Graph!G$1*1000,AE176+Graph!G$1*1000,AC177))</f>
        <v>26411610.893915914</v>
      </c>
      <c r="AF177" s="3">
        <f t="shared" si="11"/>
        <v>26411610.893915914</v>
      </c>
      <c r="AG177" s="3">
        <f t="shared" si="27"/>
        <v>35125601.666933671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102</v>
      </c>
      <c r="C178" s="7"/>
      <c r="D178" s="2" t="e">
        <f t="shared" si="12"/>
        <v>#N/A</v>
      </c>
      <c r="E178" s="2" t="e">
        <f t="shared" si="22"/>
        <v>#N/A</v>
      </c>
      <c r="F178" s="2">
        <v>600531.06121684611</v>
      </c>
      <c r="G178" s="2">
        <f t="shared" si="26"/>
        <v>429079.14285714284</v>
      </c>
      <c r="H178" s="2">
        <f t="shared" si="37"/>
        <v>62883338.036772966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2869964.4285714286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639020.48658534884</v>
      </c>
      <c r="Q178" s="21">
        <f t="shared" si="39"/>
        <v>450000</v>
      </c>
      <c r="R178" s="2">
        <f t="shared" si="38"/>
        <v>65667628.518815205</v>
      </c>
      <c r="S178" s="2">
        <f t="shared" si="17"/>
        <v>429079.14285714179</v>
      </c>
      <c r="T178" s="2">
        <f t="shared" si="18"/>
        <v>20920.857142857276</v>
      </c>
      <c r="U178" s="2">
        <f t="shared" si="19"/>
        <v>450000</v>
      </c>
      <c r="V178" s="2">
        <f t="shared" si="33"/>
        <v>26840690.036773056</v>
      </c>
      <c r="W178" s="2">
        <f t="shared" si="20"/>
        <v>429079.14285714179</v>
      </c>
      <c r="X178" s="2">
        <f t="shared" si="6"/>
        <v>20920.857142858207</v>
      </c>
      <c r="Y178" s="2">
        <f t="shared" si="35"/>
        <v>38826938.482042134</v>
      </c>
      <c r="Z178" s="2" t="str">
        <f t="shared" si="8"/>
        <v>HERE</v>
      </c>
      <c r="AA178" s="2">
        <f>IF(Z178="HERE",Y178,AA177+Graph!$G$1*1000)</f>
        <v>38826938.482042134</v>
      </c>
      <c r="AB178" s="2">
        <f t="shared" si="21"/>
        <v>20920.857142858207</v>
      </c>
      <c r="AC178" s="2">
        <f t="shared" si="36"/>
        <v>26840690.036773056</v>
      </c>
      <c r="AD178" s="3">
        <f t="shared" si="10"/>
        <v>38826938.482042134</v>
      </c>
      <c r="AE178" s="2">
        <f>IF(AE176&gt;=52800000,52800000,IF(AB157=Graph!G$1*1000,AE177+Graph!G$1*1000,AC178))</f>
        <v>26840690.036773056</v>
      </c>
      <c r="AF178" s="3">
        <f t="shared" si="11"/>
        <v>26840690.036773056</v>
      </c>
      <c r="AG178" s="3">
        <f t="shared" si="27"/>
        <v>35367111.816933669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103</v>
      </c>
      <c r="C179" s="7"/>
      <c r="D179" s="2" t="e">
        <f t="shared" si="12"/>
        <v>#N/A</v>
      </c>
      <c r="E179" s="2" t="e">
        <f t="shared" si="22"/>
        <v>#N/A</v>
      </c>
      <c r="F179" s="2">
        <v>602366.83670598269</v>
      </c>
      <c r="G179" s="2">
        <f t="shared" si="26"/>
        <v>429079.14285714284</v>
      </c>
      <c r="H179" s="2">
        <f t="shared" si="37"/>
        <v>63312417.179630108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2890885.2857142859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641127.1264808327</v>
      </c>
      <c r="Q179" s="21">
        <f t="shared" si="39"/>
        <v>450000</v>
      </c>
      <c r="R179" s="2">
        <f t="shared" si="38"/>
        <v>66117628.518815205</v>
      </c>
      <c r="S179" s="2">
        <f t="shared" si="17"/>
        <v>429079.14285714179</v>
      </c>
      <c r="T179" s="2">
        <f t="shared" si="18"/>
        <v>20920.857142857276</v>
      </c>
      <c r="U179" s="2">
        <f t="shared" si="19"/>
        <v>450000</v>
      </c>
      <c r="V179" s="2">
        <f t="shared" si="33"/>
        <v>27269769.179630198</v>
      </c>
      <c r="W179" s="2">
        <f t="shared" si="20"/>
        <v>429079.14285714179</v>
      </c>
      <c r="X179" s="2">
        <f t="shared" si="6"/>
        <v>20920.857142858207</v>
      </c>
      <c r="Y179" s="2">
        <f t="shared" si="35"/>
        <v>38847859.339184992</v>
      </c>
      <c r="Z179" s="2" t="str">
        <f t="shared" si="8"/>
        <v>HERE</v>
      </c>
      <c r="AA179" s="2">
        <f>IF(Z179="HERE",Y179,AA178+Graph!$G$1*1000)</f>
        <v>38847859.339184992</v>
      </c>
      <c r="AB179" s="2">
        <f t="shared" si="21"/>
        <v>20920.857142858207</v>
      </c>
      <c r="AC179" s="2">
        <f t="shared" si="36"/>
        <v>27269769.179630198</v>
      </c>
      <c r="AD179" s="3">
        <f t="shared" si="10"/>
        <v>38847859.339184992</v>
      </c>
      <c r="AE179" s="2">
        <f>IF(AE177&gt;=52800000,52800000,IF(AB158=Graph!G$1*1000,AE178+Graph!G$1*1000,AC179))</f>
        <v>27269769.179630198</v>
      </c>
      <c r="AF179" s="3">
        <f t="shared" si="11"/>
        <v>27269769.179630198</v>
      </c>
      <c r="AG179" s="3">
        <f t="shared" si="27"/>
        <v>35494423.616933674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104</v>
      </c>
      <c r="C180" s="7"/>
      <c r="D180" s="2" t="e">
        <f t="shared" si="12"/>
        <v>#N/A</v>
      </c>
      <c r="E180" s="2" t="e">
        <f t="shared" si="22"/>
        <v>#N/A</v>
      </c>
      <c r="F180" s="2">
        <v>604202.61219513416</v>
      </c>
      <c r="G180" s="2">
        <f t="shared" si="26"/>
        <v>429079.14285714284</v>
      </c>
      <c r="H180" s="2">
        <f t="shared" si="37"/>
        <v>63741496.32248725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2911806.1428571432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643233.76637630165</v>
      </c>
      <c r="Q180" s="21">
        <f t="shared" si="39"/>
        <v>450000</v>
      </c>
      <c r="R180" s="2">
        <f t="shared" si="38"/>
        <v>66567628.518815205</v>
      </c>
      <c r="S180" s="2">
        <f t="shared" si="17"/>
        <v>429079.14285714179</v>
      </c>
      <c r="T180" s="2">
        <f t="shared" si="18"/>
        <v>20920.857142857276</v>
      </c>
      <c r="U180" s="2">
        <f t="shared" si="19"/>
        <v>450000</v>
      </c>
      <c r="V180" s="2">
        <f t="shared" si="33"/>
        <v>27698848.322487339</v>
      </c>
      <c r="W180" s="2">
        <f t="shared" si="20"/>
        <v>429079.14285714179</v>
      </c>
      <c r="X180" s="2">
        <f t="shared" si="6"/>
        <v>20920.857142858207</v>
      </c>
      <c r="Y180" s="2">
        <f t="shared" si="35"/>
        <v>38868780.19632785</v>
      </c>
      <c r="Z180" s="2" t="str">
        <f t="shared" si="8"/>
        <v>HERE</v>
      </c>
      <c r="AA180" s="2">
        <f>IF(Z180="HERE",Y180,AA179+Graph!$G$1*1000)</f>
        <v>38868780.19632785</v>
      </c>
      <c r="AB180" s="2">
        <f t="shared" si="21"/>
        <v>20920.857142858207</v>
      </c>
      <c r="AC180" s="2">
        <f t="shared" si="36"/>
        <v>27698848.322487339</v>
      </c>
      <c r="AD180" s="3">
        <f t="shared" si="10"/>
        <v>38868780.19632785</v>
      </c>
      <c r="AE180" s="2">
        <f>IF(AE178&gt;=52800000,52800000,IF(AB159=Graph!G$1*1000,AE179+Graph!G$1*1000,AC180))</f>
        <v>27698848.322487339</v>
      </c>
      <c r="AF180" s="3">
        <f t="shared" si="11"/>
        <v>27698848.322487339</v>
      </c>
      <c r="AG180" s="3">
        <f t="shared" si="27"/>
        <v>35517805.916933671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105</v>
      </c>
      <c r="C181" s="7"/>
      <c r="D181" s="2" t="e">
        <f t="shared" si="12"/>
        <v>#N/A</v>
      </c>
      <c r="E181" s="2" t="e">
        <f t="shared" si="22"/>
        <v>#N/A</v>
      </c>
      <c r="F181" s="2">
        <v>606038.38768427074</v>
      </c>
      <c r="G181" s="2">
        <f t="shared" si="26"/>
        <v>429079.14285714284</v>
      </c>
      <c r="H181" s="2">
        <f t="shared" si="37"/>
        <v>64170575.465344392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2932727.0000000005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645340.4062717706</v>
      </c>
      <c r="Q181" s="21">
        <f t="shared" si="39"/>
        <v>450000</v>
      </c>
      <c r="R181" s="2">
        <f t="shared" si="38"/>
        <v>67017628.518815205</v>
      </c>
      <c r="S181" s="2">
        <f t="shared" si="17"/>
        <v>429079.14285714179</v>
      </c>
      <c r="T181" s="2">
        <f t="shared" si="18"/>
        <v>20920.857142857276</v>
      </c>
      <c r="U181" s="2">
        <f t="shared" si="19"/>
        <v>450000</v>
      </c>
      <c r="V181" s="2">
        <f t="shared" si="33"/>
        <v>28127927.465344481</v>
      </c>
      <c r="W181" s="2">
        <f t="shared" si="20"/>
        <v>429079.14285714179</v>
      </c>
      <c r="X181" s="2">
        <f t="shared" si="6"/>
        <v>20920.857142858207</v>
      </c>
      <c r="Y181" s="2">
        <f t="shared" si="35"/>
        <v>38889701.053470708</v>
      </c>
      <c r="Z181" s="2" t="str">
        <f t="shared" si="8"/>
        <v>HERE</v>
      </c>
      <c r="AA181" s="2">
        <f>IF(Z181="HERE",Y181,AA180+Graph!$G$1*1000)</f>
        <v>38889701.053470708</v>
      </c>
      <c r="AB181" s="2">
        <f t="shared" si="21"/>
        <v>20920.857142858207</v>
      </c>
      <c r="AC181" s="2">
        <f t="shared" si="36"/>
        <v>28127927.465344481</v>
      </c>
      <c r="AD181" s="3">
        <f t="shared" si="10"/>
        <v>38889701.053470708</v>
      </c>
      <c r="AE181" s="2">
        <f>IF(AE179&gt;=52800000,52800000,IF(AB160=Graph!G$1*1000,AE180+Graph!G$1*1000,AC181))</f>
        <v>28127927.465344481</v>
      </c>
      <c r="AF181" s="3">
        <f t="shared" si="11"/>
        <v>28127927.465344481</v>
      </c>
      <c r="AG181" s="3">
        <f t="shared" si="27"/>
        <v>35509943.916933671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106</v>
      </c>
      <c r="C182" s="7"/>
      <c r="D182" s="2" t="e">
        <f t="shared" si="12"/>
        <v>#N/A</v>
      </c>
      <c r="E182" s="2" t="e">
        <f t="shared" si="22"/>
        <v>#N/A</v>
      </c>
      <c r="F182" s="2">
        <v>607874.16317342222</v>
      </c>
      <c r="G182" s="2">
        <f t="shared" si="26"/>
        <v>429079.14285714284</v>
      </c>
      <c r="H182" s="2">
        <f t="shared" si="37"/>
        <v>64599654.608201534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2953647.8571428577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647447.04616723955</v>
      </c>
      <c r="Q182" s="21">
        <f t="shared" si="39"/>
        <v>450000</v>
      </c>
      <c r="R182" s="2">
        <f t="shared" si="38"/>
        <v>67467628.518815205</v>
      </c>
      <c r="S182" s="2">
        <f t="shared" si="17"/>
        <v>429079.14285714179</v>
      </c>
      <c r="T182" s="2">
        <f t="shared" si="18"/>
        <v>20920.857142857276</v>
      </c>
      <c r="U182" s="2">
        <f t="shared" si="19"/>
        <v>450000</v>
      </c>
      <c r="V182" s="2">
        <f t="shared" si="33"/>
        <v>28557006.608201623</v>
      </c>
      <c r="W182" s="2">
        <f t="shared" si="20"/>
        <v>429079.14285714179</v>
      </c>
      <c r="X182" s="2">
        <f t="shared" si="6"/>
        <v>20920.857142858207</v>
      </c>
      <c r="Y182" s="2">
        <f t="shared" si="35"/>
        <v>38910621.910613567</v>
      </c>
      <c r="Z182" s="2" t="str">
        <f t="shared" si="8"/>
        <v>HERE</v>
      </c>
      <c r="AA182" s="2">
        <f>IF(Z182="HERE",Y182,AA181+Graph!$G$1*1000)</f>
        <v>38910621.910613567</v>
      </c>
      <c r="AB182" s="2">
        <f t="shared" si="21"/>
        <v>20920.857142858207</v>
      </c>
      <c r="AC182" s="2">
        <f t="shared" si="36"/>
        <v>28557006.608201623</v>
      </c>
      <c r="AD182" s="3">
        <f t="shared" si="10"/>
        <v>38910621.910613567</v>
      </c>
      <c r="AE182" s="2">
        <f>IF(AE180&gt;=52800000,52800000,IF(AB161=Graph!G$1*1000,AE181+Graph!G$1*1000,AC182))</f>
        <v>28557006.608201623</v>
      </c>
      <c r="AF182" s="3">
        <f t="shared" si="11"/>
        <v>28557006.608201623</v>
      </c>
      <c r="AG182" s="3">
        <f t="shared" si="27"/>
        <v>35562093.840642452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107</v>
      </c>
      <c r="C183" s="7"/>
      <c r="D183" s="2" t="e">
        <f t="shared" si="12"/>
        <v>#N/A</v>
      </c>
      <c r="E183" s="2" t="e">
        <f t="shared" si="22"/>
        <v>#N/A</v>
      </c>
      <c r="F183" s="2">
        <v>609709.93866255879</v>
      </c>
      <c r="G183" s="2">
        <f t="shared" si="26"/>
        <v>429079.14285714284</v>
      </c>
      <c r="H183" s="2">
        <f t="shared" si="37"/>
        <v>65028733.751058675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2974568.714285715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649553.6860627085</v>
      </c>
      <c r="Q183" s="21">
        <f t="shared" si="39"/>
        <v>450000</v>
      </c>
      <c r="R183" s="2">
        <f t="shared" si="38"/>
        <v>67917628.518815205</v>
      </c>
      <c r="S183" s="2">
        <f t="shared" si="17"/>
        <v>429079.14285714179</v>
      </c>
      <c r="T183" s="2">
        <f t="shared" si="18"/>
        <v>20920.857142857276</v>
      </c>
      <c r="U183" s="2">
        <f t="shared" si="19"/>
        <v>450000</v>
      </c>
      <c r="V183" s="2">
        <f t="shared" si="33"/>
        <v>28986085.751058765</v>
      </c>
      <c r="W183" s="2">
        <f t="shared" si="20"/>
        <v>429079.14285714179</v>
      </c>
      <c r="X183" s="2">
        <f t="shared" si="6"/>
        <v>20920.857142858207</v>
      </c>
      <c r="Y183" s="2">
        <f t="shared" si="35"/>
        <v>38931542.767756425</v>
      </c>
      <c r="Z183" s="2" t="str">
        <f t="shared" si="8"/>
        <v>HERE</v>
      </c>
      <c r="AA183" s="2">
        <f>IF(Z183="HERE",Y183,AA182+Graph!$G$1*1000)</f>
        <v>38931542.767756425</v>
      </c>
      <c r="AB183" s="2">
        <f t="shared" si="21"/>
        <v>20920.857142858207</v>
      </c>
      <c r="AC183" s="2">
        <f t="shared" si="36"/>
        <v>28986085.751058765</v>
      </c>
      <c r="AD183" s="3">
        <f t="shared" si="10"/>
        <v>38931542.767756425</v>
      </c>
      <c r="AE183" s="2">
        <f>IF(AE181&gt;=52800000,52800000,IF(AB162=Graph!G$1*1000,AE182+Graph!G$1*1000,AC183))</f>
        <v>28986085.751058765</v>
      </c>
      <c r="AF183" s="3">
        <f t="shared" si="11"/>
        <v>28986085.751058765</v>
      </c>
      <c r="AG183" s="3">
        <f t="shared" si="27"/>
        <v>35612683.355185464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108</v>
      </c>
      <c r="C184" s="7"/>
      <c r="D184" s="2" t="e">
        <f t="shared" si="12"/>
        <v>#N/A</v>
      </c>
      <c r="E184" s="2" t="e">
        <f t="shared" si="22"/>
        <v>#N/A</v>
      </c>
      <c r="F184" s="2">
        <v>611545.71415171027</v>
      </c>
      <c r="G184" s="2">
        <f t="shared" si="26"/>
        <v>429079.14285714284</v>
      </c>
      <c r="H184" s="2">
        <f t="shared" si="37"/>
        <v>65457812.893915817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2995489.5714285723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651660.32595817745</v>
      </c>
      <c r="Q184" s="21">
        <f t="shared" si="39"/>
        <v>450000</v>
      </c>
      <c r="R184" s="2">
        <f t="shared" si="38"/>
        <v>68367628.518815205</v>
      </c>
      <c r="S184" s="2">
        <f t="shared" si="17"/>
        <v>429079.14285714179</v>
      </c>
      <c r="T184" s="2">
        <f t="shared" si="18"/>
        <v>20920.857142857276</v>
      </c>
      <c r="U184" s="2">
        <f t="shared" si="19"/>
        <v>450000</v>
      </c>
      <c r="V184" s="2">
        <f t="shared" si="33"/>
        <v>29415164.893915907</v>
      </c>
      <c r="W184" s="2">
        <f t="shared" si="20"/>
        <v>429079.14285714179</v>
      </c>
      <c r="X184" s="2">
        <f t="shared" si="6"/>
        <v>20920.857142858207</v>
      </c>
      <c r="Y184" s="2">
        <f t="shared" si="35"/>
        <v>38952463.624899283</v>
      </c>
      <c r="Z184" s="2" t="str">
        <f t="shared" si="8"/>
        <v>HERE</v>
      </c>
      <c r="AA184" s="2">
        <f>IF(Z184="HERE",Y184,AA183+Graph!$G$1*1000)</f>
        <v>38952463.624899283</v>
      </c>
      <c r="AB184" s="2">
        <f t="shared" si="21"/>
        <v>20920.857142858207</v>
      </c>
      <c r="AC184" s="2">
        <f t="shared" si="36"/>
        <v>29415164.893915907</v>
      </c>
      <c r="AD184" s="3">
        <f t="shared" si="10"/>
        <v>38952463.624899283</v>
      </c>
      <c r="AE184" s="2">
        <f>IF(AE182&gt;=52800000,52800000,IF(AB163=Graph!G$1*1000,AE183+Graph!G$1*1000,AC184))</f>
        <v>29415164.893915907</v>
      </c>
      <c r="AF184" s="3">
        <f t="shared" si="11"/>
        <v>29415164.893915907</v>
      </c>
      <c r="AG184" s="3">
        <f t="shared" si="27"/>
        <v>35661712.460562691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109</v>
      </c>
      <c r="C185" s="7"/>
      <c r="D185" s="2" t="e">
        <f t="shared" si="12"/>
        <v>#N/A</v>
      </c>
      <c r="E185" s="2" t="e">
        <f t="shared" si="22"/>
        <v>#N/A</v>
      </c>
      <c r="F185" s="2">
        <v>613381.48964086175</v>
      </c>
      <c r="G185" s="2">
        <f t="shared" si="26"/>
        <v>429079.14285714284</v>
      </c>
      <c r="H185" s="2">
        <f t="shared" si="37"/>
        <v>65886892.036772959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3016410.4285714296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653766.9658536464</v>
      </c>
      <c r="Q185" s="21">
        <f t="shared" si="39"/>
        <v>450000</v>
      </c>
      <c r="R185" s="2">
        <f t="shared" si="38"/>
        <v>68817628.518815205</v>
      </c>
      <c r="S185" s="2">
        <f t="shared" si="17"/>
        <v>429079.14285714179</v>
      </c>
      <c r="T185" s="2">
        <f t="shared" si="18"/>
        <v>20920.857142857276</v>
      </c>
      <c r="U185" s="2">
        <f t="shared" si="19"/>
        <v>450000</v>
      </c>
      <c r="V185" s="2">
        <f t="shared" si="33"/>
        <v>29844244.036773048</v>
      </c>
      <c r="W185" s="2">
        <f t="shared" si="20"/>
        <v>429079.14285714179</v>
      </c>
      <c r="X185" s="2">
        <f t="shared" si="6"/>
        <v>20920.857142858207</v>
      </c>
      <c r="Y185" s="2">
        <f t="shared" si="35"/>
        <v>38973384.482042141</v>
      </c>
      <c r="Z185" s="2" t="str">
        <f t="shared" si="8"/>
        <v>HERE</v>
      </c>
      <c r="AA185" s="2">
        <f>IF(Z185="HERE",Y185,AA184+Graph!$G$1*1000)</f>
        <v>38973384.482042141</v>
      </c>
      <c r="AB185" s="2">
        <f t="shared" si="21"/>
        <v>20920.857142858207</v>
      </c>
      <c r="AC185" s="2">
        <f t="shared" si="36"/>
        <v>29844244.036773048</v>
      </c>
      <c r="AD185" s="3">
        <f t="shared" si="10"/>
        <v>38973384.482042141</v>
      </c>
      <c r="AE185" s="2">
        <f>IF(AE183&gt;=52800000,52800000,IF(AB164=Graph!G$1*1000,AE184+Graph!G$1*1000,AC185))</f>
        <v>29844244.036773048</v>
      </c>
      <c r="AF185" s="3">
        <f t="shared" si="11"/>
        <v>29844244.036773048</v>
      </c>
      <c r="AG185" s="3">
        <f t="shared" si="27"/>
        <v>35709181.156774163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110</v>
      </c>
      <c r="C186" s="7"/>
      <c r="D186" s="2" t="e">
        <f t="shared" si="12"/>
        <v>#N/A</v>
      </c>
      <c r="E186" s="2" t="e">
        <f t="shared" si="22"/>
        <v>#N/A</v>
      </c>
      <c r="F186" s="2">
        <v>615217.26512999833</v>
      </c>
      <c r="G186" s="2">
        <f t="shared" si="26"/>
        <v>429079.14285714284</v>
      </c>
      <c r="H186" s="2">
        <f t="shared" si="37"/>
        <v>66315971.179630101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3037331.2857142868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655873.60574911535</v>
      </c>
      <c r="Q186" s="21">
        <f t="shared" si="39"/>
        <v>450000</v>
      </c>
      <c r="R186" s="2">
        <f t="shared" si="38"/>
        <v>69267628.518815205</v>
      </c>
      <c r="S186" s="2">
        <f t="shared" si="17"/>
        <v>429079.14285714179</v>
      </c>
      <c r="T186" s="2">
        <f t="shared" si="18"/>
        <v>20920.857142857276</v>
      </c>
      <c r="U186" s="2">
        <f t="shared" si="19"/>
        <v>450000</v>
      </c>
      <c r="V186" s="2">
        <f t="shared" si="33"/>
        <v>30273323.17963019</v>
      </c>
      <c r="W186" s="2">
        <f t="shared" si="20"/>
        <v>429079.14285714179</v>
      </c>
      <c r="X186" s="2">
        <f t="shared" si="6"/>
        <v>20920.857142858207</v>
      </c>
      <c r="Y186" s="2">
        <f t="shared" si="35"/>
        <v>38994305.339184999</v>
      </c>
      <c r="Z186" s="2" t="str">
        <f t="shared" si="8"/>
        <v>HERE</v>
      </c>
      <c r="AA186" s="2">
        <f>IF(Z186="HERE",Y186,AA185+Graph!$G$1*1000)</f>
        <v>38994305.339184999</v>
      </c>
      <c r="AB186" s="2">
        <f t="shared" si="21"/>
        <v>20920.857142858207</v>
      </c>
      <c r="AC186" s="2">
        <f t="shared" si="36"/>
        <v>30273323.17963019</v>
      </c>
      <c r="AD186" s="3">
        <f t="shared" si="10"/>
        <v>38994305.339184999</v>
      </c>
      <c r="AE186" s="2">
        <f>IF(AE184&gt;=52800000,52800000,IF(AB165=Graph!G$1*1000,AE185+Graph!G$1*1000,AC186))</f>
        <v>30273323.17963019</v>
      </c>
      <c r="AF186" s="3">
        <f t="shared" si="11"/>
        <v>30273323.17963019</v>
      </c>
      <c r="AG186" s="3">
        <f t="shared" si="27"/>
        <v>35755089.443819851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111</v>
      </c>
      <c r="C187" s="7"/>
      <c r="D187" s="2" t="e">
        <f t="shared" si="12"/>
        <v>#N/A</v>
      </c>
      <c r="E187" s="2" t="e">
        <f t="shared" si="22"/>
        <v>#N/A</v>
      </c>
      <c r="F187" s="2">
        <v>617053.0406191498</v>
      </c>
      <c r="G187" s="2">
        <f t="shared" si="26"/>
        <v>429079.14285714284</v>
      </c>
      <c r="H187" s="2">
        <f t="shared" si="37"/>
        <v>66745050.322487243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3058252.1428571441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657980.2456445843</v>
      </c>
      <c r="Q187" s="21">
        <f t="shared" si="39"/>
        <v>450000</v>
      </c>
      <c r="R187" s="2">
        <f t="shared" si="38"/>
        <v>69717628.518815205</v>
      </c>
      <c r="S187" s="2">
        <f t="shared" si="17"/>
        <v>429079.14285714179</v>
      </c>
      <c r="T187" s="2">
        <f t="shared" si="18"/>
        <v>20920.857142857276</v>
      </c>
      <c r="U187" s="2">
        <f t="shared" si="19"/>
        <v>450000</v>
      </c>
      <c r="V187" s="2">
        <f t="shared" si="33"/>
        <v>30702402.322487332</v>
      </c>
      <c r="W187" s="2">
        <f t="shared" si="20"/>
        <v>429079.14285714179</v>
      </c>
      <c r="X187" s="2">
        <f t="shared" si="6"/>
        <v>20920.857142858207</v>
      </c>
      <c r="Y187" s="2">
        <f t="shared" si="35"/>
        <v>39015226.196327858</v>
      </c>
      <c r="Z187" s="2" t="str">
        <f t="shared" si="8"/>
        <v>HERE</v>
      </c>
      <c r="AA187" s="2">
        <f>IF(Z187="HERE",Y187,AA186+Graph!$G$1*1000)</f>
        <v>39015226.196327858</v>
      </c>
      <c r="AB187" s="2">
        <f t="shared" si="21"/>
        <v>20920.857142858207</v>
      </c>
      <c r="AC187" s="2">
        <f t="shared" si="36"/>
        <v>30702402.322487332</v>
      </c>
      <c r="AD187" s="3">
        <f t="shared" si="10"/>
        <v>39015226.196327858</v>
      </c>
      <c r="AE187" s="2">
        <f>IF(AE185&gt;=52800000,52800000,IF(AB166=Graph!G$1*1000,AE186+Graph!G$1*1000,AC187))</f>
        <v>30702402.322487332</v>
      </c>
      <c r="AF187" s="3">
        <f t="shared" si="11"/>
        <v>30702402.322487332</v>
      </c>
      <c r="AG187" s="3">
        <f t="shared" si="27"/>
        <v>35799437.321699768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112</v>
      </c>
      <c r="C188" s="7"/>
      <c r="D188" s="2" t="e">
        <f t="shared" si="12"/>
        <v>#N/A</v>
      </c>
      <c r="E188" s="2" t="e">
        <f t="shared" si="22"/>
        <v>#N/A</v>
      </c>
      <c r="F188" s="2">
        <v>618888.81610828638</v>
      </c>
      <c r="G188" s="2">
        <f t="shared" si="26"/>
        <v>429079.14285714284</v>
      </c>
      <c r="H188" s="2">
        <f t="shared" si="37"/>
        <v>67174129.465344384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3079173.0000000014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660086.88554005325</v>
      </c>
      <c r="Q188" s="21">
        <f t="shared" si="39"/>
        <v>450000</v>
      </c>
      <c r="R188" s="2">
        <f t="shared" si="38"/>
        <v>70167628.518815205</v>
      </c>
      <c r="S188" s="2">
        <f t="shared" si="17"/>
        <v>429079.14285714179</v>
      </c>
      <c r="T188" s="2">
        <f t="shared" si="18"/>
        <v>20920.857142857276</v>
      </c>
      <c r="U188" s="2">
        <f t="shared" si="19"/>
        <v>450000</v>
      </c>
      <c r="V188" s="2">
        <f t="shared" si="33"/>
        <v>31131481.465344474</v>
      </c>
      <c r="W188" s="2">
        <f t="shared" si="20"/>
        <v>429079.14285714179</v>
      </c>
      <c r="X188" s="2">
        <f t="shared" si="6"/>
        <v>20920.857142858207</v>
      </c>
      <c r="Y188" s="2">
        <f t="shared" si="35"/>
        <v>39036147.053470716</v>
      </c>
      <c r="Z188" s="2" t="str">
        <f t="shared" si="8"/>
        <v>HERE</v>
      </c>
      <c r="AA188" s="2">
        <f>IF(Z188="HERE",Y188,AA187+Graph!$G$1*1000)</f>
        <v>39036147.053470716</v>
      </c>
      <c r="AB188" s="2">
        <f t="shared" si="21"/>
        <v>20920.857142858207</v>
      </c>
      <c r="AC188" s="2">
        <f t="shared" si="36"/>
        <v>31131481.465344474</v>
      </c>
      <c r="AD188" s="3">
        <f t="shared" si="10"/>
        <v>39036147.053470716</v>
      </c>
      <c r="AE188" s="2">
        <f>IF(AE186&gt;=52800000,52800000,IF(AB167=Graph!G$1*1000,AE187+Graph!G$1*1000,AC188))</f>
        <v>31131481.465344474</v>
      </c>
      <c r="AF188" s="3">
        <f t="shared" si="11"/>
        <v>31131481.465344474</v>
      </c>
      <c r="AG188" s="3">
        <f t="shared" si="27"/>
        <v>35842224.790413916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113</v>
      </c>
      <c r="C189" s="7"/>
      <c r="D189" s="2" t="e">
        <f t="shared" si="12"/>
        <v>#N/A</v>
      </c>
      <c r="E189" s="2" t="e">
        <f t="shared" si="22"/>
        <v>#N/A</v>
      </c>
      <c r="F189" s="2">
        <v>620724.59159743786</v>
      </c>
      <c r="G189" s="2">
        <f t="shared" si="26"/>
        <v>429079.14285714284</v>
      </c>
      <c r="H189" s="2">
        <f t="shared" si="37"/>
        <v>67603208.608201534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3100093.8571428587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662193.5254355222</v>
      </c>
      <c r="Q189" s="21">
        <f t="shared" si="39"/>
        <v>450000</v>
      </c>
      <c r="R189" s="2">
        <f t="shared" si="38"/>
        <v>70617628.518815205</v>
      </c>
      <c r="S189" s="2">
        <f t="shared" si="17"/>
        <v>429079.14285714924</v>
      </c>
      <c r="T189" s="2">
        <f t="shared" si="18"/>
        <v>20920.857142857276</v>
      </c>
      <c r="U189" s="2">
        <f t="shared" si="19"/>
        <v>450000</v>
      </c>
      <c r="V189" s="2">
        <f t="shared" si="33"/>
        <v>31560560.608201616</v>
      </c>
      <c r="W189" s="2">
        <f t="shared" si="20"/>
        <v>429079.14285714179</v>
      </c>
      <c r="X189" s="2">
        <f t="shared" si="6"/>
        <v>20920.857142858207</v>
      </c>
      <c r="Y189" s="2">
        <f t="shared" si="35"/>
        <v>39057067.910613574</v>
      </c>
      <c r="Z189" s="2" t="str">
        <f t="shared" si="8"/>
        <v>HERE</v>
      </c>
      <c r="AA189" s="2">
        <f>IF(Z189="HERE",Y189,AA188+Graph!$G$1*1000)</f>
        <v>39057067.910613574</v>
      </c>
      <c r="AB189" s="2">
        <f t="shared" si="21"/>
        <v>20920.857142858207</v>
      </c>
      <c r="AC189" s="2">
        <f t="shared" si="36"/>
        <v>31560560.608201616</v>
      </c>
      <c r="AD189" s="3">
        <f t="shared" si="10"/>
        <v>39057067.910613574</v>
      </c>
      <c r="AE189" s="2">
        <f>IF(AE187&gt;=52800000,52800000,IF(AB168=Graph!G$1*1000,AE188+Graph!G$1*1000,AC189))</f>
        <v>31560560.608201616</v>
      </c>
      <c r="AF189" s="3">
        <f t="shared" si="11"/>
        <v>31560560.608201616</v>
      </c>
      <c r="AG189" s="3">
        <f t="shared" si="27"/>
        <v>35883451.849962279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114</v>
      </c>
      <c r="C190" s="7"/>
      <c r="D190" s="2" t="e">
        <f t="shared" si="12"/>
        <v>#N/A</v>
      </c>
      <c r="E190" s="2" t="e">
        <f t="shared" si="22"/>
        <v>#N/A</v>
      </c>
      <c r="F190" s="2">
        <v>622560.36708657444</v>
      </c>
      <c r="G190" s="2">
        <f t="shared" si="26"/>
        <v>429079.14285714284</v>
      </c>
      <c r="H190" s="2">
        <f t="shared" si="37"/>
        <v>68032287.751058683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3121014.7142857159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664300.16533100605</v>
      </c>
      <c r="Q190" s="21">
        <f t="shared" si="39"/>
        <v>450000</v>
      </c>
      <c r="R190" s="2">
        <f t="shared" si="38"/>
        <v>71067628.518815205</v>
      </c>
      <c r="S190" s="2">
        <f t="shared" si="17"/>
        <v>429079.14285714924</v>
      </c>
      <c r="T190" s="2">
        <f t="shared" si="18"/>
        <v>20920.857142857276</v>
      </c>
      <c r="U190" s="2">
        <f t="shared" si="19"/>
        <v>450000</v>
      </c>
      <c r="V190" s="2">
        <f t="shared" si="33"/>
        <v>31989639.751058757</v>
      </c>
      <c r="W190" s="2">
        <f t="shared" si="20"/>
        <v>429079.14285714179</v>
      </c>
      <c r="X190" s="2">
        <f t="shared" si="6"/>
        <v>20920.857142858207</v>
      </c>
      <c r="Y190" s="2">
        <f t="shared" si="35"/>
        <v>39077988.767756432</v>
      </c>
      <c r="Z190" s="2" t="str">
        <f t="shared" si="8"/>
        <v>HERE</v>
      </c>
      <c r="AA190" s="2">
        <f>IF(Z190="HERE",Y190,AA189+Graph!$G$1*1000)</f>
        <v>39077988.767756432</v>
      </c>
      <c r="AB190" s="2">
        <f t="shared" si="21"/>
        <v>20920.857142858207</v>
      </c>
      <c r="AC190" s="2">
        <f t="shared" si="36"/>
        <v>31989639.751058757</v>
      </c>
      <c r="AD190" s="3">
        <f t="shared" si="10"/>
        <v>39077988.767756432</v>
      </c>
      <c r="AE190" s="2">
        <f>IF(AE188&gt;=52800000,52800000,IF(AB169=Graph!G$1*1000,AE189+Graph!G$1*1000,AC190))</f>
        <v>31989639.751058757</v>
      </c>
      <c r="AF190" s="3">
        <f t="shared" si="11"/>
        <v>31989639.751058757</v>
      </c>
      <c r="AG190" s="3">
        <f t="shared" si="27"/>
        <v>35923734.578533709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115</v>
      </c>
      <c r="C191" s="7"/>
      <c r="D191" s="2" t="e">
        <f t="shared" si="12"/>
        <v>#N/A</v>
      </c>
      <c r="E191" s="2" t="e">
        <f t="shared" si="22"/>
        <v>#N/A</v>
      </c>
      <c r="F191" s="2">
        <v>624396.14257572591</v>
      </c>
      <c r="G191" s="2">
        <f t="shared" si="26"/>
        <v>429079.14285714284</v>
      </c>
      <c r="H191" s="2">
        <f t="shared" si="37"/>
        <v>68461366.893915832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3141935.5714285732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666406.805226475</v>
      </c>
      <c r="Q191" s="21">
        <f t="shared" si="39"/>
        <v>450000</v>
      </c>
      <c r="R191" s="2">
        <f t="shared" si="38"/>
        <v>71517628.518815205</v>
      </c>
      <c r="S191" s="2">
        <f t="shared" si="17"/>
        <v>429079.14285714924</v>
      </c>
      <c r="T191" s="2">
        <f t="shared" si="18"/>
        <v>20920.857142857276</v>
      </c>
      <c r="U191" s="2">
        <f t="shared" si="19"/>
        <v>450000</v>
      </c>
      <c r="V191" s="2">
        <f t="shared" si="33"/>
        <v>32418718.893915899</v>
      </c>
      <c r="W191" s="2">
        <f t="shared" si="20"/>
        <v>429079.14285714179</v>
      </c>
      <c r="X191" s="2">
        <f t="shared" si="6"/>
        <v>20920.857142858207</v>
      </c>
      <c r="Y191" s="2">
        <f t="shared" si="35"/>
        <v>39098909.624899291</v>
      </c>
      <c r="Z191" s="2" t="str">
        <f t="shared" si="8"/>
        <v>HERE</v>
      </c>
      <c r="AA191" s="2">
        <f>IF(Z191="HERE",Y191,AA190+Graph!$G$1*1000)</f>
        <v>39098909.624899291</v>
      </c>
      <c r="AB191" s="2">
        <f t="shared" si="21"/>
        <v>20920.857142858207</v>
      </c>
      <c r="AC191" s="2">
        <f t="shared" si="36"/>
        <v>32418718.893915899</v>
      </c>
      <c r="AD191" s="3">
        <f t="shared" si="10"/>
        <v>39098909.624899291</v>
      </c>
      <c r="AE191" s="2">
        <f>IF(AE189&gt;=52800000,52800000,IF(AB170=Graph!G$1*1000,AE190+Graph!G$1*1000,AC191))</f>
        <v>32418718.893915899</v>
      </c>
      <c r="AF191" s="3">
        <f t="shared" si="11"/>
        <v>32418718.893915899</v>
      </c>
      <c r="AG191" s="3">
        <f t="shared" si="27"/>
        <v>35964017.307105139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116</v>
      </c>
      <c r="C192" s="7"/>
      <c r="D192" s="2" t="e">
        <f t="shared" si="12"/>
        <v>#N/A</v>
      </c>
      <c r="E192" s="2" t="e">
        <f t="shared" si="22"/>
        <v>#N/A</v>
      </c>
      <c r="F192" s="2">
        <v>626231.91806487739</v>
      </c>
      <c r="G192" s="2">
        <f t="shared" si="26"/>
        <v>429079.14285714284</v>
      </c>
      <c r="H192" s="2">
        <f t="shared" si="37"/>
        <v>68890446.036772981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3162856.4285714305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668513.44512194395</v>
      </c>
      <c r="Q192" s="21">
        <f t="shared" si="39"/>
        <v>450000</v>
      </c>
      <c r="R192" s="2">
        <f t="shared" si="38"/>
        <v>71967628.518815205</v>
      </c>
      <c r="S192" s="2">
        <f t="shared" si="17"/>
        <v>429079.14285714924</v>
      </c>
      <c r="T192" s="2">
        <f t="shared" si="18"/>
        <v>20920.857142857276</v>
      </c>
      <c r="U192" s="2">
        <f t="shared" si="19"/>
        <v>450000</v>
      </c>
      <c r="V192" s="2">
        <f t="shared" si="33"/>
        <v>32847798.036773041</v>
      </c>
      <c r="W192" s="2">
        <f t="shared" si="20"/>
        <v>429079.14285714179</v>
      </c>
      <c r="X192" s="2">
        <f t="shared" si="6"/>
        <v>20920.857142858207</v>
      </c>
      <c r="Y192" s="2">
        <f t="shared" si="35"/>
        <v>39119830.482042149</v>
      </c>
      <c r="Z192" s="2" t="str">
        <f t="shared" si="8"/>
        <v>HERE</v>
      </c>
      <c r="AA192" s="2">
        <f>IF(Z192="HERE",Y192,AA191+Graph!$G$1*1000)</f>
        <v>39119830.482042149</v>
      </c>
      <c r="AB192" s="2">
        <f t="shared" si="21"/>
        <v>20920.857142858207</v>
      </c>
      <c r="AC192" s="2">
        <f t="shared" si="36"/>
        <v>32847798.036773041</v>
      </c>
      <c r="AD192" s="3">
        <f t="shared" si="10"/>
        <v>39119830.482042149</v>
      </c>
      <c r="AE192" s="2">
        <f>IF(AE190&gt;=52800000,52800000,IF(AB171=Graph!G$1*1000,AE191+Graph!G$1*1000,AC192))</f>
        <v>32847798.036773041</v>
      </c>
      <c r="AF192" s="3">
        <f t="shared" si="11"/>
        <v>32847798.036773041</v>
      </c>
      <c r="AG192" s="3">
        <f t="shared" si="27"/>
        <v>36004300.035676569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117</v>
      </c>
      <c r="C193" s="7"/>
      <c r="D193" s="2" t="e">
        <f t="shared" si="12"/>
        <v>#N/A</v>
      </c>
      <c r="E193" s="2" t="e">
        <f t="shared" si="22"/>
        <v>#N/A</v>
      </c>
      <c r="F193" s="2">
        <v>628067.69355401397</v>
      </c>
      <c r="G193" s="2">
        <f t="shared" si="26"/>
        <v>429079.14285714284</v>
      </c>
      <c r="H193" s="2">
        <f t="shared" si="37"/>
        <v>69319525.179630131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3183777.2857142878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670620.0850174129</v>
      </c>
      <c r="Q193" s="21">
        <f t="shared" si="39"/>
        <v>450000</v>
      </c>
      <c r="R193" s="2">
        <f t="shared" si="38"/>
        <v>72417628.518815205</v>
      </c>
      <c r="S193" s="2">
        <f t="shared" si="17"/>
        <v>429079.14285714924</v>
      </c>
      <c r="T193" s="2">
        <f t="shared" si="18"/>
        <v>20920.857142857276</v>
      </c>
      <c r="U193" s="2">
        <f t="shared" si="19"/>
        <v>450000</v>
      </c>
      <c r="V193" s="2">
        <f t="shared" si="33"/>
        <v>33276877.179630183</v>
      </c>
      <c r="W193" s="2">
        <f t="shared" si="20"/>
        <v>429079.14285714179</v>
      </c>
      <c r="X193" s="2">
        <f t="shared" si="6"/>
        <v>20920.857142858207</v>
      </c>
      <c r="Y193" s="2">
        <f t="shared" si="35"/>
        <v>39140751.339185007</v>
      </c>
      <c r="Z193" s="2" t="str">
        <f t="shared" si="8"/>
        <v>HERE</v>
      </c>
      <c r="AA193" s="2">
        <f>IF(Z193="HERE",Y193,AA192+Graph!$G$1*1000)</f>
        <v>39140751.339185007</v>
      </c>
      <c r="AB193" s="2">
        <f t="shared" si="21"/>
        <v>20920.857142858207</v>
      </c>
      <c r="AC193" s="2">
        <f t="shared" si="36"/>
        <v>33276877.179630183</v>
      </c>
      <c r="AD193" s="3">
        <f t="shared" si="10"/>
        <v>39140751.339185007</v>
      </c>
      <c r="AE193" s="2">
        <f>IF(AE191&gt;=52800000,52800000,IF(AB172=Graph!G$1*1000,AE192+Graph!G$1*1000,AC193))</f>
        <v>33276877.179630183</v>
      </c>
      <c r="AF193" s="3">
        <f t="shared" si="11"/>
        <v>33276877.179630183</v>
      </c>
      <c r="AG193" s="3">
        <f t="shared" si="27"/>
        <v>36044582.764247999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118</v>
      </c>
      <c r="C194" s="7"/>
      <c r="D194" s="2" t="e">
        <f t="shared" si="12"/>
        <v>#N/A</v>
      </c>
      <c r="E194" s="2" t="e">
        <f t="shared" si="22"/>
        <v>#N/A</v>
      </c>
      <c r="F194" s="2">
        <v>629903.46904316545</v>
      </c>
      <c r="G194" s="2">
        <f t="shared" si="26"/>
        <v>429079.14285714284</v>
      </c>
      <c r="H194" s="2">
        <f t="shared" si="37"/>
        <v>69748604.32248728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3204698.1428571451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672726.72491288185</v>
      </c>
      <c r="Q194" s="21">
        <f t="shared" si="39"/>
        <v>450000</v>
      </c>
      <c r="R194" s="2">
        <f t="shared" si="38"/>
        <v>72867628.518815205</v>
      </c>
      <c r="S194" s="2">
        <f t="shared" si="17"/>
        <v>429079.14285714924</v>
      </c>
      <c r="T194" s="2">
        <f t="shared" si="18"/>
        <v>20920.857142857276</v>
      </c>
      <c r="U194" s="2">
        <f t="shared" si="19"/>
        <v>450000</v>
      </c>
      <c r="V194" s="2">
        <f t="shared" si="33"/>
        <v>33705956.322487324</v>
      </c>
      <c r="W194" s="2">
        <f t="shared" si="20"/>
        <v>429079.14285714179</v>
      </c>
      <c r="X194" s="2">
        <f t="shared" si="6"/>
        <v>20920.857142858207</v>
      </c>
      <c r="Y194" s="2">
        <f t="shared" si="35"/>
        <v>39161672.196327865</v>
      </c>
      <c r="Z194" s="2" t="str">
        <f t="shared" si="8"/>
        <v>HERE</v>
      </c>
      <c r="AA194" s="2">
        <f>IF(Z194="HERE",Y194,AA193+Graph!$G$1*1000)</f>
        <v>39161672.196327865</v>
      </c>
      <c r="AB194" s="2">
        <f t="shared" si="21"/>
        <v>20920.857142858207</v>
      </c>
      <c r="AC194" s="2">
        <f t="shared" si="36"/>
        <v>33705956.322487324</v>
      </c>
      <c r="AD194" s="3">
        <f t="shared" si="10"/>
        <v>39161672.196327865</v>
      </c>
      <c r="AE194" s="2">
        <f>IF(AE192&gt;=52800000,52800000,IF(AB173=Graph!G$1*1000,AE193+Graph!G$1*1000,AC194))</f>
        <v>33705956.322487324</v>
      </c>
      <c r="AF194" s="3">
        <f t="shared" si="11"/>
        <v>33705956.322487324</v>
      </c>
      <c r="AG194" s="3">
        <f t="shared" si="27"/>
        <v>36084865.492819428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119</v>
      </c>
      <c r="C195" s="7"/>
      <c r="D195" s="2" t="e">
        <f t="shared" si="12"/>
        <v>#N/A</v>
      </c>
      <c r="E195" s="2" t="e">
        <f t="shared" si="22"/>
        <v>#N/A</v>
      </c>
      <c r="F195" s="2">
        <v>631739.24453230202</v>
      </c>
      <c r="G195" s="2">
        <f t="shared" si="26"/>
        <v>429079.14285714284</v>
      </c>
      <c r="H195" s="2">
        <f t="shared" si="37"/>
        <v>70177683.465344429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3225619.0000000023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674833.3648083508</v>
      </c>
      <c r="Q195" s="21">
        <f t="shared" si="39"/>
        <v>450000</v>
      </c>
      <c r="R195" s="2">
        <f t="shared" si="38"/>
        <v>73317628.518815205</v>
      </c>
      <c r="S195" s="2">
        <f t="shared" si="17"/>
        <v>429079.14285714924</v>
      </c>
      <c r="T195" s="2">
        <f t="shared" si="18"/>
        <v>20920.857142857276</v>
      </c>
      <c r="U195" s="2">
        <f t="shared" si="19"/>
        <v>450000</v>
      </c>
      <c r="V195" s="2">
        <f t="shared" si="33"/>
        <v>34135035.465344466</v>
      </c>
      <c r="W195" s="2">
        <f t="shared" si="20"/>
        <v>429079.14285714179</v>
      </c>
      <c r="X195" s="2">
        <f t="shared" si="6"/>
        <v>20920.857142858207</v>
      </c>
      <c r="Y195" s="2">
        <f t="shared" si="35"/>
        <v>39182593.053470723</v>
      </c>
      <c r="Z195" s="2" t="str">
        <f t="shared" si="8"/>
        <v>HERE</v>
      </c>
      <c r="AA195" s="2">
        <f>IF(Z195="HERE",Y195,AA194+Graph!$G$1*1000)</f>
        <v>39182593.053470723</v>
      </c>
      <c r="AB195" s="2">
        <f t="shared" si="21"/>
        <v>20920.857142858207</v>
      </c>
      <c r="AC195" s="2">
        <f t="shared" si="36"/>
        <v>34135035.465344466</v>
      </c>
      <c r="AD195" s="3">
        <f t="shared" si="10"/>
        <v>39182593.053470723</v>
      </c>
      <c r="AE195" s="2">
        <f>IF(AE193&gt;=52800000,52800000,IF(AB174=Graph!G$1*1000,AE194+Graph!G$1*1000,AC195))</f>
        <v>34135035.465344466</v>
      </c>
      <c r="AF195" s="3">
        <f t="shared" si="11"/>
        <v>34135035.465344466</v>
      </c>
      <c r="AG195" s="3">
        <f t="shared" si="27"/>
        <v>36125148.221390858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120</v>
      </c>
      <c r="C196" s="7"/>
      <c r="D196" s="2" t="e">
        <f t="shared" si="12"/>
        <v>#N/A</v>
      </c>
      <c r="E196" s="2" t="e">
        <f t="shared" si="22"/>
        <v>#N/A</v>
      </c>
      <c r="F196" s="2">
        <v>633575.0200214535</v>
      </c>
      <c r="G196" s="2">
        <f t="shared" si="26"/>
        <v>429079.14285714284</v>
      </c>
      <c r="H196" s="2">
        <f t="shared" si="37"/>
        <v>70606762.608201578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3246539.8571428596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676940.00470381975</v>
      </c>
      <c r="Q196" s="21">
        <f t="shared" si="39"/>
        <v>450000</v>
      </c>
      <c r="R196" s="2">
        <f t="shared" si="38"/>
        <v>73767628.518815205</v>
      </c>
      <c r="S196" s="2">
        <f t="shared" si="17"/>
        <v>429079.14285714924</v>
      </c>
      <c r="T196" s="2">
        <f t="shared" si="18"/>
        <v>20920.857142857276</v>
      </c>
      <c r="U196" s="2">
        <f t="shared" si="19"/>
        <v>450000</v>
      </c>
      <c r="V196" s="2">
        <f t="shared" si="33"/>
        <v>34564114.608201608</v>
      </c>
      <c r="W196" s="2">
        <f t="shared" si="20"/>
        <v>429079.14285714179</v>
      </c>
      <c r="X196" s="2">
        <f t="shared" si="6"/>
        <v>20920.857142858207</v>
      </c>
      <c r="Y196" s="2">
        <f t="shared" si="35"/>
        <v>39203513.910613582</v>
      </c>
      <c r="Z196" s="2" t="str">
        <f t="shared" si="8"/>
        <v>HERE</v>
      </c>
      <c r="AA196" s="2">
        <f>IF(Z196="HERE",Y196,AA195+Graph!$G$1*1000)</f>
        <v>39203513.910613582</v>
      </c>
      <c r="AB196" s="2">
        <f t="shared" si="21"/>
        <v>20920.857142858207</v>
      </c>
      <c r="AC196" s="2">
        <f t="shared" si="36"/>
        <v>34564114.608201608</v>
      </c>
      <c r="AD196" s="3">
        <f t="shared" si="10"/>
        <v>39203513.910613582</v>
      </c>
      <c r="AE196" s="2">
        <f>IF(AE194&gt;=52800000,52800000,IF(AB175=Graph!G$1*1000,AE195+Graph!G$1*1000,AC196))</f>
        <v>34564114.608201608</v>
      </c>
      <c r="AF196" s="3">
        <f t="shared" si="11"/>
        <v>34564114.608201608</v>
      </c>
      <c r="AG196" s="3">
        <f t="shared" si="27"/>
        <v>36165430.949962288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121</v>
      </c>
      <c r="C197" s="7"/>
      <c r="D197" s="2" t="e">
        <f t="shared" si="12"/>
        <v>#N/A</v>
      </c>
      <c r="E197" s="2" t="e">
        <f t="shared" si="22"/>
        <v>#N/A</v>
      </c>
      <c r="F197" s="2">
        <v>635410.79551059008</v>
      </c>
      <c r="G197" s="2">
        <f t="shared" si="26"/>
        <v>429079.14285714284</v>
      </c>
      <c r="H197" s="2">
        <f t="shared" si="37"/>
        <v>71035841.751058728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3267460.7142857169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679046.6445992887</v>
      </c>
      <c r="Q197" s="21">
        <f t="shared" si="39"/>
        <v>450000</v>
      </c>
      <c r="R197" s="2">
        <f t="shared" si="38"/>
        <v>74217628.518815205</v>
      </c>
      <c r="S197" s="2">
        <f t="shared" si="17"/>
        <v>429079.14285714924</v>
      </c>
      <c r="T197" s="2">
        <f t="shared" si="18"/>
        <v>20920.857142857276</v>
      </c>
      <c r="U197" s="2">
        <f t="shared" si="19"/>
        <v>450000</v>
      </c>
      <c r="V197" s="2">
        <f t="shared" si="33"/>
        <v>34993193.75105875</v>
      </c>
      <c r="W197" s="2">
        <f t="shared" si="20"/>
        <v>429079.14285714179</v>
      </c>
      <c r="X197" s="2">
        <f t="shared" si="6"/>
        <v>20920.857142858207</v>
      </c>
      <c r="Y197" s="2">
        <f t="shared" si="35"/>
        <v>39224434.76775644</v>
      </c>
      <c r="Z197" s="2" t="str">
        <f t="shared" si="8"/>
        <v>HERE</v>
      </c>
      <c r="AA197" s="2">
        <f>IF(Z197="HERE",Y197,AA196+Graph!$G$1*1000)</f>
        <v>39224434.76775644</v>
      </c>
      <c r="AB197" s="2">
        <f t="shared" si="21"/>
        <v>20920.857142858207</v>
      </c>
      <c r="AC197" s="2">
        <f t="shared" si="36"/>
        <v>34993193.75105875</v>
      </c>
      <c r="AD197" s="3">
        <f t="shared" si="10"/>
        <v>39224434.76775644</v>
      </c>
      <c r="AE197" s="2">
        <f>IF(AE195&gt;=52800000,52800000,IF(AB176=Graph!G$1*1000,AE196+Graph!G$1*1000,AC197))</f>
        <v>34993193.75105875</v>
      </c>
      <c r="AF197" s="3">
        <f t="shared" si="11"/>
        <v>34993193.75105875</v>
      </c>
      <c r="AG197" s="3">
        <f t="shared" si="27"/>
        <v>36205713.678533718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122</v>
      </c>
      <c r="C198" s="7"/>
      <c r="D198" s="2" t="e">
        <f t="shared" si="12"/>
        <v>#N/A</v>
      </c>
      <c r="E198" s="2" t="e">
        <f t="shared" si="22"/>
        <v>#N/A</v>
      </c>
      <c r="F198" s="2">
        <v>637246.57099974155</v>
      </c>
      <c r="G198" s="2">
        <f t="shared" si="26"/>
        <v>429079.14285714284</v>
      </c>
      <c r="H198" s="2">
        <f t="shared" si="37"/>
        <v>71464920.893915877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3288381.5714285742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681153.28449475765</v>
      </c>
      <c r="Q198" s="21">
        <f t="shared" si="39"/>
        <v>450000</v>
      </c>
      <c r="R198" s="2">
        <f t="shared" si="38"/>
        <v>74667628.518815205</v>
      </c>
      <c r="S198" s="2">
        <f t="shared" si="17"/>
        <v>429079.14285714924</v>
      </c>
      <c r="T198" s="2">
        <f t="shared" si="18"/>
        <v>20920.857142857276</v>
      </c>
      <c r="U198" s="2">
        <f t="shared" si="19"/>
        <v>450000</v>
      </c>
      <c r="V198" s="2">
        <f t="shared" si="33"/>
        <v>35422272.893915892</v>
      </c>
      <c r="W198" s="2">
        <f t="shared" si="20"/>
        <v>429079.14285714179</v>
      </c>
      <c r="X198" s="2">
        <f t="shared" si="6"/>
        <v>20920.857142858207</v>
      </c>
      <c r="Y198" s="2">
        <f t="shared" si="35"/>
        <v>39245355.624899298</v>
      </c>
      <c r="Z198" s="2" t="str">
        <f t="shared" si="8"/>
        <v>HERE</v>
      </c>
      <c r="AA198" s="2">
        <f>IF(Z198="HERE",Y198,AA197+Graph!$G$1*1000)</f>
        <v>39245355.624899298</v>
      </c>
      <c r="AB198" s="2">
        <f t="shared" si="21"/>
        <v>20920.857142858207</v>
      </c>
      <c r="AC198" s="2">
        <f t="shared" si="36"/>
        <v>35422272.893915892</v>
      </c>
      <c r="AD198" s="3">
        <f t="shared" si="10"/>
        <v>39245355.624899298</v>
      </c>
      <c r="AE198" s="2">
        <f>IF(AE196&gt;=52800000,52800000,IF(AB177=Graph!G$1*1000,AE197+Graph!G$1*1000,AC198))</f>
        <v>35422272.893915892</v>
      </c>
      <c r="AF198" s="3">
        <f t="shared" si="11"/>
        <v>35422272.893915892</v>
      </c>
      <c r="AG198" s="3">
        <f t="shared" si="27"/>
        <v>36245996.40710514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123</v>
      </c>
      <c r="C199" s="7"/>
      <c r="D199" s="2" t="e">
        <f t="shared" si="12"/>
        <v>#N/A</v>
      </c>
      <c r="E199" s="2" t="e">
        <f t="shared" si="22"/>
        <v>#N/A</v>
      </c>
      <c r="F199" s="2">
        <v>639082.34648889303</v>
      </c>
      <c r="G199" s="2">
        <f t="shared" si="26"/>
        <v>429079.14285714284</v>
      </c>
      <c r="H199" s="2">
        <f t="shared" si="37"/>
        <v>71894000.036773026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3309302.4285714314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683259.9243902266</v>
      </c>
      <c r="Q199" s="21">
        <f t="shared" si="39"/>
        <v>450000</v>
      </c>
      <c r="R199" s="2">
        <f t="shared" si="38"/>
        <v>75117628.518815205</v>
      </c>
      <c r="S199" s="2">
        <f t="shared" si="17"/>
        <v>429079.14285714924</v>
      </c>
      <c r="T199" s="2">
        <f t="shared" si="18"/>
        <v>20920.857142857276</v>
      </c>
      <c r="U199" s="2">
        <f t="shared" si="19"/>
        <v>450000</v>
      </c>
      <c r="V199" s="2">
        <f t="shared" si="33"/>
        <v>35851352.036773033</v>
      </c>
      <c r="W199" s="2">
        <f t="shared" si="20"/>
        <v>429079.14285714179</v>
      </c>
      <c r="X199" s="2">
        <f t="shared" si="6"/>
        <v>20920.857142858207</v>
      </c>
      <c r="Y199" s="2">
        <f t="shared" si="35"/>
        <v>39266276.482042156</v>
      </c>
      <c r="Z199" s="2" t="str">
        <f t="shared" si="8"/>
        <v>HERE</v>
      </c>
      <c r="AA199" s="2">
        <f>IF(Z199="HERE",Y199,AA198+Graph!$G$1*1000)</f>
        <v>39266276.482042156</v>
      </c>
      <c r="AB199" s="2">
        <f t="shared" si="21"/>
        <v>20920.857142858207</v>
      </c>
      <c r="AC199" s="2">
        <f t="shared" si="36"/>
        <v>35851352.036773033</v>
      </c>
      <c r="AD199" s="3">
        <f t="shared" si="10"/>
        <v>39266276.482042156</v>
      </c>
      <c r="AE199" s="2">
        <f>IF(AE197&gt;=52800000,52800000,IF(AB178=Graph!G$1*1000,AE198+Graph!G$1*1000,AC199))</f>
        <v>35851352.036773033</v>
      </c>
      <c r="AF199" s="3">
        <f t="shared" si="11"/>
        <v>35851352.036773033</v>
      </c>
      <c r="AG199" s="3">
        <f t="shared" si="27"/>
        <v>36286279.135676578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124</v>
      </c>
      <c r="C200" s="7"/>
      <c r="D200" s="2" t="e">
        <f t="shared" si="12"/>
        <v>#N/A</v>
      </c>
      <c r="E200" s="2" t="e">
        <f t="shared" si="22"/>
        <v>#N/A</v>
      </c>
      <c r="F200" s="2">
        <v>640918.12197802961</v>
      </c>
      <c r="G200" s="2">
        <f t="shared" si="26"/>
        <v>429079.14285714284</v>
      </c>
      <c r="H200" s="2">
        <f t="shared" si="37"/>
        <v>72323079.179630175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3330223.2857142887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685366.56428571045</v>
      </c>
      <c r="Q200" s="21">
        <f t="shared" si="39"/>
        <v>450000</v>
      </c>
      <c r="R200" s="2">
        <f t="shared" si="38"/>
        <v>75567628.518815205</v>
      </c>
      <c r="S200" s="2">
        <f t="shared" si="17"/>
        <v>429079.14285714924</v>
      </c>
      <c r="T200" s="2">
        <f t="shared" si="18"/>
        <v>20920.857142857276</v>
      </c>
      <c r="U200" s="2">
        <f t="shared" si="19"/>
        <v>450000</v>
      </c>
      <c r="V200" s="2">
        <f t="shared" si="33"/>
        <v>36280431.179630175</v>
      </c>
      <c r="W200" s="2">
        <f t="shared" si="20"/>
        <v>429079.14285714179</v>
      </c>
      <c r="X200" s="2">
        <f t="shared" si="6"/>
        <v>20920.857142858207</v>
      </c>
      <c r="Y200" s="2">
        <f t="shared" si="35"/>
        <v>39287197.339185014</v>
      </c>
      <c r="Z200" s="2" t="str">
        <f t="shared" si="8"/>
        <v>HERE</v>
      </c>
      <c r="AA200" s="2">
        <f>IF(Z200="HERE",Y200,AA199+Graph!$G$1*1000)</f>
        <v>39287197.339185014</v>
      </c>
      <c r="AB200" s="2">
        <f t="shared" si="21"/>
        <v>20920.857142858207</v>
      </c>
      <c r="AC200" s="2">
        <f t="shared" si="36"/>
        <v>36280431.179630175</v>
      </c>
      <c r="AD200" s="3">
        <f t="shared" si="10"/>
        <v>39287197.339185014</v>
      </c>
      <c r="AE200" s="2">
        <f>IF(AE198&gt;=52800000,52800000,IF(AB179=Graph!G$1*1000,AE199+Graph!G$1*1000,AC200))</f>
        <v>36280431.179630175</v>
      </c>
      <c r="AF200" s="3">
        <f t="shared" si="11"/>
        <v>36280431.179630175</v>
      </c>
      <c r="AG200" s="3">
        <f t="shared" si="27"/>
        <v>36326561.864248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125</v>
      </c>
      <c r="C201" s="7"/>
      <c r="D201" s="2" t="e">
        <f t="shared" si="12"/>
        <v>#N/A</v>
      </c>
      <c r="E201" s="2" t="e">
        <f t="shared" si="22"/>
        <v>#N/A</v>
      </c>
      <c r="F201" s="2">
        <v>642753.89746718109</v>
      </c>
      <c r="G201" s="2">
        <f t="shared" si="26"/>
        <v>429079.14285714284</v>
      </c>
      <c r="H201" s="2">
        <f t="shared" si="37"/>
        <v>72752158.322487324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3351144.142857146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687473.2041811794</v>
      </c>
      <c r="Q201" s="21">
        <f t="shared" si="39"/>
        <v>450000</v>
      </c>
      <c r="R201" s="2">
        <f t="shared" si="38"/>
        <v>76017628.518815205</v>
      </c>
      <c r="S201" s="2">
        <f t="shared" si="17"/>
        <v>429079.14285714924</v>
      </c>
      <c r="T201" s="2">
        <f t="shared" si="18"/>
        <v>20920.857142857276</v>
      </c>
      <c r="U201" s="2">
        <f t="shared" si="19"/>
        <v>450000</v>
      </c>
      <c r="V201" s="2">
        <f t="shared" si="33"/>
        <v>36709510.322487317</v>
      </c>
      <c r="W201" s="2">
        <f t="shared" si="20"/>
        <v>429079.14285714179</v>
      </c>
      <c r="X201" s="2">
        <f t="shared" si="6"/>
        <v>20920.857142858207</v>
      </c>
      <c r="Y201" s="2">
        <f t="shared" si="35"/>
        <v>39308118.196327873</v>
      </c>
      <c r="Z201" s="2" t="str">
        <f t="shared" si="8"/>
        <v>HERE</v>
      </c>
      <c r="AA201" s="2">
        <f>IF(Z201="HERE",Y201,AA200+Graph!$G$1*1000)</f>
        <v>39308118.196327873</v>
      </c>
      <c r="AB201" s="2">
        <f t="shared" si="21"/>
        <v>20920.857142858207</v>
      </c>
      <c r="AC201" s="2">
        <f t="shared" si="36"/>
        <v>36709510.322487317</v>
      </c>
      <c r="AD201" s="3">
        <f t="shared" si="10"/>
        <v>39308118.196327873</v>
      </c>
      <c r="AE201" s="2">
        <f>IF(AE199&gt;=52800000,52800000,IF(AB180=Graph!G$1*1000,AE200+Graph!G$1*1000,AC201))</f>
        <v>36709510.322487317</v>
      </c>
      <c r="AF201" s="3">
        <f t="shared" si="11"/>
        <v>36709510.322487317</v>
      </c>
      <c r="AG201" s="3">
        <f t="shared" si="27"/>
        <v>36366844.59281943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126</v>
      </c>
      <c r="C202" s="7"/>
      <c r="D202" s="2" t="e">
        <f t="shared" si="12"/>
        <v>#N/A</v>
      </c>
      <c r="E202" s="2" t="e">
        <f t="shared" si="22"/>
        <v>#N/A</v>
      </c>
      <c r="F202" s="2">
        <v>644589.67295631766</v>
      </c>
      <c r="G202" s="2">
        <f t="shared" si="26"/>
        <v>429079.14285714284</v>
      </c>
      <c r="H202" s="2">
        <f t="shared" si="37"/>
        <v>73181237.465344474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3372065.0000000033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689579.84407664835</v>
      </c>
      <c r="Q202" s="21">
        <f t="shared" si="39"/>
        <v>450000</v>
      </c>
      <c r="R202" s="2">
        <f t="shared" si="38"/>
        <v>76467628.518815205</v>
      </c>
      <c r="S202" s="2">
        <f t="shared" si="17"/>
        <v>429079.14285714924</v>
      </c>
      <c r="T202" s="2">
        <f t="shared" si="18"/>
        <v>20920.857142857276</v>
      </c>
      <c r="U202" s="2">
        <f t="shared" si="19"/>
        <v>450000</v>
      </c>
      <c r="V202" s="2">
        <f t="shared" si="33"/>
        <v>37138589.465344459</v>
      </c>
      <c r="W202" s="2">
        <f t="shared" si="20"/>
        <v>429079.14285714179</v>
      </c>
      <c r="X202" s="2">
        <f t="shared" si="6"/>
        <v>20920.857142858207</v>
      </c>
      <c r="Y202" s="2">
        <f t="shared" si="35"/>
        <v>39329039.053470731</v>
      </c>
      <c r="Z202" s="2" t="str">
        <f t="shared" si="8"/>
        <v>HERE</v>
      </c>
      <c r="AA202" s="2">
        <f>IF(Z202="HERE",Y202,AA201+Graph!$G$1*1000)</f>
        <v>39329039.053470731</v>
      </c>
      <c r="AB202" s="2">
        <f t="shared" si="21"/>
        <v>20920.857142858207</v>
      </c>
      <c r="AC202" s="2">
        <f t="shared" si="36"/>
        <v>37138589.465344459</v>
      </c>
      <c r="AD202" s="3">
        <f t="shared" si="10"/>
        <v>39329039.053470731</v>
      </c>
      <c r="AE202" s="2">
        <f>IF(AE200&gt;=52800000,52800000,IF(AB181=Graph!G$1*1000,AE201+Graph!G$1*1000,AC202))</f>
        <v>37138589.465344459</v>
      </c>
      <c r="AF202" s="3">
        <f t="shared" si="11"/>
        <v>37138589.465344459</v>
      </c>
      <c r="AG202" s="3">
        <f t="shared" si="27"/>
        <v>36407127.321390867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127</v>
      </c>
      <c r="C203" s="7"/>
      <c r="D203" s="2" t="e">
        <f t="shared" si="12"/>
        <v>#N/A</v>
      </c>
      <c r="E203" s="2" t="e">
        <f t="shared" si="22"/>
        <v>#N/A</v>
      </c>
      <c r="F203" s="2">
        <v>646425.44844546914</v>
      </c>
      <c r="G203" s="2">
        <f t="shared" si="26"/>
        <v>429079.14285714284</v>
      </c>
      <c r="H203" s="2">
        <f t="shared" si="37"/>
        <v>73610316.608201623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3392985.8571428605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691686.4839721173</v>
      </c>
      <c r="Q203" s="21">
        <f t="shared" si="39"/>
        <v>450000</v>
      </c>
      <c r="R203" s="2">
        <f t="shared" si="38"/>
        <v>76917628.518815205</v>
      </c>
      <c r="S203" s="2">
        <f t="shared" si="17"/>
        <v>429079.14285714924</v>
      </c>
      <c r="T203" s="2">
        <f t="shared" si="18"/>
        <v>20920.857142857276</v>
      </c>
      <c r="U203" s="2">
        <f t="shared" si="19"/>
        <v>450000</v>
      </c>
      <c r="V203" s="2">
        <f t="shared" si="33"/>
        <v>37567668.608201601</v>
      </c>
      <c r="W203" s="2">
        <f t="shared" si="20"/>
        <v>429079.14285714179</v>
      </c>
      <c r="X203" s="2">
        <f t="shared" si="6"/>
        <v>20920.857142858207</v>
      </c>
      <c r="Y203" s="2">
        <f t="shared" si="35"/>
        <v>39349959.910613589</v>
      </c>
      <c r="Z203" s="2" t="str">
        <f t="shared" si="8"/>
        <v>HERE</v>
      </c>
      <c r="AA203" s="2">
        <f>IF(Z203="HERE",Y203,AA202+Graph!$G$1*1000)</f>
        <v>39349959.910613589</v>
      </c>
      <c r="AB203" s="2">
        <f t="shared" si="21"/>
        <v>20920.857142858207</v>
      </c>
      <c r="AC203" s="2">
        <f t="shared" si="36"/>
        <v>37567668.608201601</v>
      </c>
      <c r="AD203" s="3">
        <f t="shared" si="10"/>
        <v>39349959.910613589</v>
      </c>
      <c r="AE203" s="2">
        <f>IF(AE201&gt;=52800000,52800000,IF(AB182=Graph!G$1*1000,AE202+Graph!G$1*1000,AC203))</f>
        <v>37567668.608201601</v>
      </c>
      <c r="AF203" s="3">
        <f t="shared" si="11"/>
        <v>37567668.608201601</v>
      </c>
      <c r="AG203" s="3">
        <f t="shared" si="27"/>
        <v>36447410.04996229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128</v>
      </c>
      <c r="C204" s="7"/>
      <c r="D204" s="2" t="e">
        <f t="shared" si="12"/>
        <v>#N/A</v>
      </c>
      <c r="E204" s="2" t="e">
        <f t="shared" si="22"/>
        <v>#N/A</v>
      </c>
      <c r="F204" s="2">
        <v>648261.22393460572</v>
      </c>
      <c r="G204" s="2">
        <f t="shared" si="26"/>
        <v>429079.14285714284</v>
      </c>
      <c r="H204" s="2">
        <f t="shared" si="37"/>
        <v>74039395.751058772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3413906.7142857178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693793.12386758626</v>
      </c>
      <c r="Q204" s="21">
        <f t="shared" si="39"/>
        <v>450000</v>
      </c>
      <c r="R204" s="2">
        <f t="shared" si="38"/>
        <v>77367628.518815205</v>
      </c>
      <c r="S204" s="2">
        <f t="shared" si="17"/>
        <v>429079.14285714924</v>
      </c>
      <c r="T204" s="2">
        <f t="shared" si="18"/>
        <v>20920.857142857276</v>
      </c>
      <c r="U204" s="2">
        <f t="shared" si="19"/>
        <v>450000</v>
      </c>
      <c r="V204" s="2">
        <f t="shared" si="33"/>
        <v>37996747.751058742</v>
      </c>
      <c r="W204" s="2">
        <f t="shared" si="20"/>
        <v>429079.14285714179</v>
      </c>
      <c r="X204" s="2">
        <f t="shared" si="6"/>
        <v>20920.857142858207</v>
      </c>
      <c r="Y204" s="2">
        <f t="shared" si="35"/>
        <v>39370880.767756447</v>
      </c>
      <c r="Z204" s="2" t="str">
        <f t="shared" si="8"/>
        <v>HERE</v>
      </c>
      <c r="AA204" s="2">
        <f>IF(Z204="HERE",Y204,AA203+Graph!$G$1*1000)</f>
        <v>39370880.767756447</v>
      </c>
      <c r="AB204" s="2">
        <f t="shared" si="21"/>
        <v>20920.857142858207</v>
      </c>
      <c r="AC204" s="2">
        <f t="shared" si="36"/>
        <v>37996747.751058742</v>
      </c>
      <c r="AD204" s="3">
        <f t="shared" si="10"/>
        <v>39370880.767756447</v>
      </c>
      <c r="AE204" s="2">
        <f>IF(AE202&gt;=52800000,52800000,IF(AB183=Graph!G$1*1000,AE203+Graph!G$1*1000,AC204))</f>
        <v>37996747.751058742</v>
      </c>
      <c r="AF204" s="3">
        <f t="shared" si="11"/>
        <v>37996747.751058742</v>
      </c>
      <c r="AG204" s="3">
        <f t="shared" si="27"/>
        <v>36487692.778533719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129</v>
      </c>
      <c r="C205" s="7"/>
      <c r="D205" s="2" t="e">
        <f t="shared" si="12"/>
        <v>#N/A</v>
      </c>
      <c r="E205" s="2" t="e">
        <f t="shared" si="22"/>
        <v>#N/A</v>
      </c>
      <c r="F205" s="2">
        <v>650096.9994237572</v>
      </c>
      <c r="G205" s="2">
        <f t="shared" si="26"/>
        <v>429079.14285714284</v>
      </c>
      <c r="H205" s="2">
        <f t="shared" si="37"/>
        <v>74468474.893915921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3434827.5714285751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695899.76376305521</v>
      </c>
      <c r="Q205" s="21">
        <f t="shared" si="39"/>
        <v>450000</v>
      </c>
      <c r="R205" s="2">
        <f t="shared" si="38"/>
        <v>77817628.518815205</v>
      </c>
      <c r="S205" s="2">
        <f t="shared" si="17"/>
        <v>429079.14285714924</v>
      </c>
      <c r="T205" s="2">
        <f t="shared" si="18"/>
        <v>20920.857142857276</v>
      </c>
      <c r="U205" s="2">
        <f t="shared" si="19"/>
        <v>450000</v>
      </c>
      <c r="V205" s="2">
        <f t="shared" si="33"/>
        <v>38425826.893915884</v>
      </c>
      <c r="W205" s="2">
        <f t="shared" si="20"/>
        <v>429079.14285714179</v>
      </c>
      <c r="X205" s="2">
        <f t="shared" si="6"/>
        <v>20920.857142858207</v>
      </c>
      <c r="Y205" s="2">
        <f t="shared" si="35"/>
        <v>39391801.624899305</v>
      </c>
      <c r="Z205" s="2" t="str">
        <f t="shared" si="8"/>
        <v>HERE</v>
      </c>
      <c r="AA205" s="2">
        <f>IF(Z205="HERE",Y205,AA204+Graph!$G$1*1000)</f>
        <v>39391801.624899305</v>
      </c>
      <c r="AB205" s="2">
        <f t="shared" si="21"/>
        <v>20920.857142858207</v>
      </c>
      <c r="AC205" s="2">
        <f t="shared" si="36"/>
        <v>38425826.893915884</v>
      </c>
      <c r="AD205" s="3">
        <f t="shared" si="10"/>
        <v>39391801.624899305</v>
      </c>
      <c r="AE205" s="2">
        <f>IF(AE203&gt;=52800000,52800000,IF(AB184=Graph!G$1*1000,AE204+Graph!G$1*1000,AC205))</f>
        <v>38425826.893915884</v>
      </c>
      <c r="AF205" s="3">
        <f t="shared" si="11"/>
        <v>38425826.893915884</v>
      </c>
      <c r="AG205" s="3">
        <f t="shared" si="27"/>
        <v>36527975.507105157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130</v>
      </c>
      <c r="C206" s="7"/>
      <c r="D206" s="2" t="e">
        <f t="shared" si="12"/>
        <v>#N/A</v>
      </c>
      <c r="E206" s="2" t="e">
        <f t="shared" si="22"/>
        <v>#N/A</v>
      </c>
      <c r="F206" s="2">
        <v>651932.77491289377</v>
      </c>
      <c r="G206" s="2">
        <f t="shared" si="26"/>
        <v>429079.14285714284</v>
      </c>
      <c r="H206" s="2">
        <f t="shared" si="37"/>
        <v>74897554.036773071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3455748.4285714324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698006.40365852416</v>
      </c>
      <c r="Q206" s="21">
        <f t="shared" si="39"/>
        <v>450000</v>
      </c>
      <c r="R206" s="2">
        <f t="shared" si="38"/>
        <v>78267628.518815205</v>
      </c>
      <c r="S206" s="2">
        <f t="shared" si="17"/>
        <v>429079.14285714924</v>
      </c>
      <c r="T206" s="2">
        <f t="shared" si="18"/>
        <v>20920.857142857276</v>
      </c>
      <c r="U206" s="2">
        <f t="shared" si="19"/>
        <v>450000</v>
      </c>
      <c r="V206" s="2">
        <f t="shared" si="33"/>
        <v>38854906.036773026</v>
      </c>
      <c r="W206" s="2">
        <f t="shared" si="20"/>
        <v>429079.14285714179</v>
      </c>
      <c r="X206" s="2">
        <f t="shared" si="6"/>
        <v>20920.857142858207</v>
      </c>
      <c r="Y206" s="2">
        <f t="shared" si="35"/>
        <v>39412722.482042164</v>
      </c>
      <c r="Z206" s="2" t="str">
        <f t="shared" si="8"/>
        <v>HERE</v>
      </c>
      <c r="AA206" s="2">
        <f>IF(Z206="HERE",Y206,AA205+Graph!$G$1*1000)</f>
        <v>39412722.482042164</v>
      </c>
      <c r="AB206" s="2">
        <f t="shared" si="21"/>
        <v>20920.857142858207</v>
      </c>
      <c r="AC206" s="2">
        <f t="shared" si="36"/>
        <v>38854906.036773026</v>
      </c>
      <c r="AD206" s="3">
        <f t="shared" si="10"/>
        <v>39412722.482042164</v>
      </c>
      <c r="AE206" s="2">
        <f>IF(AE204&gt;=52800000,52800000,IF(AB185=Graph!G$1*1000,AE205+Graph!G$1*1000,AC206))</f>
        <v>38854906.036773026</v>
      </c>
      <c r="AF206" s="3">
        <f t="shared" si="11"/>
        <v>38854906.036773026</v>
      </c>
      <c r="AG206" s="3">
        <f t="shared" si="27"/>
        <v>36568258.235676579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131</v>
      </c>
      <c r="C207" s="7"/>
      <c r="D207" s="2" t="e">
        <f t="shared" si="12"/>
        <v>#N/A</v>
      </c>
      <c r="E207" s="2" t="e">
        <f t="shared" si="22"/>
        <v>#N/A</v>
      </c>
      <c r="F207" s="2">
        <v>653768.55040204525</v>
      </c>
      <c r="G207" s="2">
        <f t="shared" si="26"/>
        <v>429079.14285714284</v>
      </c>
      <c r="H207" s="2">
        <f t="shared" si="37"/>
        <v>75326633.17963022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3476669.2857142896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700113.04355399311</v>
      </c>
      <c r="Q207" s="21">
        <f t="shared" si="39"/>
        <v>450000</v>
      </c>
      <c r="R207" s="2">
        <f t="shared" si="38"/>
        <v>78717628.518815205</v>
      </c>
      <c r="S207" s="2">
        <f t="shared" si="17"/>
        <v>429079.14285714924</v>
      </c>
      <c r="T207" s="2">
        <f t="shared" si="18"/>
        <v>20920.857142857276</v>
      </c>
      <c r="U207" s="2">
        <f t="shared" si="19"/>
        <v>450000</v>
      </c>
      <c r="V207" s="2">
        <f t="shared" si="33"/>
        <v>39283985.179630168</v>
      </c>
      <c r="W207" s="2">
        <f t="shared" si="20"/>
        <v>429079.14285714179</v>
      </c>
      <c r="X207" s="2">
        <f t="shared" si="6"/>
        <v>20920.857142858207</v>
      </c>
      <c r="Y207" s="2">
        <f t="shared" si="35"/>
        <v>39433643.339185022</v>
      </c>
      <c r="Z207" s="2" t="str">
        <f t="shared" si="8"/>
        <v>HERE</v>
      </c>
      <c r="AA207" s="2">
        <f>IF(Z207="HERE",Y207,AA206+Graph!$G$1*1000)</f>
        <v>39433643.339185022</v>
      </c>
      <c r="AB207" s="2">
        <f t="shared" si="21"/>
        <v>20920.857142858207</v>
      </c>
      <c r="AC207" s="2">
        <f t="shared" si="36"/>
        <v>38854906.036773026</v>
      </c>
      <c r="AD207" s="3">
        <f t="shared" si="10"/>
        <v>39433643.339185022</v>
      </c>
      <c r="AE207" s="2">
        <f>IF(AE205&gt;=52800000,52800000,IF(AB186=Graph!G$1*1000,AE206+Graph!G$1*1000,AC207))</f>
        <v>38854906.036773026</v>
      </c>
      <c r="AF207" s="3">
        <f t="shared" si="11"/>
        <v>38854906.036773026</v>
      </c>
      <c r="AG207" s="3">
        <f t="shared" si="27"/>
        <v>36608540.964248009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132</v>
      </c>
      <c r="C208" s="7"/>
      <c r="D208" s="2" t="e">
        <f t="shared" si="12"/>
        <v>#N/A</v>
      </c>
      <c r="E208" s="2" t="e">
        <f t="shared" si="22"/>
        <v>#N/A</v>
      </c>
      <c r="F208" s="2">
        <v>655604.32589119673</v>
      </c>
      <c r="G208" s="2">
        <f t="shared" si="26"/>
        <v>429079.14285714284</v>
      </c>
      <c r="H208" s="2">
        <f t="shared" si="37"/>
        <v>75755712.322487369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3497590.1428571469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702219.68344946206</v>
      </c>
      <c r="Q208" s="21">
        <f t="shared" si="39"/>
        <v>450000</v>
      </c>
      <c r="R208" s="2">
        <f t="shared" si="38"/>
        <v>79167628.518815205</v>
      </c>
      <c r="S208" s="2">
        <f t="shared" si="17"/>
        <v>429079.14285714924</v>
      </c>
      <c r="T208" s="2">
        <f t="shared" si="18"/>
        <v>20920.857142857276</v>
      </c>
      <c r="U208" s="2">
        <f t="shared" si="19"/>
        <v>450000</v>
      </c>
      <c r="V208" s="2">
        <f t="shared" si="33"/>
        <v>39713064.32248731</v>
      </c>
      <c r="W208" s="2">
        <f t="shared" si="20"/>
        <v>429079.14285714179</v>
      </c>
      <c r="X208" s="2">
        <f t="shared" si="6"/>
        <v>20920.857142858207</v>
      </c>
      <c r="Y208" s="2">
        <f t="shared" si="35"/>
        <v>39454564.19632788</v>
      </c>
      <c r="Z208" s="2" t="str">
        <f t="shared" si="8"/>
        <v>MEEP</v>
      </c>
      <c r="AA208" s="2">
        <f>IF(Z208="HERE",Y208,AA207+Graph!$G$1*1000)</f>
        <v>39853643.339185022</v>
      </c>
      <c r="AB208" s="2">
        <f t="shared" si="21"/>
        <v>420000</v>
      </c>
      <c r="AC208" s="2">
        <f t="shared" si="36"/>
        <v>38854906.036773026</v>
      </c>
      <c r="AD208" s="3">
        <f t="shared" si="10"/>
        <v>39853643.339185022</v>
      </c>
      <c r="AE208" s="2">
        <f>IF(AE206&gt;=52800000,52800000,IF(AB187=Graph!G$1*1000,AE207+Graph!G$1*1000,AC208))</f>
        <v>38854906.036773026</v>
      </c>
      <c r="AF208" s="3">
        <f t="shared" si="11"/>
        <v>38854906.036773026</v>
      </c>
      <c r="AG208" s="3">
        <f t="shared" si="27"/>
        <v>36648823.692819439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133</v>
      </c>
      <c r="C209" s="7"/>
      <c r="D209" s="2" t="e">
        <f t="shared" si="12"/>
        <v>#N/A</v>
      </c>
      <c r="E209" s="2" t="e">
        <f t="shared" si="22"/>
        <v>#N/A</v>
      </c>
      <c r="F209" s="2">
        <v>657440.1013803333</v>
      </c>
      <c r="G209" s="2">
        <f t="shared" si="26"/>
        <v>429079.14285714284</v>
      </c>
      <c r="H209" s="2">
        <f t="shared" si="37"/>
        <v>76184791.465344518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3518511.0000000042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704326.32334493101</v>
      </c>
      <c r="Q209" s="21">
        <f t="shared" si="39"/>
        <v>450000</v>
      </c>
      <c r="R209" s="2">
        <f t="shared" si="38"/>
        <v>79617628.518815205</v>
      </c>
      <c r="S209" s="2">
        <f t="shared" si="17"/>
        <v>429079.14285714924</v>
      </c>
      <c r="T209" s="2">
        <f t="shared" si="18"/>
        <v>20920.857142857276</v>
      </c>
      <c r="U209" s="2">
        <f t="shared" si="19"/>
        <v>450000</v>
      </c>
      <c r="V209" s="2">
        <f t="shared" si="33"/>
        <v>40142143.465344451</v>
      </c>
      <c r="W209" s="2">
        <f t="shared" si="20"/>
        <v>429079.14285714179</v>
      </c>
      <c r="X209" s="2">
        <f t="shared" si="6"/>
        <v>20920.857142858207</v>
      </c>
      <c r="Y209" s="2">
        <f t="shared" si="35"/>
        <v>39475485.053470738</v>
      </c>
      <c r="Z209" s="2" t="str">
        <f t="shared" si="8"/>
        <v>MEEP</v>
      </c>
      <c r="AA209" s="2">
        <f>IF(Z209="HERE",Y209,AA208+Graph!$G$1*1000)</f>
        <v>40273643.339185022</v>
      </c>
      <c r="AB209" s="2">
        <f t="shared" si="21"/>
        <v>420000</v>
      </c>
      <c r="AC209" s="2">
        <f t="shared" si="36"/>
        <v>38854906.036773026</v>
      </c>
      <c r="AD209" s="3">
        <f t="shared" si="10"/>
        <v>40273643.339185022</v>
      </c>
      <c r="AE209" s="2">
        <f>IF(AE207&gt;=52800000,52800000,IF(AB188=Graph!G$1*1000,AE208+Graph!G$1*1000,AC209))</f>
        <v>38854906.036773026</v>
      </c>
      <c r="AF209" s="3">
        <f t="shared" si="11"/>
        <v>38854906.036773026</v>
      </c>
      <c r="AG209" s="3">
        <f t="shared" si="27"/>
        <v>36689106.421390869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134</v>
      </c>
      <c r="C210" s="7"/>
      <c r="D210" s="2" t="e">
        <f t="shared" si="12"/>
        <v>#N/A</v>
      </c>
      <c r="E210" s="2" t="e">
        <f t="shared" si="22"/>
        <v>#N/A</v>
      </c>
      <c r="F210" s="2">
        <v>659275.87686948478</v>
      </c>
      <c r="G210" s="2">
        <f t="shared" si="26"/>
        <v>429079.14285714284</v>
      </c>
      <c r="H210" s="2">
        <f t="shared" si="37"/>
        <v>76613870.608201668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3539431.8571428615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706432.96324039996</v>
      </c>
      <c r="Q210" s="21">
        <f t="shared" si="39"/>
        <v>450000</v>
      </c>
      <c r="R210" s="2">
        <f t="shared" si="38"/>
        <v>80067628.518815205</v>
      </c>
      <c r="S210" s="2">
        <f t="shared" si="17"/>
        <v>429079.14285714924</v>
      </c>
      <c r="T210" s="2">
        <f t="shared" si="18"/>
        <v>20920.857142857276</v>
      </c>
      <c r="U210" s="2">
        <f t="shared" si="19"/>
        <v>450000</v>
      </c>
      <c r="V210" s="2">
        <f t="shared" si="33"/>
        <v>40571222.608201593</v>
      </c>
      <c r="W210" s="2">
        <f t="shared" si="20"/>
        <v>429079.14285714179</v>
      </c>
      <c r="X210" s="2">
        <f t="shared" si="6"/>
        <v>20920.857142858207</v>
      </c>
      <c r="Y210" s="2">
        <f t="shared" si="35"/>
        <v>39496405.910613596</v>
      </c>
      <c r="Z210" s="2" t="str">
        <f t="shared" si="8"/>
        <v>MEEP</v>
      </c>
      <c r="AA210" s="2">
        <f>IF(Z210="HERE",Y210,AA209+Graph!$G$1*1000)</f>
        <v>40693643.339185022</v>
      </c>
      <c r="AB210" s="2">
        <f t="shared" si="21"/>
        <v>420000</v>
      </c>
      <c r="AC210" s="2">
        <f t="shared" si="36"/>
        <v>38854906.036773026</v>
      </c>
      <c r="AD210" s="3">
        <f t="shared" si="10"/>
        <v>40693643.339185022</v>
      </c>
      <c r="AE210" s="2">
        <f>IF(AE208&gt;=52800000,52800000,IF(AB189=Graph!G$1*1000,AE209+Graph!G$1*1000,AC210))</f>
        <v>38854906.036773026</v>
      </c>
      <c r="AF210" s="3">
        <f t="shared" si="11"/>
        <v>38854906.036773026</v>
      </c>
      <c r="AG210" s="3">
        <f t="shared" si="27"/>
        <v>36729389.149962299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135</v>
      </c>
      <c r="C211" s="7"/>
      <c r="D211" s="2" t="e">
        <f t="shared" si="12"/>
        <v>#N/A</v>
      </c>
      <c r="E211" s="2" t="e">
        <f t="shared" si="22"/>
        <v>#N/A</v>
      </c>
      <c r="F211" s="2">
        <v>661111.65235862136</v>
      </c>
      <c r="G211" s="2">
        <f t="shared" si="26"/>
        <v>429079.14285714284</v>
      </c>
      <c r="H211" s="2">
        <f t="shared" si="37"/>
        <v>77042949.751058817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3560352.7142857187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708539.60313588381</v>
      </c>
      <c r="Q211" s="21">
        <f t="shared" si="39"/>
        <v>450000</v>
      </c>
      <c r="R211" s="2">
        <f t="shared" si="38"/>
        <v>80517628.518815205</v>
      </c>
      <c r="S211" s="2">
        <f t="shared" si="17"/>
        <v>429079.14285714924</v>
      </c>
      <c r="T211" s="2">
        <f t="shared" si="18"/>
        <v>20920.857142857276</v>
      </c>
      <c r="U211" s="2">
        <f t="shared" si="19"/>
        <v>450000</v>
      </c>
      <c r="V211" s="2">
        <f t="shared" si="33"/>
        <v>41000301.751058735</v>
      </c>
      <c r="W211" s="2">
        <f t="shared" si="20"/>
        <v>429079.14285714179</v>
      </c>
      <c r="X211" s="2">
        <f t="shared" si="6"/>
        <v>20920.857142858207</v>
      </c>
      <c r="Y211" s="2">
        <f t="shared" si="35"/>
        <v>39517326.767756455</v>
      </c>
      <c r="Z211" s="2" t="str">
        <f t="shared" si="8"/>
        <v>MEEP</v>
      </c>
      <c r="AA211" s="2">
        <f>IF(Z211="HERE",Y211,AA210+Graph!$G$1*1000)</f>
        <v>41113643.339185022</v>
      </c>
      <c r="AB211" s="2">
        <f t="shared" si="21"/>
        <v>420000</v>
      </c>
      <c r="AC211" s="2">
        <f t="shared" si="36"/>
        <v>38854906.036773026</v>
      </c>
      <c r="AD211" s="3">
        <f t="shared" si="10"/>
        <v>41113643.339185022</v>
      </c>
      <c r="AE211" s="2">
        <f>IF(AE209&gt;=52800000,52800000,IF(AB190=Graph!G$1*1000,AE210+Graph!G$1*1000,AC211))</f>
        <v>38854906.036773026</v>
      </c>
      <c r="AF211" s="3">
        <f t="shared" si="11"/>
        <v>38854906.036773026</v>
      </c>
      <c r="AG211" s="3">
        <f t="shared" si="27"/>
        <v>36769671.878533728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136</v>
      </c>
      <c r="C212" s="7"/>
      <c r="D212" s="2" t="e">
        <f t="shared" si="12"/>
        <v>#N/A</v>
      </c>
      <c r="E212" s="2" t="e">
        <f t="shared" si="22"/>
        <v>#N/A</v>
      </c>
      <c r="F212" s="2">
        <v>662947.42784777284</v>
      </c>
      <c r="G212" s="2">
        <f t="shared" si="26"/>
        <v>429079.14285714284</v>
      </c>
      <c r="H212" s="2">
        <f t="shared" si="37"/>
        <v>77472028.893915966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3581273.571428576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710646.24303135276</v>
      </c>
      <c r="Q212" s="21">
        <f t="shared" si="39"/>
        <v>450000</v>
      </c>
      <c r="R212" s="2">
        <f t="shared" si="38"/>
        <v>80967628.518815205</v>
      </c>
      <c r="S212" s="2">
        <f t="shared" si="17"/>
        <v>429079.14285714924</v>
      </c>
      <c r="T212" s="2">
        <f t="shared" si="18"/>
        <v>20920.857142857276</v>
      </c>
      <c r="U212" s="2">
        <f t="shared" si="19"/>
        <v>450000</v>
      </c>
      <c r="V212" s="2">
        <f t="shared" si="33"/>
        <v>41429380.893915877</v>
      </c>
      <c r="W212" s="2">
        <f t="shared" si="20"/>
        <v>429079.14285714179</v>
      </c>
      <c r="X212" s="2">
        <f t="shared" si="6"/>
        <v>20920.857142858207</v>
      </c>
      <c r="Y212" s="2">
        <f t="shared" si="35"/>
        <v>39538247.624899313</v>
      </c>
      <c r="Z212" s="2" t="str">
        <f t="shared" si="8"/>
        <v>MEEP</v>
      </c>
      <c r="AA212" s="2">
        <f>IF(Z212="HERE",Y212,AA211+Graph!$G$1*1000)</f>
        <v>41533643.339185022</v>
      </c>
      <c r="AB212" s="2">
        <f t="shared" si="21"/>
        <v>420000</v>
      </c>
      <c r="AC212" s="2">
        <f t="shared" si="36"/>
        <v>38854906.036773026</v>
      </c>
      <c r="AD212" s="3">
        <f t="shared" si="10"/>
        <v>41533643.339185022</v>
      </c>
      <c r="AE212" s="2">
        <f>IF(AE210&gt;=52800000,52800000,IF(AB191=Graph!G$1*1000,AE211+Graph!G$1*1000,AC212))</f>
        <v>38854906.036773026</v>
      </c>
      <c r="AF212" s="3">
        <f t="shared" si="11"/>
        <v>38854906.036773026</v>
      </c>
      <c r="AG212" s="3">
        <f t="shared" si="27"/>
        <v>36809954.607105158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137</v>
      </c>
      <c r="C213" s="7"/>
      <c r="D213" s="2" t="e">
        <f t="shared" si="12"/>
        <v>#N/A</v>
      </c>
      <c r="E213" s="2" t="e">
        <f t="shared" si="22"/>
        <v>#N/A</v>
      </c>
      <c r="F213" s="2">
        <v>664783.20333690941</v>
      </c>
      <c r="G213" s="2">
        <f t="shared" si="26"/>
        <v>429079.14285714284</v>
      </c>
      <c r="H213" s="2">
        <f t="shared" si="37"/>
        <v>77901108.036773115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3602194.4285714333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712752.88292682171</v>
      </c>
      <c r="Q213" s="21">
        <f t="shared" si="39"/>
        <v>450000</v>
      </c>
      <c r="R213" s="2">
        <f t="shared" si="38"/>
        <v>81417628.518815205</v>
      </c>
      <c r="S213" s="2">
        <f t="shared" si="17"/>
        <v>429079.14285714924</v>
      </c>
      <c r="T213" s="2">
        <f t="shared" si="18"/>
        <v>20920.857142857276</v>
      </c>
      <c r="U213" s="2">
        <f t="shared" si="19"/>
        <v>450000</v>
      </c>
      <c r="V213" s="2">
        <f t="shared" si="33"/>
        <v>41858460.036773019</v>
      </c>
      <c r="W213" s="2">
        <f t="shared" si="20"/>
        <v>429079.14285714179</v>
      </c>
      <c r="X213" s="2">
        <f t="shared" si="6"/>
        <v>20920.857142858207</v>
      </c>
      <c r="Y213" s="2">
        <f t="shared" si="35"/>
        <v>39559168.482042171</v>
      </c>
      <c r="Z213" s="2" t="str">
        <f t="shared" si="8"/>
        <v>MEEP</v>
      </c>
      <c r="AA213" s="2">
        <f>IF(Z213="HERE",Y213,AA212+Graph!$G$1*1000)</f>
        <v>41953643.339185022</v>
      </c>
      <c r="AB213" s="2">
        <f t="shared" si="21"/>
        <v>420000</v>
      </c>
      <c r="AC213" s="2">
        <f t="shared" si="36"/>
        <v>38854906.036773026</v>
      </c>
      <c r="AD213" s="3">
        <f t="shared" si="10"/>
        <v>41953643.339185022</v>
      </c>
      <c r="AE213" s="2">
        <f>IF(AE211&gt;=52800000,52800000,IF(AB192=Graph!G$1*1000,AE212+Graph!G$1*1000,AC213))</f>
        <v>38854906.036773026</v>
      </c>
      <c r="AF213" s="3">
        <f t="shared" si="11"/>
        <v>38854906.036773026</v>
      </c>
      <c r="AG213" s="3">
        <f t="shared" si="27"/>
        <v>36850237.335676588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138</v>
      </c>
      <c r="C214" s="7"/>
      <c r="D214" s="2" t="e">
        <f t="shared" si="12"/>
        <v>#N/A</v>
      </c>
      <c r="E214" s="2" t="e">
        <f t="shared" si="22"/>
        <v>#N/A</v>
      </c>
      <c r="F214" s="2">
        <v>666618.97882606089</v>
      </c>
      <c r="G214" s="2">
        <f t="shared" si="26"/>
        <v>429079.14285714284</v>
      </c>
      <c r="H214" s="2">
        <f t="shared" si="37"/>
        <v>78330187.179630265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3623115.2857142906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714859.52282229066</v>
      </c>
      <c r="Q214" s="21">
        <f t="shared" si="39"/>
        <v>450000</v>
      </c>
      <c r="R214" s="2">
        <f t="shared" si="38"/>
        <v>81867628.518815205</v>
      </c>
      <c r="S214" s="2">
        <f t="shared" si="17"/>
        <v>429079.14285714924</v>
      </c>
      <c r="T214" s="2">
        <f t="shared" si="18"/>
        <v>20920.857142857276</v>
      </c>
      <c r="U214" s="2">
        <f t="shared" si="19"/>
        <v>450000</v>
      </c>
      <c r="V214" s="2">
        <f t="shared" si="33"/>
        <v>42287539.17963016</v>
      </c>
      <c r="W214" s="2">
        <f t="shared" si="20"/>
        <v>429079.14285714179</v>
      </c>
      <c r="X214" s="2">
        <f t="shared" si="6"/>
        <v>20920.857142858207</v>
      </c>
      <c r="Y214" s="2">
        <f t="shared" si="35"/>
        <v>39580089.339185029</v>
      </c>
      <c r="Z214" s="2" t="str">
        <f t="shared" si="8"/>
        <v>MEEP</v>
      </c>
      <c r="AA214" s="2">
        <f>IF(Z214="HERE",Y214,AA213+Graph!$G$1*1000)</f>
        <v>42373643.339185022</v>
      </c>
      <c r="AB214" s="2">
        <f t="shared" si="21"/>
        <v>420000</v>
      </c>
      <c r="AC214" s="2">
        <f t="shared" si="36"/>
        <v>38854906.036773026</v>
      </c>
      <c r="AD214" s="3">
        <f t="shared" si="10"/>
        <v>42373643.339185022</v>
      </c>
      <c r="AE214" s="2">
        <f>IF(AE212&gt;=52800000,52800000,IF(AB193=Graph!G$1*1000,AE213+Graph!G$1*1000,AC214))</f>
        <v>38854906.036773026</v>
      </c>
      <c r="AF214" s="3">
        <f t="shared" si="11"/>
        <v>38854906.036773026</v>
      </c>
      <c r="AG214" s="3">
        <f t="shared" si="27"/>
        <v>36890520.064248018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139</v>
      </c>
      <c r="C215" s="7"/>
      <c r="D215" s="2" t="e">
        <f t="shared" si="12"/>
        <v>#N/A</v>
      </c>
      <c r="E215" s="2" t="e">
        <f t="shared" si="22"/>
        <v>#N/A</v>
      </c>
      <c r="F215" s="2">
        <v>668454.75431521237</v>
      </c>
      <c r="G215" s="2">
        <f t="shared" si="26"/>
        <v>429079.14285714284</v>
      </c>
      <c r="H215" s="2">
        <f t="shared" si="37"/>
        <v>78759266.322487414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3644036.1428571478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716966.16271775961</v>
      </c>
      <c r="Q215" s="21">
        <f t="shared" si="39"/>
        <v>450000</v>
      </c>
      <c r="R215" s="2">
        <f t="shared" si="38"/>
        <v>82317628.518815205</v>
      </c>
      <c r="S215" s="2">
        <f t="shared" si="17"/>
        <v>429079.14285714924</v>
      </c>
      <c r="T215" s="2">
        <f t="shared" si="18"/>
        <v>20920.857142857276</v>
      </c>
      <c r="U215" s="2">
        <f t="shared" si="19"/>
        <v>450000</v>
      </c>
      <c r="V215" s="2">
        <f t="shared" si="33"/>
        <v>42716618.322487302</v>
      </c>
      <c r="W215" s="2">
        <f t="shared" si="20"/>
        <v>429079.14285714179</v>
      </c>
      <c r="X215" s="2">
        <f t="shared" si="6"/>
        <v>20920.857142858207</v>
      </c>
      <c r="Y215" s="2">
        <f t="shared" si="35"/>
        <v>39601010.196327887</v>
      </c>
      <c r="Z215" s="2" t="str">
        <f t="shared" si="8"/>
        <v>MEEP</v>
      </c>
      <c r="AA215" s="2">
        <f>IF(Z215="HERE",Y215,AA214+Graph!$G$1*1000)</f>
        <v>42793643.339185022</v>
      </c>
      <c r="AB215" s="2">
        <f t="shared" si="21"/>
        <v>420000</v>
      </c>
      <c r="AC215" s="2">
        <f t="shared" si="36"/>
        <v>38854906.036773026</v>
      </c>
      <c r="AD215" s="3">
        <f t="shared" si="10"/>
        <v>42793643.339185022</v>
      </c>
      <c r="AE215" s="2">
        <f>IF(AE213&gt;=52800000,52800000,IF(AB194=Graph!G$1*1000,AE214+Graph!G$1*1000,AC215))</f>
        <v>38854906.036773026</v>
      </c>
      <c r="AF215" s="3">
        <f t="shared" si="11"/>
        <v>38854906.036773026</v>
      </c>
      <c r="AG215" s="3">
        <f t="shared" si="27"/>
        <v>36930802.792819448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140</v>
      </c>
      <c r="C216" s="7"/>
      <c r="D216" s="2" t="e">
        <f t="shared" si="12"/>
        <v>#N/A</v>
      </c>
      <c r="E216" s="2" t="e">
        <f t="shared" si="22"/>
        <v>#N/A</v>
      </c>
      <c r="F216" s="2">
        <v>670290.52980434895</v>
      </c>
      <c r="G216" s="2">
        <f t="shared" si="26"/>
        <v>429079.14285714284</v>
      </c>
      <c r="H216" s="2">
        <f t="shared" si="37"/>
        <v>79188345.465344563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3664957.0000000051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719072.80261322856</v>
      </c>
      <c r="Q216" s="21">
        <f t="shared" si="39"/>
        <v>450000</v>
      </c>
      <c r="R216" s="2">
        <f t="shared" si="38"/>
        <v>82767628.518815205</v>
      </c>
      <c r="S216" s="2">
        <f t="shared" si="17"/>
        <v>429079.14285714924</v>
      </c>
      <c r="T216" s="2">
        <f t="shared" si="18"/>
        <v>20920.857142857276</v>
      </c>
      <c r="U216" s="2">
        <f t="shared" si="19"/>
        <v>450000</v>
      </c>
      <c r="V216" s="2">
        <f t="shared" si="33"/>
        <v>43145697.465344444</v>
      </c>
      <c r="W216" s="2">
        <f t="shared" si="20"/>
        <v>429079.14285714179</v>
      </c>
      <c r="X216" s="2">
        <f t="shared" si="6"/>
        <v>20920.857142858207</v>
      </c>
      <c r="Y216" s="2">
        <f t="shared" si="35"/>
        <v>39621931.053470746</v>
      </c>
      <c r="Z216" s="2" t="str">
        <f t="shared" si="8"/>
        <v>MEEP</v>
      </c>
      <c r="AA216" s="2">
        <f>IF(Z216="HERE",Y216,AA215+Graph!$G$1*1000)</f>
        <v>43213643.339185022</v>
      </c>
      <c r="AB216" s="2">
        <f t="shared" si="21"/>
        <v>420000</v>
      </c>
      <c r="AC216" s="2">
        <f t="shared" si="36"/>
        <v>38854906.036773026</v>
      </c>
      <c r="AD216" s="3">
        <f t="shared" si="10"/>
        <v>43213643.339185022</v>
      </c>
      <c r="AE216" s="2">
        <f>IF(AE214&gt;=52800000,52800000,IF(AB195=Graph!G$1*1000,AE215+Graph!G$1*1000,AC216))</f>
        <v>38854906.036773026</v>
      </c>
      <c r="AF216" s="3">
        <f t="shared" si="11"/>
        <v>38854906.036773026</v>
      </c>
      <c r="AG216" s="3">
        <f t="shared" si="27"/>
        <v>36971085.521390878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141</v>
      </c>
      <c r="C217" s="7"/>
      <c r="D217" s="2" t="e">
        <f t="shared" si="12"/>
        <v>#N/A</v>
      </c>
      <c r="E217" s="2" t="e">
        <f t="shared" si="22"/>
        <v>#N/A</v>
      </c>
      <c r="F217" s="2">
        <v>672126.30529350042</v>
      </c>
      <c r="G217" s="2">
        <f t="shared" si="26"/>
        <v>429079.14285714284</v>
      </c>
      <c r="H217" s="2">
        <f t="shared" si="37"/>
        <v>79617424.608201712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3685877.8571428624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721179.44250869751</v>
      </c>
      <c r="Q217" s="21">
        <f t="shared" si="39"/>
        <v>450000</v>
      </c>
      <c r="R217" s="2">
        <f t="shared" si="38"/>
        <v>83217628.518815205</v>
      </c>
      <c r="S217" s="2">
        <f t="shared" si="17"/>
        <v>429079.14285714924</v>
      </c>
      <c r="T217" s="2">
        <f t="shared" si="18"/>
        <v>20920.857142857276</v>
      </c>
      <c r="U217" s="2">
        <f t="shared" si="19"/>
        <v>450000</v>
      </c>
      <c r="V217" s="2">
        <f t="shared" si="33"/>
        <v>43574776.608201586</v>
      </c>
      <c r="W217" s="2">
        <f t="shared" si="20"/>
        <v>429079.14285714179</v>
      </c>
      <c r="X217" s="2">
        <f t="shared" si="6"/>
        <v>20920.857142858207</v>
      </c>
      <c r="Y217" s="2">
        <f t="shared" si="35"/>
        <v>39642851.910613604</v>
      </c>
      <c r="Z217" s="2" t="str">
        <f t="shared" si="8"/>
        <v>MEEP</v>
      </c>
      <c r="AA217" s="2">
        <f>IF(Z217="HERE",Y217,AA216+Graph!$G$1*1000)</f>
        <v>43633643.339185022</v>
      </c>
      <c r="AB217" s="2">
        <f t="shared" si="21"/>
        <v>420000</v>
      </c>
      <c r="AC217" s="2">
        <f t="shared" si="36"/>
        <v>38854906.036773026</v>
      </c>
      <c r="AD217" s="3">
        <f t="shared" si="10"/>
        <v>43633643.339185022</v>
      </c>
      <c r="AE217" s="2">
        <f>IF(AE215&gt;=52800000,52800000,IF(AB196=Graph!G$1*1000,AE216+Graph!G$1*1000,AC217))</f>
        <v>38854906.036773026</v>
      </c>
      <c r="AF217" s="3">
        <f t="shared" si="11"/>
        <v>38854906.036773026</v>
      </c>
      <c r="AG217" s="3">
        <f t="shared" si="27"/>
        <v>37011368.2499623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142</v>
      </c>
      <c r="C218" s="7"/>
      <c r="D218" s="2" t="e">
        <f t="shared" si="12"/>
        <v>#N/A</v>
      </c>
      <c r="E218" s="2" t="e">
        <f t="shared" si="22"/>
        <v>#N/A</v>
      </c>
      <c r="F218" s="2">
        <v>673962.080782637</v>
      </c>
      <c r="G218" s="2">
        <f t="shared" si="26"/>
        <v>429079.14285714284</v>
      </c>
      <c r="H218" s="2">
        <f t="shared" si="37"/>
        <v>80046503.751058862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3706798.7142857197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723286.08240416646</v>
      </c>
      <c r="Q218" s="21">
        <f t="shared" si="39"/>
        <v>450000</v>
      </c>
      <c r="R218" s="2">
        <f t="shared" si="38"/>
        <v>83667628.518815205</v>
      </c>
      <c r="S218" s="2">
        <f t="shared" si="17"/>
        <v>429079.14285714924</v>
      </c>
      <c r="T218" s="2">
        <f t="shared" si="18"/>
        <v>20920.857142857276</v>
      </c>
      <c r="U218" s="2">
        <f t="shared" si="19"/>
        <v>450000</v>
      </c>
      <c r="V218" s="2">
        <f t="shared" si="33"/>
        <v>44003855.751058728</v>
      </c>
      <c r="W218" s="2">
        <f t="shared" si="20"/>
        <v>429079.14285714179</v>
      </c>
      <c r="X218" s="2">
        <f t="shared" si="6"/>
        <v>20920.857142858207</v>
      </c>
      <c r="Y218" s="2">
        <f t="shared" si="35"/>
        <v>39663772.767756462</v>
      </c>
      <c r="Z218" s="2" t="str">
        <f t="shared" si="8"/>
        <v>MEEP</v>
      </c>
      <c r="AA218" s="2">
        <f>IF(Z218="HERE",Y218,AA217+Graph!$G$1*1000)</f>
        <v>44053643.339185022</v>
      </c>
      <c r="AB218" s="2">
        <f t="shared" si="21"/>
        <v>420000</v>
      </c>
      <c r="AC218" s="2">
        <f t="shared" si="36"/>
        <v>38854906.036773026</v>
      </c>
      <c r="AD218" s="3">
        <f t="shared" si="10"/>
        <v>44053643.339185022</v>
      </c>
      <c r="AE218" s="2">
        <f>IF(AE216&gt;=52800000,52800000,IF(AB197=Graph!G$1*1000,AE217+Graph!G$1*1000,AC218))</f>
        <v>38854906.036773026</v>
      </c>
      <c r="AF218" s="3">
        <f t="shared" si="11"/>
        <v>38854906.036773026</v>
      </c>
      <c r="AG218" s="3">
        <f t="shared" si="27"/>
        <v>37051650.97853373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143</v>
      </c>
      <c r="C219" s="7"/>
      <c r="D219" s="2" t="e">
        <f t="shared" si="12"/>
        <v>#N/A</v>
      </c>
      <c r="E219" s="2" t="e">
        <f t="shared" si="22"/>
        <v>#N/A</v>
      </c>
      <c r="F219" s="2">
        <v>675797.85627178848</v>
      </c>
      <c r="G219" s="2">
        <f t="shared" si="26"/>
        <v>429079.14285714284</v>
      </c>
      <c r="H219" s="2">
        <f t="shared" si="37"/>
        <v>80475582.893916011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3727719.5714285769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725392.72229963541</v>
      </c>
      <c r="Q219" s="21">
        <f t="shared" si="39"/>
        <v>450000</v>
      </c>
      <c r="R219" s="2">
        <f t="shared" si="38"/>
        <v>84117628.518815205</v>
      </c>
      <c r="S219" s="2">
        <f t="shared" si="17"/>
        <v>429079.14285714924</v>
      </c>
      <c r="T219" s="2">
        <f t="shared" si="18"/>
        <v>20920.857142857276</v>
      </c>
      <c r="U219" s="2">
        <f t="shared" si="19"/>
        <v>450000</v>
      </c>
      <c r="V219" s="2">
        <f t="shared" si="33"/>
        <v>44432934.893915869</v>
      </c>
      <c r="W219" s="2">
        <f t="shared" si="20"/>
        <v>429079.14285714179</v>
      </c>
      <c r="X219" s="2">
        <f t="shared" si="6"/>
        <v>20920.857142858207</v>
      </c>
      <c r="Y219" s="2">
        <f t="shared" si="35"/>
        <v>39684693.62489932</v>
      </c>
      <c r="Z219" s="2" t="str">
        <f t="shared" si="8"/>
        <v>MEEP</v>
      </c>
      <c r="AA219" s="2">
        <f>IF(Z219="HERE",Y219,AA218+Graph!$G$1*1000)</f>
        <v>44473643.339185022</v>
      </c>
      <c r="AB219" s="2">
        <f t="shared" si="21"/>
        <v>420000</v>
      </c>
      <c r="AC219" s="2">
        <f t="shared" si="36"/>
        <v>38854906.036773026</v>
      </c>
      <c r="AD219" s="3">
        <f t="shared" si="10"/>
        <v>44473643.339185022</v>
      </c>
      <c r="AE219" s="2">
        <f>IF(AE217&gt;=52800000,52800000,IF(AB198=Graph!G$1*1000,AE218+Graph!G$1*1000,AC219))</f>
        <v>38854906.036773026</v>
      </c>
      <c r="AF219" s="3">
        <f t="shared" si="11"/>
        <v>38854906.036773026</v>
      </c>
      <c r="AG219" s="3">
        <f t="shared" si="27"/>
        <v>37091933.707105167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144</v>
      </c>
      <c r="C220" s="7"/>
      <c r="D220" s="2" t="e">
        <f t="shared" si="12"/>
        <v>#N/A</v>
      </c>
      <c r="E220" s="2" t="e">
        <f t="shared" si="22"/>
        <v>#N/A</v>
      </c>
      <c r="F220" s="2">
        <v>677633.63176092505</v>
      </c>
      <c r="G220" s="2">
        <f t="shared" si="26"/>
        <v>429079.14285714284</v>
      </c>
      <c r="H220" s="2">
        <f t="shared" si="37"/>
        <v>80904662.03677316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3748640.4285714342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727499.36219510436</v>
      </c>
      <c r="Q220" s="21">
        <f t="shared" si="39"/>
        <v>450000</v>
      </c>
      <c r="R220" s="2">
        <f t="shared" si="38"/>
        <v>84567628.518815205</v>
      </c>
      <c r="S220" s="2">
        <f t="shared" si="17"/>
        <v>429079.14285714924</v>
      </c>
      <c r="T220" s="2">
        <f t="shared" si="18"/>
        <v>20920.857142857276</v>
      </c>
      <c r="U220" s="2">
        <f t="shared" si="19"/>
        <v>450000</v>
      </c>
      <c r="V220" s="2">
        <f t="shared" si="33"/>
        <v>44862014.036773011</v>
      </c>
      <c r="W220" s="2">
        <f t="shared" si="20"/>
        <v>429079.14285714179</v>
      </c>
      <c r="X220" s="2">
        <f t="shared" si="6"/>
        <v>20920.857142858207</v>
      </c>
      <c r="Y220" s="2">
        <f t="shared" si="35"/>
        <v>39705614.482042179</v>
      </c>
      <c r="Z220" s="2" t="str">
        <f t="shared" si="8"/>
        <v>MEEP</v>
      </c>
      <c r="AA220" s="2">
        <f>IF(Z220="HERE",Y220,AA219+Graph!$G$1*1000)</f>
        <v>44893643.339185022</v>
      </c>
      <c r="AB220" s="2">
        <f t="shared" si="21"/>
        <v>420000</v>
      </c>
      <c r="AC220" s="2">
        <f t="shared" si="36"/>
        <v>38854906.036773026</v>
      </c>
      <c r="AD220" s="3">
        <f t="shared" si="10"/>
        <v>44893643.339185022</v>
      </c>
      <c r="AE220" s="2">
        <f>IF(AE218&gt;=52800000,52800000,IF(AB199=Graph!G$1*1000,AE219+Graph!G$1*1000,AC220))</f>
        <v>38854906.036773026</v>
      </c>
      <c r="AF220" s="3">
        <f t="shared" si="11"/>
        <v>38854906.036773026</v>
      </c>
      <c r="AG220" s="3">
        <f t="shared" si="27"/>
        <v>37132216.43567659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145</v>
      </c>
      <c r="C221" s="7"/>
      <c r="D221" s="2" t="e">
        <f t="shared" si="12"/>
        <v>#N/A</v>
      </c>
      <c r="E221" s="2" t="e">
        <f t="shared" si="22"/>
        <v>#N/A</v>
      </c>
      <c r="F221" s="2">
        <v>679469.40725007653</v>
      </c>
      <c r="G221" s="2">
        <f t="shared" si="26"/>
        <v>429079.14285714284</v>
      </c>
      <c r="H221" s="2">
        <f t="shared" si="37"/>
        <v>81333741.179630309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3769561.2857142915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729606.00209058821</v>
      </c>
      <c r="Q221" s="21">
        <f t="shared" si="39"/>
        <v>450000</v>
      </c>
      <c r="R221" s="2">
        <f t="shared" si="38"/>
        <v>85017628.518815205</v>
      </c>
      <c r="S221" s="2">
        <f t="shared" si="17"/>
        <v>429079.14285714924</v>
      </c>
      <c r="T221" s="2">
        <f t="shared" si="18"/>
        <v>20920.857142857276</v>
      </c>
      <c r="U221" s="2">
        <f t="shared" si="19"/>
        <v>450000</v>
      </c>
      <c r="V221" s="2">
        <f t="shared" si="33"/>
        <v>45291093.179630153</v>
      </c>
      <c r="W221" s="2">
        <f t="shared" si="20"/>
        <v>429079.14285714179</v>
      </c>
      <c r="X221" s="2">
        <f t="shared" si="6"/>
        <v>20920.857142858207</v>
      </c>
      <c r="Y221" s="2">
        <f t="shared" si="35"/>
        <v>39726535.339185037</v>
      </c>
      <c r="Z221" s="2" t="str">
        <f t="shared" si="8"/>
        <v>MEEP</v>
      </c>
      <c r="AA221" s="2">
        <f>IF(Z221="HERE",Y221,AA220+Graph!$G$1*1000)</f>
        <v>45313643.339185022</v>
      </c>
      <c r="AB221" s="2">
        <f t="shared" si="21"/>
        <v>420000</v>
      </c>
      <c r="AC221" s="2">
        <f t="shared" si="36"/>
        <v>38854906.036773026</v>
      </c>
      <c r="AD221" s="3">
        <f t="shared" si="10"/>
        <v>45313643.339185022</v>
      </c>
      <c r="AE221" s="2">
        <f>IF(AE219&gt;=52800000,52800000,IF(AB200=Graph!G$1*1000,AE220+Graph!G$1*1000,AC221))</f>
        <v>38854906.036773026</v>
      </c>
      <c r="AF221" s="3">
        <f t="shared" si="11"/>
        <v>38854906.036773026</v>
      </c>
      <c r="AG221" s="3">
        <f t="shared" si="27"/>
        <v>37172499.164248019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146</v>
      </c>
      <c r="C222" s="7"/>
      <c r="D222" s="2" t="e">
        <f t="shared" si="12"/>
        <v>#N/A</v>
      </c>
      <c r="E222" s="2" t="e">
        <f t="shared" si="22"/>
        <v>#N/A</v>
      </c>
      <c r="F222" s="2">
        <v>681305.18273922801</v>
      </c>
      <c r="G222" s="2">
        <f t="shared" si="26"/>
        <v>429079.14285714284</v>
      </c>
      <c r="H222" s="2">
        <f t="shared" si="37"/>
        <v>81762820.322487459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3790482.1428571488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731712.64198605716</v>
      </c>
      <c r="Q222" s="21">
        <f t="shared" si="39"/>
        <v>450000</v>
      </c>
      <c r="R222" s="2">
        <f t="shared" si="38"/>
        <v>85467628.518815205</v>
      </c>
      <c r="S222" s="2">
        <f t="shared" si="17"/>
        <v>429079.14285714924</v>
      </c>
      <c r="T222" s="2">
        <f t="shared" si="18"/>
        <v>20920.857142857276</v>
      </c>
      <c r="U222" s="2">
        <f t="shared" si="19"/>
        <v>450000</v>
      </c>
      <c r="V222" s="2">
        <f t="shared" si="33"/>
        <v>45720172.322487295</v>
      </c>
      <c r="W222" s="2">
        <f t="shared" si="20"/>
        <v>429079.14285714179</v>
      </c>
      <c r="X222" s="2">
        <f t="shared" si="6"/>
        <v>20920.857142858207</v>
      </c>
      <c r="Y222" s="2">
        <f t="shared" si="35"/>
        <v>39747456.196327895</v>
      </c>
      <c r="Z222" s="2" t="str">
        <f t="shared" si="8"/>
        <v>MEEP</v>
      </c>
      <c r="AA222" s="2">
        <f>IF(Z222="HERE",Y222,AA221+Graph!$G$1*1000)</f>
        <v>45733643.339185022</v>
      </c>
      <c r="AB222" s="2">
        <f t="shared" si="21"/>
        <v>420000</v>
      </c>
      <c r="AC222" s="2">
        <f t="shared" si="36"/>
        <v>38854906.036773026</v>
      </c>
      <c r="AD222" s="3">
        <f t="shared" si="10"/>
        <v>45733643.339185022</v>
      </c>
      <c r="AE222" s="2">
        <f>IF(AE220&gt;=52800000,52800000,IF(AB201=Graph!G$1*1000,AE221+Graph!G$1*1000,AC222))</f>
        <v>38854906.036773026</v>
      </c>
      <c r="AF222" s="3">
        <f t="shared" si="11"/>
        <v>38854906.036773026</v>
      </c>
      <c r="AG222" s="3">
        <f t="shared" si="27"/>
        <v>37212781.892819457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147</v>
      </c>
      <c r="C223" s="7"/>
      <c r="D223" s="2" t="e">
        <f t="shared" si="12"/>
        <v>#N/A</v>
      </c>
      <c r="E223" s="2" t="e">
        <f t="shared" si="22"/>
        <v>#N/A</v>
      </c>
      <c r="F223" s="2">
        <v>683140.95822836459</v>
      </c>
      <c r="G223" s="2">
        <f t="shared" si="26"/>
        <v>429079.14285714284</v>
      </c>
      <c r="H223" s="2">
        <f t="shared" si="37"/>
        <v>82191899.465344608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3811403.0000000061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733819.28188152611</v>
      </c>
      <c r="Q223" s="21">
        <f t="shared" si="39"/>
        <v>450000</v>
      </c>
      <c r="R223" s="2">
        <f t="shared" si="38"/>
        <v>85917628.518815205</v>
      </c>
      <c r="S223" s="2">
        <f t="shared" si="17"/>
        <v>429079.14285714924</v>
      </c>
      <c r="T223" s="2">
        <f t="shared" si="18"/>
        <v>20920.857142857276</v>
      </c>
      <c r="U223" s="2">
        <f t="shared" si="19"/>
        <v>450000</v>
      </c>
      <c r="V223" s="2">
        <f t="shared" si="33"/>
        <v>46149251.465344436</v>
      </c>
      <c r="W223" s="2">
        <f t="shared" si="20"/>
        <v>429079.14285714179</v>
      </c>
      <c r="X223" s="2">
        <f t="shared" si="6"/>
        <v>20920.857142858207</v>
      </c>
      <c r="Y223" s="2">
        <f t="shared" ref="Y223:Y286" si="40">IF(COUNT($C224)=0,IF(COUNT($C223)=1,C223,SUM(Y222+X223)),C223)</f>
        <v>39768377.053470753</v>
      </c>
      <c r="Z223" s="2" t="str">
        <f t="shared" si="8"/>
        <v>MEEP</v>
      </c>
      <c r="AA223" s="2">
        <f>IF(Z223="HERE",Y223,AA222+Graph!$G$1*1000)</f>
        <v>46153643.339185022</v>
      </c>
      <c r="AB223" s="2">
        <f t="shared" si="21"/>
        <v>420000</v>
      </c>
      <c r="AC223" s="2">
        <f t="shared" ref="AC223:AC286" si="41">IF(Z224="HERE",V223,AC222)</f>
        <v>38854906.036773026</v>
      </c>
      <c r="AD223" s="3">
        <f t="shared" si="10"/>
        <v>46153643.339185022</v>
      </c>
      <c r="AE223" s="2">
        <f>IF(AE221&gt;=52800000,52800000,IF(AB202=Graph!G$1*1000,AE222+Graph!G$1*1000,AC223))</f>
        <v>38854906.036773026</v>
      </c>
      <c r="AF223" s="3">
        <f t="shared" si="11"/>
        <v>38854906.036773026</v>
      </c>
      <c r="AG223" s="3">
        <f t="shared" si="27"/>
        <v>37253064.621390879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148</v>
      </c>
      <c r="C224" s="7"/>
      <c r="D224" s="2" t="e">
        <f t="shared" si="12"/>
        <v>#N/A</v>
      </c>
      <c r="E224" s="2" t="e">
        <f t="shared" si="22"/>
        <v>#N/A</v>
      </c>
      <c r="F224" s="2">
        <v>684976.73371751606</v>
      </c>
      <c r="G224" s="2">
        <f t="shared" si="26"/>
        <v>429079.14285714284</v>
      </c>
      <c r="H224" s="2">
        <f t="shared" ref="H224:H287" si="42">IF(COUNT($C225)=0,IF(COUNT($C224)=1,C224,SUM(H223+G224)),C224)</f>
        <v>82620978.608201757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3832323.8571428633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735925.92177699506</v>
      </c>
      <c r="Q224" s="21">
        <f t="shared" si="39"/>
        <v>450000</v>
      </c>
      <c r="R224" s="2">
        <f t="shared" ref="R224:R287" si="43">IF(COUNT($C225)=0,IF(COUNT($C224)=1,M224,SUM(R223+Q224)),M224)</f>
        <v>86367628.518815205</v>
      </c>
      <c r="S224" s="2">
        <f t="shared" si="17"/>
        <v>429079.14285714924</v>
      </c>
      <c r="T224" s="2">
        <f t="shared" si="18"/>
        <v>20920.857142857276</v>
      </c>
      <c r="U224" s="2">
        <f t="shared" si="19"/>
        <v>450000</v>
      </c>
      <c r="V224" s="2">
        <f t="shared" si="33"/>
        <v>46578330.608201578</v>
      </c>
      <c r="W224" s="2">
        <f t="shared" si="20"/>
        <v>429079.14285714179</v>
      </c>
      <c r="X224" s="2">
        <f t="shared" si="6"/>
        <v>20920.857142858207</v>
      </c>
      <c r="Y224" s="2">
        <f t="shared" si="40"/>
        <v>39789297.910613611</v>
      </c>
      <c r="Z224" s="2" t="str">
        <f t="shared" si="8"/>
        <v>MEEP</v>
      </c>
      <c r="AA224" s="2">
        <f>IF(Z224="HERE",Y224,AA223+Graph!$G$1*1000)</f>
        <v>46573643.339185022</v>
      </c>
      <c r="AB224" s="2">
        <f t="shared" si="21"/>
        <v>420000</v>
      </c>
      <c r="AC224" s="2">
        <f t="shared" si="41"/>
        <v>38854906.036773026</v>
      </c>
      <c r="AD224" s="3">
        <f t="shared" si="10"/>
        <v>46573643.339185022</v>
      </c>
      <c r="AE224" s="2">
        <f>IF(AE222&gt;=52800000,52800000,IF(AB203=Graph!G$1*1000,AE223+Graph!G$1*1000,AC224))</f>
        <v>38854906.036773026</v>
      </c>
      <c r="AF224" s="3">
        <f t="shared" si="11"/>
        <v>38854906.036773026</v>
      </c>
      <c r="AG224" s="3">
        <f t="shared" si="27"/>
        <v>37293347.349962309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149</v>
      </c>
      <c r="C225" s="7"/>
      <c r="D225" s="2" t="e">
        <f t="shared" si="12"/>
        <v>#N/A</v>
      </c>
      <c r="E225" s="2" t="e">
        <f t="shared" si="22"/>
        <v>#N/A</v>
      </c>
      <c r="F225" s="2">
        <v>686812.50920665264</v>
      </c>
      <c r="G225" s="2">
        <f t="shared" si="26"/>
        <v>429079.14285714284</v>
      </c>
      <c r="H225" s="2">
        <f t="shared" si="42"/>
        <v>83050057.751058906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3853244.7142857206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738032.56167246401</v>
      </c>
      <c r="Q225" s="21">
        <f t="shared" si="39"/>
        <v>450000</v>
      </c>
      <c r="R225" s="2">
        <f t="shared" si="43"/>
        <v>86817628.518815205</v>
      </c>
      <c r="S225" s="2">
        <f t="shared" si="17"/>
        <v>429079.14285714924</v>
      </c>
      <c r="T225" s="2">
        <f t="shared" si="18"/>
        <v>20920.857142857276</v>
      </c>
      <c r="U225" s="2">
        <f t="shared" si="19"/>
        <v>450000</v>
      </c>
      <c r="V225" s="2">
        <f t="shared" si="33"/>
        <v>47007409.75105872</v>
      </c>
      <c r="W225" s="2">
        <f t="shared" si="20"/>
        <v>429079.14285714179</v>
      </c>
      <c r="X225" s="2">
        <f t="shared" si="6"/>
        <v>20920.857142858207</v>
      </c>
      <c r="Y225" s="2">
        <f t="shared" si="40"/>
        <v>39810218.76775647</v>
      </c>
      <c r="Z225" s="2" t="str">
        <f t="shared" si="8"/>
        <v>MEEP</v>
      </c>
      <c r="AA225" s="2">
        <f>IF(Z225="HERE",Y225,AA224+Graph!$G$1*1000)</f>
        <v>46993643.339185022</v>
      </c>
      <c r="AB225" s="2">
        <f t="shared" si="21"/>
        <v>420000</v>
      </c>
      <c r="AC225" s="2">
        <f t="shared" si="41"/>
        <v>38854906.036773026</v>
      </c>
      <c r="AD225" s="3">
        <f t="shared" si="10"/>
        <v>46993643.339185022</v>
      </c>
      <c r="AE225" s="2">
        <f>IF(AE223&gt;=52800000,52800000,IF(AB204=Graph!G$1*1000,AE224+Graph!G$1*1000,AC225))</f>
        <v>38854906.036773026</v>
      </c>
      <c r="AF225" s="3">
        <f t="shared" si="11"/>
        <v>38854906.036773026</v>
      </c>
      <c r="AG225" s="3">
        <f t="shared" si="27"/>
        <v>37333630.078533746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150</v>
      </c>
      <c r="C226" s="7"/>
      <c r="D226" s="2" t="e">
        <f t="shared" si="12"/>
        <v>#N/A</v>
      </c>
      <c r="E226" s="2" t="e">
        <f t="shared" si="22"/>
        <v>#N/A</v>
      </c>
      <c r="F226" s="2">
        <v>688648.28469580412</v>
      </c>
      <c r="G226" s="2">
        <f t="shared" si="26"/>
        <v>429079.14285714284</v>
      </c>
      <c r="H226" s="2">
        <f t="shared" si="42"/>
        <v>83479136.893916056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3874165.5714285779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740139.20156793296</v>
      </c>
      <c r="Q226" s="21">
        <f t="shared" si="39"/>
        <v>450000</v>
      </c>
      <c r="R226" s="2">
        <f t="shared" si="43"/>
        <v>87267628.518815205</v>
      </c>
      <c r="S226" s="2">
        <f t="shared" si="17"/>
        <v>429079.14285714924</v>
      </c>
      <c r="T226" s="2">
        <f t="shared" si="18"/>
        <v>20920.857142857276</v>
      </c>
      <c r="U226" s="2">
        <f t="shared" si="19"/>
        <v>450000</v>
      </c>
      <c r="V226" s="2">
        <f t="shared" si="33"/>
        <v>47436488.893915862</v>
      </c>
      <c r="W226" s="2">
        <f t="shared" si="20"/>
        <v>429079.14285714179</v>
      </c>
      <c r="X226" s="2">
        <f t="shared" si="6"/>
        <v>20920.857142858207</v>
      </c>
      <c r="Y226" s="2">
        <f t="shared" si="40"/>
        <v>39831139.624899328</v>
      </c>
      <c r="Z226" s="2" t="str">
        <f t="shared" si="8"/>
        <v>MEEP</v>
      </c>
      <c r="AA226" s="2">
        <f>IF(Z226="HERE",Y226,AA225+Graph!$G$1*1000)</f>
        <v>47413643.339185022</v>
      </c>
      <c r="AB226" s="2">
        <f t="shared" si="21"/>
        <v>420000</v>
      </c>
      <c r="AC226" s="2">
        <f t="shared" si="41"/>
        <v>38854906.036773026</v>
      </c>
      <c r="AD226" s="3">
        <f t="shared" si="10"/>
        <v>47413643.339185022</v>
      </c>
      <c r="AE226" s="2">
        <f>IF(AE224&gt;=52800000,52800000,IF(AB205=Graph!G$1*1000,AE225+Graph!G$1*1000,AC226))</f>
        <v>38854906.036773026</v>
      </c>
      <c r="AF226" s="3">
        <f t="shared" si="11"/>
        <v>38854906.036773026</v>
      </c>
      <c r="AG226" s="3">
        <f t="shared" si="27"/>
        <v>37373912.807105169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151</v>
      </c>
      <c r="C227" s="7"/>
      <c r="D227" s="2" t="e">
        <f t="shared" si="12"/>
        <v>#N/A</v>
      </c>
      <c r="E227" s="2" t="e">
        <f t="shared" si="22"/>
        <v>#N/A</v>
      </c>
      <c r="F227" s="2">
        <v>690484.0601849407</v>
      </c>
      <c r="G227" s="2">
        <f t="shared" si="26"/>
        <v>429079.14285714284</v>
      </c>
      <c r="H227" s="2">
        <f t="shared" si="42"/>
        <v>83908216.036773205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3895086.4285714352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742245.84146340191</v>
      </c>
      <c r="Q227" s="21">
        <f t="shared" si="39"/>
        <v>450000</v>
      </c>
      <c r="R227" s="2">
        <f t="shared" si="43"/>
        <v>87717628.518815205</v>
      </c>
      <c r="S227" s="2">
        <f t="shared" si="17"/>
        <v>429079.14285714924</v>
      </c>
      <c r="T227" s="2">
        <f t="shared" si="18"/>
        <v>20920.857142857276</v>
      </c>
      <c r="U227" s="2">
        <f t="shared" si="19"/>
        <v>450000</v>
      </c>
      <c r="V227" s="2">
        <f t="shared" si="33"/>
        <v>47865568.036773004</v>
      </c>
      <c r="W227" s="2">
        <f t="shared" si="20"/>
        <v>429079.14285714179</v>
      </c>
      <c r="X227" s="2">
        <f t="shared" si="6"/>
        <v>20920.857142858207</v>
      </c>
      <c r="Y227" s="2">
        <f t="shared" si="40"/>
        <v>39852060.482042186</v>
      </c>
      <c r="Z227" s="2" t="str">
        <f t="shared" si="8"/>
        <v>MEEP</v>
      </c>
      <c r="AA227" s="2">
        <f>IF(Z227="HERE",Y227,AA226+Graph!$G$1*1000)</f>
        <v>47833643.339185022</v>
      </c>
      <c r="AB227" s="2">
        <f t="shared" si="21"/>
        <v>420000</v>
      </c>
      <c r="AC227" s="2">
        <f t="shared" si="41"/>
        <v>38854906.036773026</v>
      </c>
      <c r="AD227" s="3">
        <f t="shared" si="10"/>
        <v>47833643.339185022</v>
      </c>
      <c r="AE227" s="2">
        <f>IF(AE225&gt;=52800000,52800000,IF(AB206=Graph!G$1*1000,AE226+Graph!G$1*1000,AC227))</f>
        <v>38854906.036773026</v>
      </c>
      <c r="AF227" s="3">
        <f t="shared" si="11"/>
        <v>38854906.036773026</v>
      </c>
      <c r="AG227" s="3">
        <f t="shared" si="27"/>
        <v>37414195.535676599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152</v>
      </c>
      <c r="C228" s="7"/>
      <c r="D228" s="2" t="e">
        <f t="shared" si="12"/>
        <v>#N/A</v>
      </c>
      <c r="E228" s="2" t="e">
        <f t="shared" si="22"/>
        <v>#N/A</v>
      </c>
      <c r="F228" s="2">
        <v>692319.83567409217</v>
      </c>
      <c r="G228" s="2">
        <f t="shared" si="26"/>
        <v>429079.14285714284</v>
      </c>
      <c r="H228" s="2">
        <f t="shared" si="42"/>
        <v>84337295.179630354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3916007.2857142924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744352.48135887086</v>
      </c>
      <c r="Q228" s="21">
        <f t="shared" si="39"/>
        <v>450000</v>
      </c>
      <c r="R228" s="2">
        <f t="shared" si="43"/>
        <v>88167628.518815205</v>
      </c>
      <c r="S228" s="2">
        <f t="shared" si="17"/>
        <v>429079.14285714924</v>
      </c>
      <c r="T228" s="2">
        <f t="shared" si="18"/>
        <v>20920.857142857276</v>
      </c>
      <c r="U228" s="2">
        <f t="shared" si="19"/>
        <v>450000</v>
      </c>
      <c r="V228" s="2">
        <f t="shared" si="33"/>
        <v>48294647.179630145</v>
      </c>
      <c r="W228" s="2">
        <f t="shared" si="20"/>
        <v>429079.14285714179</v>
      </c>
      <c r="X228" s="2">
        <f t="shared" si="6"/>
        <v>20920.857142858207</v>
      </c>
      <c r="Y228" s="2">
        <f t="shared" si="40"/>
        <v>39872981.339185044</v>
      </c>
      <c r="Z228" s="2" t="str">
        <f t="shared" si="8"/>
        <v>MEEP</v>
      </c>
      <c r="AA228" s="2">
        <f>IF(Z228="HERE",Y228,AA227+Graph!$G$1*1000)</f>
        <v>48253643.339185022</v>
      </c>
      <c r="AB228" s="2">
        <f t="shared" si="21"/>
        <v>420000</v>
      </c>
      <c r="AC228" s="2">
        <f t="shared" si="41"/>
        <v>38854906.036773026</v>
      </c>
      <c r="AD228" s="3">
        <f t="shared" si="10"/>
        <v>48253643.339185022</v>
      </c>
      <c r="AE228" s="2">
        <f>IF(AE226&gt;=52800000,52800000,IF(AB207=Graph!G$1*1000,AE227+Graph!G$1*1000,AC228))</f>
        <v>38854906.036773026</v>
      </c>
      <c r="AF228" s="3">
        <f t="shared" si="11"/>
        <v>38854906.036773026</v>
      </c>
      <c r="AG228" s="3">
        <f t="shared" si="27"/>
        <v>37433024.307105169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153</v>
      </c>
      <c r="C229" s="7"/>
      <c r="D229" s="2" t="e">
        <f t="shared" si="12"/>
        <v>#N/A</v>
      </c>
      <c r="E229" s="2" t="e">
        <f t="shared" si="22"/>
        <v>#N/A</v>
      </c>
      <c r="F229" s="2">
        <v>694155.61116322875</v>
      </c>
      <c r="G229" s="2">
        <f t="shared" si="26"/>
        <v>429079.14285714284</v>
      </c>
      <c r="H229" s="2">
        <f t="shared" si="42"/>
        <v>84766374.322487503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3936928.1428571497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746459.12125433981</v>
      </c>
      <c r="Q229" s="21">
        <f t="shared" si="39"/>
        <v>450000</v>
      </c>
      <c r="R229" s="2">
        <f t="shared" si="43"/>
        <v>88617628.518815205</v>
      </c>
      <c r="S229" s="2">
        <f t="shared" si="17"/>
        <v>429079.14285714924</v>
      </c>
      <c r="T229" s="2">
        <f t="shared" si="18"/>
        <v>20920.857142857276</v>
      </c>
      <c r="U229" s="2">
        <f t="shared" si="19"/>
        <v>450000</v>
      </c>
      <c r="V229" s="2">
        <f t="shared" si="33"/>
        <v>48723726.322487287</v>
      </c>
      <c r="W229" s="2">
        <f t="shared" si="20"/>
        <v>429079.14285714179</v>
      </c>
      <c r="X229" s="2">
        <f t="shared" si="6"/>
        <v>20920.857142858207</v>
      </c>
      <c r="Y229" s="2">
        <f t="shared" si="40"/>
        <v>39893902.196327902</v>
      </c>
      <c r="Z229" s="2" t="str">
        <f t="shared" si="8"/>
        <v>MEEP</v>
      </c>
      <c r="AA229" s="2">
        <f>IF(Z229="HERE",Y229,AA228+Graph!$G$1*1000)</f>
        <v>48673643.339185022</v>
      </c>
      <c r="AB229" s="2">
        <f t="shared" si="21"/>
        <v>420000</v>
      </c>
      <c r="AC229" s="2">
        <f t="shared" si="41"/>
        <v>38854906.036773026</v>
      </c>
      <c r="AD229" s="3">
        <f t="shared" si="10"/>
        <v>48673643.339185022</v>
      </c>
      <c r="AE229" s="2">
        <f>IF(AE227&gt;=52800000,52800000,IF(AB208=Graph!G$1*1000,AE228+Graph!G$1*1000,AC229))</f>
        <v>39274906.036773026</v>
      </c>
      <c r="AF229" s="3">
        <f t="shared" si="11"/>
        <v>39274906.036773026</v>
      </c>
      <c r="AG229" s="3">
        <f t="shared" si="27"/>
        <v>37811024.307105169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154</v>
      </c>
      <c r="C230" s="7"/>
      <c r="D230" s="2" t="e">
        <f t="shared" si="12"/>
        <v>#N/A</v>
      </c>
      <c r="E230" s="2" t="e">
        <f t="shared" si="22"/>
        <v>#N/A</v>
      </c>
      <c r="F230" s="2">
        <v>695991.38665238023</v>
      </c>
      <c r="G230" s="2">
        <f t="shared" si="26"/>
        <v>429079.14285714284</v>
      </c>
      <c r="H230" s="2">
        <f t="shared" si="42"/>
        <v>85195453.465344653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3957849.000000007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748565.76114980876</v>
      </c>
      <c r="Q230" s="21">
        <f t="shared" ref="Q230:Q293" si="44">IF(P230&gt;450000,450000,P230)</f>
        <v>450000</v>
      </c>
      <c r="R230" s="2">
        <f t="shared" si="43"/>
        <v>89067628.518815205</v>
      </c>
      <c r="S230" s="2">
        <f t="shared" si="17"/>
        <v>429079.14285714924</v>
      </c>
      <c r="T230" s="2">
        <f t="shared" si="18"/>
        <v>20920.857142857276</v>
      </c>
      <c r="U230" s="2">
        <f t="shared" si="19"/>
        <v>450000</v>
      </c>
      <c r="V230" s="2">
        <f t="shared" si="33"/>
        <v>49152805.465344429</v>
      </c>
      <c r="W230" s="2">
        <f t="shared" si="20"/>
        <v>429079.14285714179</v>
      </c>
      <c r="X230" s="2">
        <f t="shared" si="6"/>
        <v>20920.857142858207</v>
      </c>
      <c r="Y230" s="2">
        <f t="shared" si="40"/>
        <v>39914823.053470761</v>
      </c>
      <c r="Z230" s="2" t="str">
        <f t="shared" si="8"/>
        <v>MEEP</v>
      </c>
      <c r="AA230" s="2">
        <f>IF(Z230="HERE",Y230,AA229+Graph!$G$1*1000)</f>
        <v>49093643.339185022</v>
      </c>
      <c r="AB230" s="2">
        <f t="shared" si="21"/>
        <v>420000</v>
      </c>
      <c r="AC230" s="2">
        <f t="shared" si="41"/>
        <v>38854906.036773026</v>
      </c>
      <c r="AD230" s="3">
        <f t="shared" si="10"/>
        <v>49093643.339185022</v>
      </c>
      <c r="AE230" s="2">
        <f>IF(AE228&gt;=52800000,52800000,IF(AB209=Graph!G$1*1000,AE229+Graph!G$1*1000,AC230))</f>
        <v>39694906.036773026</v>
      </c>
      <c r="AF230" s="3">
        <f t="shared" si="11"/>
        <v>39694906.036773026</v>
      </c>
      <c r="AG230" s="3">
        <f t="shared" si="27"/>
        <v>38189024.307105169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155</v>
      </c>
      <c r="C231" s="7"/>
      <c r="D231" s="2" t="e">
        <f t="shared" si="12"/>
        <v>#N/A</v>
      </c>
      <c r="E231" s="2" t="e">
        <f t="shared" si="22"/>
        <v>#N/A</v>
      </c>
      <c r="F231" s="2">
        <v>697827.16214153171</v>
      </c>
      <c r="G231" s="2">
        <f t="shared" si="26"/>
        <v>429079.14285714284</v>
      </c>
      <c r="H231" s="2">
        <f t="shared" si="42"/>
        <v>85624532.608201802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3978769.8571428643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750672.40104529262</v>
      </c>
      <c r="Q231" s="21">
        <f t="shared" si="44"/>
        <v>450000</v>
      </c>
      <c r="R231" s="2">
        <f t="shared" si="43"/>
        <v>89517628.518815205</v>
      </c>
      <c r="S231" s="2">
        <f t="shared" si="17"/>
        <v>429079.14285714924</v>
      </c>
      <c r="T231" s="2">
        <f t="shared" si="18"/>
        <v>20920.857142857276</v>
      </c>
      <c r="U231" s="2">
        <f t="shared" si="19"/>
        <v>450000</v>
      </c>
      <c r="V231" s="2">
        <f t="shared" si="33"/>
        <v>49581884.608201571</v>
      </c>
      <c r="W231" s="2">
        <f t="shared" si="20"/>
        <v>429079.14285714179</v>
      </c>
      <c r="X231" s="2">
        <f t="shared" si="6"/>
        <v>20920.857142858207</v>
      </c>
      <c r="Y231" s="2">
        <f t="shared" si="40"/>
        <v>39935743.910613619</v>
      </c>
      <c r="Z231" s="2" t="str">
        <f t="shared" si="8"/>
        <v>MEEP</v>
      </c>
      <c r="AA231" s="2">
        <f>IF(Z231="HERE",Y231,AA230+Graph!$G$1*1000)</f>
        <v>49513643.339185022</v>
      </c>
      <c r="AB231" s="2">
        <f t="shared" si="21"/>
        <v>420000</v>
      </c>
      <c r="AC231" s="2">
        <f t="shared" si="41"/>
        <v>38854906.036773026</v>
      </c>
      <c r="AD231" s="3">
        <f t="shared" si="10"/>
        <v>49513643.339185022</v>
      </c>
      <c r="AE231" s="2">
        <f>IF(AE229&gt;=52800000,52800000,IF(AB210=Graph!G$1*1000,AE230+Graph!G$1*1000,AC231))</f>
        <v>40114906.036773026</v>
      </c>
      <c r="AF231" s="3">
        <f t="shared" si="11"/>
        <v>40114906.036773026</v>
      </c>
      <c r="AG231" s="3">
        <f t="shared" si="27"/>
        <v>38567024.307105169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156</v>
      </c>
      <c r="C232" s="7"/>
      <c r="D232" s="2" t="e">
        <f t="shared" si="12"/>
        <v>#N/A</v>
      </c>
      <c r="E232" s="2" t="e">
        <f t="shared" si="22"/>
        <v>#N/A</v>
      </c>
      <c r="F232" s="2">
        <v>699662.93763066828</v>
      </c>
      <c r="G232" s="2">
        <f t="shared" si="26"/>
        <v>429079.14285714284</v>
      </c>
      <c r="H232" s="2">
        <f t="shared" si="42"/>
        <v>86053611.751058951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3999690.7142857215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752779.04094076157</v>
      </c>
      <c r="Q232" s="21">
        <f t="shared" si="44"/>
        <v>450000</v>
      </c>
      <c r="R232" s="2">
        <f t="shared" si="43"/>
        <v>89967628.518815205</v>
      </c>
      <c r="S232" s="2">
        <f t="shared" si="17"/>
        <v>429079.14285714924</v>
      </c>
      <c r="T232" s="2">
        <f t="shared" si="18"/>
        <v>20920.857142857276</v>
      </c>
      <c r="U232" s="2">
        <f t="shared" si="19"/>
        <v>450000</v>
      </c>
      <c r="V232" s="2">
        <f t="shared" si="33"/>
        <v>50010963.751058713</v>
      </c>
      <c r="W232" s="2">
        <f t="shared" si="20"/>
        <v>429079.14285714179</v>
      </c>
      <c r="X232" s="2">
        <f t="shared" si="6"/>
        <v>20920.857142858207</v>
      </c>
      <c r="Y232" s="2">
        <f t="shared" si="40"/>
        <v>39956664.767756477</v>
      </c>
      <c r="Z232" s="2" t="str">
        <f t="shared" si="8"/>
        <v>MEEP</v>
      </c>
      <c r="AA232" s="2">
        <f>IF(Z232="HERE",Y232,AA231+Graph!$G$1*1000)</f>
        <v>49933643.339185022</v>
      </c>
      <c r="AB232" s="2">
        <f t="shared" si="21"/>
        <v>420000</v>
      </c>
      <c r="AC232" s="2">
        <f t="shared" si="41"/>
        <v>38854906.036773026</v>
      </c>
      <c r="AD232" s="3">
        <f t="shared" si="10"/>
        <v>49933643.339185022</v>
      </c>
      <c r="AE232" s="2">
        <f>IF(AE230&gt;=52800000,52800000,IF(AB211=Graph!G$1*1000,AE231+Graph!G$1*1000,AC232))</f>
        <v>40534906.036773026</v>
      </c>
      <c r="AF232" s="3">
        <f t="shared" si="11"/>
        <v>40534906.036773026</v>
      </c>
      <c r="AG232" s="3">
        <f t="shared" si="27"/>
        <v>38945024.307105169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157</v>
      </c>
      <c r="C233" s="7"/>
      <c r="D233" s="2" t="e">
        <f t="shared" si="12"/>
        <v>#N/A</v>
      </c>
      <c r="E233" s="2" t="e">
        <f t="shared" si="22"/>
        <v>#N/A</v>
      </c>
      <c r="F233" s="2">
        <v>701498.71311981976</v>
      </c>
      <c r="G233" s="2">
        <f t="shared" si="26"/>
        <v>429079.14285714284</v>
      </c>
      <c r="H233" s="2">
        <f t="shared" si="42"/>
        <v>86482690.8939161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4020611.5714285788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754885.68083623052</v>
      </c>
      <c r="Q233" s="21">
        <f t="shared" si="44"/>
        <v>450000</v>
      </c>
      <c r="R233" s="2">
        <f t="shared" si="43"/>
        <v>90417628.518815205</v>
      </c>
      <c r="S233" s="2">
        <f t="shared" si="17"/>
        <v>429079.14285714924</v>
      </c>
      <c r="T233" s="2">
        <f t="shared" si="18"/>
        <v>20920.857142857276</v>
      </c>
      <c r="U233" s="2">
        <f t="shared" si="19"/>
        <v>450000</v>
      </c>
      <c r="V233" s="2">
        <f t="shared" si="33"/>
        <v>50440042.893915854</v>
      </c>
      <c r="W233" s="2">
        <f t="shared" si="20"/>
        <v>429079.14285714179</v>
      </c>
      <c r="X233" s="2">
        <f t="shared" si="6"/>
        <v>20920.857142858207</v>
      </c>
      <c r="Y233" s="2">
        <f t="shared" si="40"/>
        <v>39977585.624899335</v>
      </c>
      <c r="Z233" s="2" t="str">
        <f t="shared" si="8"/>
        <v>MEEP</v>
      </c>
      <c r="AA233" s="2">
        <f>IF(Z233="HERE",Y233,AA232+Graph!$G$1*1000)</f>
        <v>50353643.339185022</v>
      </c>
      <c r="AB233" s="2">
        <f t="shared" si="21"/>
        <v>420000</v>
      </c>
      <c r="AC233" s="2">
        <f t="shared" si="41"/>
        <v>38854906.036773026</v>
      </c>
      <c r="AD233" s="3">
        <f t="shared" si="10"/>
        <v>50353643.339185022</v>
      </c>
      <c r="AE233" s="2">
        <f>IF(AE231&gt;=52800000,52800000,IF(AB212=Graph!G$1*1000,AE232+Graph!G$1*1000,AC233))</f>
        <v>40954906.036773026</v>
      </c>
      <c r="AF233" s="3">
        <f t="shared" si="11"/>
        <v>40954906.036773026</v>
      </c>
      <c r="AG233" s="3">
        <f t="shared" si="27"/>
        <v>39323024.307105169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158</v>
      </c>
      <c r="C234" s="7"/>
      <c r="D234" s="2" t="e">
        <f t="shared" si="12"/>
        <v>#N/A</v>
      </c>
      <c r="E234" s="2" t="e">
        <f t="shared" si="22"/>
        <v>#N/A</v>
      </c>
      <c r="F234" s="2">
        <v>703334.48860895634</v>
      </c>
      <c r="G234" s="2">
        <f t="shared" si="26"/>
        <v>429079.14285714284</v>
      </c>
      <c r="H234" s="2">
        <f t="shared" si="42"/>
        <v>86911770.03677325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4041532.4285714361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756992.32073169947</v>
      </c>
      <c r="Q234" s="21">
        <f t="shared" si="44"/>
        <v>450000</v>
      </c>
      <c r="R234" s="2">
        <f t="shared" si="43"/>
        <v>90867628.518815205</v>
      </c>
      <c r="S234" s="2">
        <f t="shared" si="17"/>
        <v>429079.14285714924</v>
      </c>
      <c r="T234" s="2">
        <f t="shared" si="18"/>
        <v>20920.857142857276</v>
      </c>
      <c r="U234" s="2">
        <f t="shared" si="19"/>
        <v>450000</v>
      </c>
      <c r="V234" s="2">
        <f t="shared" si="33"/>
        <v>50869122.036772996</v>
      </c>
      <c r="W234" s="2">
        <f t="shared" si="20"/>
        <v>429079.14285714179</v>
      </c>
      <c r="X234" s="2">
        <f t="shared" si="6"/>
        <v>20920.857142858207</v>
      </c>
      <c r="Y234" s="2">
        <f t="shared" si="40"/>
        <v>39998506.482042193</v>
      </c>
      <c r="Z234" s="2" t="str">
        <f t="shared" si="8"/>
        <v>MEEP</v>
      </c>
      <c r="AA234" s="2">
        <f>IF(Z234="HERE",Y234,AA233+Graph!$G$1*1000)</f>
        <v>50773643.339185022</v>
      </c>
      <c r="AB234" s="2">
        <f t="shared" si="21"/>
        <v>420000</v>
      </c>
      <c r="AC234" s="2">
        <f t="shared" si="41"/>
        <v>38854906.036773026</v>
      </c>
      <c r="AD234" s="3">
        <f t="shared" si="10"/>
        <v>50773643.339185022</v>
      </c>
      <c r="AE234" s="2">
        <f>IF(AE232&gt;=52800000,52800000,IF(AB213=Graph!G$1*1000,AE233+Graph!G$1*1000,AC234))</f>
        <v>41374906.036773026</v>
      </c>
      <c r="AF234" s="3">
        <f t="shared" si="11"/>
        <v>41374906.036773026</v>
      </c>
      <c r="AG234" s="3">
        <f t="shared" si="27"/>
        <v>39701024.307105169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159</v>
      </c>
      <c r="C235" s="7"/>
      <c r="D235" s="2" t="e">
        <f t="shared" si="12"/>
        <v>#N/A</v>
      </c>
      <c r="E235" s="2" t="e">
        <f t="shared" si="22"/>
        <v>#N/A</v>
      </c>
      <c r="F235" s="2">
        <v>705170.26409810781</v>
      </c>
      <c r="G235" s="2">
        <f t="shared" si="26"/>
        <v>429079.14285714284</v>
      </c>
      <c r="H235" s="2">
        <f t="shared" si="42"/>
        <v>87340849.179630399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4062453.2857142934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759098.96062716842</v>
      </c>
      <c r="Q235" s="21">
        <f t="shared" si="44"/>
        <v>450000</v>
      </c>
      <c r="R235" s="2">
        <f t="shared" si="43"/>
        <v>91317628.518815205</v>
      </c>
      <c r="S235" s="2">
        <f t="shared" si="17"/>
        <v>429079.14285714924</v>
      </c>
      <c r="T235" s="2">
        <f t="shared" si="18"/>
        <v>20920.857142857276</v>
      </c>
      <c r="U235" s="2">
        <f t="shared" si="19"/>
        <v>450000</v>
      </c>
      <c r="V235" s="2">
        <f t="shared" si="33"/>
        <v>51298201.179630138</v>
      </c>
      <c r="W235" s="2">
        <f t="shared" si="20"/>
        <v>429079.14285714179</v>
      </c>
      <c r="X235" s="2">
        <f t="shared" si="6"/>
        <v>20920.857142858207</v>
      </c>
      <c r="Y235" s="2">
        <f t="shared" si="40"/>
        <v>40019427.339185052</v>
      </c>
      <c r="Z235" s="2" t="str">
        <f t="shared" si="8"/>
        <v>MEEP</v>
      </c>
      <c r="AA235" s="2">
        <f>IF(Z235="HERE",Y235,AA234+Graph!$G$1*1000)</f>
        <v>51193643.339185022</v>
      </c>
      <c r="AB235" s="2">
        <f t="shared" si="21"/>
        <v>420000</v>
      </c>
      <c r="AC235" s="2">
        <f t="shared" si="41"/>
        <v>38854906.036773026</v>
      </c>
      <c r="AD235" s="3">
        <f t="shared" si="10"/>
        <v>51193643.339185022</v>
      </c>
      <c r="AE235" s="2">
        <f>IF(AE233&gt;=52800000,52800000,IF(AB214=Graph!G$1*1000,AE234+Graph!G$1*1000,AC235))</f>
        <v>41794906.036773026</v>
      </c>
      <c r="AF235" s="3">
        <f t="shared" si="11"/>
        <v>41794906.036773026</v>
      </c>
      <c r="AG235" s="3">
        <f t="shared" si="27"/>
        <v>40079024.307105169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160</v>
      </c>
      <c r="C236" s="7"/>
      <c r="D236" s="2" t="e">
        <f t="shared" si="12"/>
        <v>#N/A</v>
      </c>
      <c r="E236" s="2" t="e">
        <f t="shared" si="22"/>
        <v>#N/A</v>
      </c>
      <c r="F236" s="2">
        <v>707006.03958724439</v>
      </c>
      <c r="G236" s="2">
        <f t="shared" si="26"/>
        <v>429079.14285714284</v>
      </c>
      <c r="H236" s="2">
        <f t="shared" si="42"/>
        <v>87769928.322487548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4083374.1428571506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761205.60052263737</v>
      </c>
      <c r="Q236" s="21">
        <f t="shared" si="44"/>
        <v>450000</v>
      </c>
      <c r="R236" s="2">
        <f t="shared" si="43"/>
        <v>91767628.518815205</v>
      </c>
      <c r="S236" s="2">
        <f t="shared" si="17"/>
        <v>429079.14285714924</v>
      </c>
      <c r="T236" s="2">
        <f t="shared" si="18"/>
        <v>20920.857142857276</v>
      </c>
      <c r="U236" s="2">
        <f t="shared" si="19"/>
        <v>450000</v>
      </c>
      <c r="V236" s="2">
        <f t="shared" si="33"/>
        <v>51727280.32248728</v>
      </c>
      <c r="W236" s="2">
        <f t="shared" si="20"/>
        <v>429079.14285714179</v>
      </c>
      <c r="X236" s="2">
        <f t="shared" si="6"/>
        <v>20920.857142858207</v>
      </c>
      <c r="Y236" s="2">
        <f t="shared" si="40"/>
        <v>40040348.19632791</v>
      </c>
      <c r="Z236" s="2" t="str">
        <f t="shared" si="8"/>
        <v>MEEP</v>
      </c>
      <c r="AA236" s="2">
        <f>IF(Z236="HERE",Y236,AA235+Graph!$G$1*1000)</f>
        <v>51613643.339185022</v>
      </c>
      <c r="AB236" s="2">
        <f t="shared" si="21"/>
        <v>420000</v>
      </c>
      <c r="AC236" s="2">
        <f t="shared" si="41"/>
        <v>38854906.036773026</v>
      </c>
      <c r="AD236" s="3">
        <f t="shared" si="10"/>
        <v>51613643.339185022</v>
      </c>
      <c r="AE236" s="2">
        <f>IF(AE234&gt;=52800000,52800000,IF(AB215=Graph!G$1*1000,AE235+Graph!G$1*1000,AC236))</f>
        <v>42214906.036773026</v>
      </c>
      <c r="AF236" s="3">
        <f t="shared" si="11"/>
        <v>42214906.036773026</v>
      </c>
      <c r="AG236" s="3">
        <f t="shared" si="27"/>
        <v>40457024.307105169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161</v>
      </c>
      <c r="C237" s="7"/>
      <c r="D237" s="2" t="e">
        <f t="shared" si="12"/>
        <v>#N/A</v>
      </c>
      <c r="E237" s="2" t="e">
        <f t="shared" si="22"/>
        <v>#N/A</v>
      </c>
      <c r="F237" s="2">
        <v>708841.81507639587</v>
      </c>
      <c r="G237" s="2">
        <f t="shared" si="26"/>
        <v>429079.14285714284</v>
      </c>
      <c r="H237" s="2">
        <f t="shared" si="42"/>
        <v>88199007.465344697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4104295.0000000079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763312.24041810632</v>
      </c>
      <c r="Q237" s="21">
        <f t="shared" si="44"/>
        <v>450000</v>
      </c>
      <c r="R237" s="2">
        <f t="shared" si="43"/>
        <v>92217628.518815205</v>
      </c>
      <c r="S237" s="2">
        <f t="shared" si="17"/>
        <v>429079.14285714924</v>
      </c>
      <c r="T237" s="2">
        <f t="shared" si="18"/>
        <v>20920.857142857276</v>
      </c>
      <c r="U237" s="2">
        <f t="shared" si="19"/>
        <v>450000</v>
      </c>
      <c r="V237" s="2">
        <f t="shared" si="33"/>
        <v>52156359.465344422</v>
      </c>
      <c r="W237" s="2">
        <f t="shared" si="20"/>
        <v>429079.14285714179</v>
      </c>
      <c r="X237" s="2">
        <f t="shared" si="6"/>
        <v>20920.857142858207</v>
      </c>
      <c r="Y237" s="2">
        <f t="shared" si="40"/>
        <v>40061269.053470768</v>
      </c>
      <c r="Z237" s="2" t="str">
        <f t="shared" si="8"/>
        <v>MEEP</v>
      </c>
      <c r="AA237" s="2">
        <f>IF(Z237="HERE",Y237,AA236+Graph!$G$1*1000)</f>
        <v>52033643.339185022</v>
      </c>
      <c r="AB237" s="2">
        <f t="shared" si="21"/>
        <v>420000</v>
      </c>
      <c r="AC237" s="2">
        <f t="shared" si="41"/>
        <v>38854906.036773026</v>
      </c>
      <c r="AD237" s="3">
        <f t="shared" si="10"/>
        <v>52033643.339185022</v>
      </c>
      <c r="AE237" s="2">
        <f>IF(AE235&gt;=52800000,52800000,IF(AB216=Graph!G$1*1000,AE236+Graph!G$1*1000,AC237))</f>
        <v>42634906.036773026</v>
      </c>
      <c r="AF237" s="3">
        <f t="shared" si="11"/>
        <v>42634906.036773026</v>
      </c>
      <c r="AG237" s="3">
        <f t="shared" si="27"/>
        <v>40835024.307105169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162</v>
      </c>
      <c r="C238" s="7"/>
      <c r="D238" s="2" t="e">
        <f t="shared" si="12"/>
        <v>#N/A</v>
      </c>
      <c r="E238" s="2" t="e">
        <f t="shared" si="22"/>
        <v>#N/A</v>
      </c>
      <c r="F238" s="2">
        <v>710677.59056554735</v>
      </c>
      <c r="G238" s="2">
        <f t="shared" si="26"/>
        <v>429079.14285714284</v>
      </c>
      <c r="H238" s="2">
        <f t="shared" si="42"/>
        <v>88628086.608201846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4125215.8571428652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765418.88031357527</v>
      </c>
      <c r="Q238" s="21">
        <f t="shared" si="44"/>
        <v>450000</v>
      </c>
      <c r="R238" s="2">
        <f t="shared" si="43"/>
        <v>92667628.518815205</v>
      </c>
      <c r="S238" s="2">
        <f t="shared" si="17"/>
        <v>429079.14285714924</v>
      </c>
      <c r="T238" s="2">
        <f t="shared" si="18"/>
        <v>20920.857142857276</v>
      </c>
      <c r="U238" s="2">
        <f t="shared" si="19"/>
        <v>450000</v>
      </c>
      <c r="V238" s="2">
        <f t="shared" si="33"/>
        <v>52585438.608201563</v>
      </c>
      <c r="W238" s="2">
        <f t="shared" si="20"/>
        <v>429079.14285714179</v>
      </c>
      <c r="X238" s="2">
        <f t="shared" si="6"/>
        <v>20920.857142858207</v>
      </c>
      <c r="Y238" s="2">
        <f t="shared" si="40"/>
        <v>40082189.910613626</v>
      </c>
      <c r="Z238" s="2" t="str">
        <f t="shared" si="8"/>
        <v>MEEP</v>
      </c>
      <c r="AA238" s="2">
        <f>IF(Z238="HERE",Y238,AA237+Graph!$G$1*1000)</f>
        <v>52453643.339185022</v>
      </c>
      <c r="AB238" s="2">
        <f t="shared" si="21"/>
        <v>420000</v>
      </c>
      <c r="AC238" s="2">
        <f t="shared" si="41"/>
        <v>38854906.036773026</v>
      </c>
      <c r="AD238" s="3">
        <f t="shared" si="10"/>
        <v>52453643.339185022</v>
      </c>
      <c r="AE238" s="2">
        <f>IF(AE236&gt;=52800000,52800000,IF(AB217=Graph!G$1*1000,AE237+Graph!G$1*1000,AC238))</f>
        <v>43054906.036773026</v>
      </c>
      <c r="AF238" s="3">
        <f t="shared" si="11"/>
        <v>43054906.036773026</v>
      </c>
      <c r="AG238" s="3">
        <f t="shared" si="27"/>
        <v>41213024.307105169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163</v>
      </c>
      <c r="C239" s="7"/>
      <c r="D239" s="2" t="e">
        <f t="shared" si="12"/>
        <v>#N/A</v>
      </c>
      <c r="E239" s="2" t="e">
        <f t="shared" si="22"/>
        <v>#N/A</v>
      </c>
      <c r="F239" s="2">
        <v>712513.36605468392</v>
      </c>
      <c r="G239" s="2">
        <f t="shared" si="26"/>
        <v>429079.14285714284</v>
      </c>
      <c r="H239" s="2">
        <f t="shared" si="42"/>
        <v>89057165.751058996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4146136.7142857225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767525.52020904422</v>
      </c>
      <c r="Q239" s="21">
        <f t="shared" si="44"/>
        <v>450000</v>
      </c>
      <c r="R239" s="2">
        <f t="shared" si="43"/>
        <v>93117628.518815205</v>
      </c>
      <c r="S239" s="2">
        <f t="shared" si="17"/>
        <v>429079.14285714924</v>
      </c>
      <c r="T239" s="2">
        <f t="shared" si="18"/>
        <v>20920.857142857276</v>
      </c>
      <c r="U239" s="2">
        <f t="shared" si="19"/>
        <v>450000</v>
      </c>
      <c r="V239" s="2">
        <f t="shared" si="33"/>
        <v>53014517.751058705</v>
      </c>
      <c r="W239" s="2">
        <f t="shared" si="20"/>
        <v>429079.14285714179</v>
      </c>
      <c r="X239" s="2">
        <f t="shared" si="6"/>
        <v>20920.857142858207</v>
      </c>
      <c r="Y239" s="2">
        <f t="shared" si="40"/>
        <v>40103110.767756484</v>
      </c>
      <c r="Z239" s="2" t="str">
        <f t="shared" si="8"/>
        <v>MEEP</v>
      </c>
      <c r="AA239" s="2">
        <f>IF(Z239="HERE",Y239,AA238+Graph!$G$1*1000)</f>
        <v>52873643.339185022</v>
      </c>
      <c r="AB239" s="2">
        <f t="shared" si="21"/>
        <v>420000</v>
      </c>
      <c r="AC239" s="2">
        <f t="shared" si="41"/>
        <v>38854906.036773026</v>
      </c>
      <c r="AD239" s="3">
        <f t="shared" si="10"/>
        <v>52800000</v>
      </c>
      <c r="AE239" s="2">
        <f>IF(AE237&gt;=52800000,52800000,IF(AB218=Graph!G$1*1000,AE238+Graph!G$1*1000,AC239))</f>
        <v>43474906.036773026</v>
      </c>
      <c r="AF239" s="3">
        <f t="shared" si="11"/>
        <v>43474906.036773026</v>
      </c>
      <c r="AG239" s="3">
        <f t="shared" si="27"/>
        <v>41591024.307105169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164</v>
      </c>
      <c r="C240" s="7"/>
      <c r="D240" s="2" t="e">
        <f t="shared" si="12"/>
        <v>#N/A</v>
      </c>
      <c r="E240" s="2" t="e">
        <f t="shared" si="22"/>
        <v>#N/A</v>
      </c>
      <c r="F240" s="2">
        <v>714349.1415438354</v>
      </c>
      <c r="G240" s="2">
        <f t="shared" si="26"/>
        <v>429079.14285714284</v>
      </c>
      <c r="H240" s="2">
        <f t="shared" si="42"/>
        <v>89486244.893916145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4167057.5714285797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769632.16010451317</v>
      </c>
      <c r="Q240" s="21">
        <f t="shared" si="44"/>
        <v>450000</v>
      </c>
      <c r="R240" s="2">
        <f t="shared" si="43"/>
        <v>93567628.518815205</v>
      </c>
      <c r="S240" s="2">
        <f t="shared" si="17"/>
        <v>429079.14285714924</v>
      </c>
      <c r="T240" s="2">
        <f t="shared" si="18"/>
        <v>20920.857142857276</v>
      </c>
      <c r="U240" s="2">
        <f t="shared" si="19"/>
        <v>450000</v>
      </c>
      <c r="V240" s="2">
        <f t="shared" si="33"/>
        <v>53443596.893915847</v>
      </c>
      <c r="W240" s="2">
        <f t="shared" si="20"/>
        <v>429079.14285714179</v>
      </c>
      <c r="X240" s="2">
        <f t="shared" si="6"/>
        <v>20920.857142858207</v>
      </c>
      <c r="Y240" s="2">
        <f t="shared" si="40"/>
        <v>40124031.624899343</v>
      </c>
      <c r="Z240" s="2" t="str">
        <f t="shared" si="8"/>
        <v>MEEP</v>
      </c>
      <c r="AA240" s="2">
        <f>IF(Z240="HERE",Y240,AA239+Graph!$G$1*1000)</f>
        <v>53293643.339185022</v>
      </c>
      <c r="AB240" s="2">
        <f t="shared" si="21"/>
        <v>420000</v>
      </c>
      <c r="AC240" s="2">
        <f t="shared" si="41"/>
        <v>38854906.036773026</v>
      </c>
      <c r="AD240" s="3">
        <f t="shared" si="10"/>
        <v>52800000</v>
      </c>
      <c r="AE240" s="2">
        <f>IF(AE238&gt;=52800000,52800000,IF(AB219=Graph!G$1*1000,AE239+Graph!G$1*1000,AC240))</f>
        <v>43894906.036773026</v>
      </c>
      <c r="AF240" s="3">
        <f t="shared" si="11"/>
        <v>43894906.036773026</v>
      </c>
      <c r="AG240" s="3">
        <f t="shared" si="27"/>
        <v>41969024.307105169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165</v>
      </c>
      <c r="C241" s="7"/>
      <c r="D241" s="2" t="e">
        <f t="shared" si="12"/>
        <v>#N/A</v>
      </c>
      <c r="E241" s="2" t="e">
        <f t="shared" si="22"/>
        <v>#N/A</v>
      </c>
      <c r="F241" s="2">
        <v>716184.91703297198</v>
      </c>
      <c r="G241" s="2">
        <f t="shared" si="26"/>
        <v>429079.14285714284</v>
      </c>
      <c r="H241" s="2">
        <f t="shared" si="42"/>
        <v>89915324.036773294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4187978.428571437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771738.79999998212</v>
      </c>
      <c r="Q241" s="21">
        <f t="shared" si="44"/>
        <v>450000</v>
      </c>
      <c r="R241" s="2">
        <f t="shared" si="43"/>
        <v>94017628.518815205</v>
      </c>
      <c r="S241" s="2">
        <f t="shared" si="17"/>
        <v>429079.14285714924</v>
      </c>
      <c r="T241" s="2">
        <f t="shared" si="18"/>
        <v>20920.857142857276</v>
      </c>
      <c r="U241" s="2">
        <f t="shared" si="19"/>
        <v>450000</v>
      </c>
      <c r="V241" s="2">
        <f t="shared" si="33"/>
        <v>53872676.036772989</v>
      </c>
      <c r="W241" s="2">
        <f t="shared" si="20"/>
        <v>429079.14285714179</v>
      </c>
      <c r="X241" s="2">
        <f t="shared" si="6"/>
        <v>20920.857142858207</v>
      </c>
      <c r="Y241" s="2">
        <f t="shared" si="40"/>
        <v>40144952.482042201</v>
      </c>
      <c r="Z241" s="2" t="str">
        <f t="shared" si="8"/>
        <v>MEEP</v>
      </c>
      <c r="AA241" s="2">
        <f>IF(Z241="HERE",Y241,AA240+Graph!$G$1*1000)</f>
        <v>53713643.339185022</v>
      </c>
      <c r="AB241" s="2">
        <f t="shared" si="21"/>
        <v>420000</v>
      </c>
      <c r="AC241" s="2">
        <f t="shared" si="41"/>
        <v>38854906.036773026</v>
      </c>
      <c r="AD241" s="3">
        <f t="shared" si="10"/>
        <v>52800000</v>
      </c>
      <c r="AE241" s="2">
        <f>IF(AE239&gt;=52800000,52800000,IF(AB220=Graph!G$1*1000,AE240+Graph!G$1*1000,AC241))</f>
        <v>44314906.036773026</v>
      </c>
      <c r="AF241" s="3">
        <f t="shared" si="11"/>
        <v>44314906.036773026</v>
      </c>
      <c r="AG241" s="3">
        <f t="shared" si="27"/>
        <v>42347024.307105169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166</v>
      </c>
      <c r="C242" s="7"/>
      <c r="D242" s="2" t="e">
        <f t="shared" si="12"/>
        <v>#N/A</v>
      </c>
      <c r="E242" s="2" t="e">
        <f t="shared" si="22"/>
        <v>#N/A</v>
      </c>
      <c r="F242" s="2">
        <v>718020.69252212346</v>
      </c>
      <c r="G242" s="2">
        <f t="shared" si="26"/>
        <v>429079.14285714284</v>
      </c>
      <c r="H242" s="2">
        <f t="shared" si="42"/>
        <v>90344403.179630443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4208899.2857142938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773845.43989546597</v>
      </c>
      <c r="Q242" s="21">
        <f t="shared" si="44"/>
        <v>450000</v>
      </c>
      <c r="R242" s="2">
        <f t="shared" si="43"/>
        <v>94467628.518815205</v>
      </c>
      <c r="S242" s="2">
        <f t="shared" si="17"/>
        <v>429079.14285714924</v>
      </c>
      <c r="T242" s="2">
        <f t="shared" si="18"/>
        <v>20920.85714285681</v>
      </c>
      <c r="U242" s="2">
        <f t="shared" si="19"/>
        <v>450000</v>
      </c>
      <c r="V242" s="2">
        <f t="shared" si="33"/>
        <v>54301755.179630131</v>
      </c>
      <c r="W242" s="2">
        <f t="shared" si="20"/>
        <v>429079.14285714179</v>
      </c>
      <c r="X242" s="2">
        <f t="shared" si="6"/>
        <v>20920.857142858207</v>
      </c>
      <c r="Y242" s="2">
        <f t="shared" si="40"/>
        <v>40165873.339185059</v>
      </c>
      <c r="Z242" s="2" t="str">
        <f t="shared" si="8"/>
        <v>MEEP</v>
      </c>
      <c r="AA242" s="2">
        <f>IF(Z242="HERE",Y242,AA241+Graph!$G$1*1000)</f>
        <v>54133643.339185022</v>
      </c>
      <c r="AB242" s="2">
        <f t="shared" si="21"/>
        <v>420000</v>
      </c>
      <c r="AC242" s="2">
        <f t="shared" si="41"/>
        <v>38854906.036773026</v>
      </c>
      <c r="AD242" s="3">
        <f t="shared" si="10"/>
        <v>52800000</v>
      </c>
      <c r="AE242" s="2">
        <f>IF(AE240&gt;=52800000,52800000,IF(AB221=Graph!G$1*1000,AE241+Graph!G$1*1000,AC242))</f>
        <v>44734906.036773026</v>
      </c>
      <c r="AF242" s="3">
        <f t="shared" si="11"/>
        <v>44734906.036773026</v>
      </c>
      <c r="AG242" s="3">
        <f t="shared" si="27"/>
        <v>42725024.307105169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167</v>
      </c>
      <c r="C243" s="7"/>
      <c r="D243" s="2" t="e">
        <f t="shared" si="12"/>
        <v>#N/A</v>
      </c>
      <c r="E243" s="2" t="e">
        <f t="shared" si="22"/>
        <v>#N/A</v>
      </c>
      <c r="F243" s="2">
        <v>719856.46801126003</v>
      </c>
      <c r="G243" s="2">
        <f t="shared" si="26"/>
        <v>429079.14285714284</v>
      </c>
      <c r="H243" s="2">
        <f t="shared" si="42"/>
        <v>90773482.322487593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4229820.1428571511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775952.07979093492</v>
      </c>
      <c r="Q243" s="21">
        <f t="shared" si="44"/>
        <v>450000</v>
      </c>
      <c r="R243" s="2">
        <f t="shared" si="43"/>
        <v>94917628.518815205</v>
      </c>
      <c r="S243" s="2">
        <f t="shared" si="17"/>
        <v>429079.14285714924</v>
      </c>
      <c r="T243" s="2">
        <f t="shared" si="18"/>
        <v>20920.857142857276</v>
      </c>
      <c r="U243" s="2">
        <f t="shared" si="19"/>
        <v>450000</v>
      </c>
      <c r="V243" s="2">
        <f t="shared" si="33"/>
        <v>54730834.322487272</v>
      </c>
      <c r="W243" s="2">
        <f t="shared" si="20"/>
        <v>429079.14285714179</v>
      </c>
      <c r="X243" s="2">
        <f t="shared" si="6"/>
        <v>20920.857142858207</v>
      </c>
      <c r="Y243" s="2">
        <f t="shared" si="40"/>
        <v>40186794.196327917</v>
      </c>
      <c r="Z243" s="2" t="str">
        <f t="shared" si="8"/>
        <v>MEEP</v>
      </c>
      <c r="AA243" s="2">
        <f>IF(Z243="HERE",Y243,AA242+Graph!$G$1*1000)</f>
        <v>54553643.339185022</v>
      </c>
      <c r="AB243" s="2">
        <f t="shared" si="21"/>
        <v>420000</v>
      </c>
      <c r="AC243" s="2">
        <f t="shared" si="41"/>
        <v>38854906.036773026</v>
      </c>
      <c r="AD243" s="3">
        <f t="shared" si="10"/>
        <v>52800000</v>
      </c>
      <c r="AE243" s="2">
        <f>IF(AE241&gt;=52800000,52800000,IF(AB222=Graph!G$1*1000,AE242+Graph!G$1*1000,AC243))</f>
        <v>45154906.036773026</v>
      </c>
      <c r="AF243" s="3">
        <f t="shared" si="11"/>
        <v>45154906.036773026</v>
      </c>
      <c r="AG243" s="3">
        <f t="shared" si="27"/>
        <v>43103024.307105169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168</v>
      </c>
      <c r="C244" s="7"/>
      <c r="D244" s="2" t="e">
        <f t="shared" si="12"/>
        <v>#N/A</v>
      </c>
      <c r="E244" s="2" t="e">
        <f t="shared" si="22"/>
        <v>#N/A</v>
      </c>
      <c r="F244" s="2">
        <v>721692.24350041151</v>
      </c>
      <c r="G244" s="2">
        <f t="shared" si="26"/>
        <v>429079.14285714284</v>
      </c>
      <c r="H244" s="2">
        <f t="shared" si="42"/>
        <v>91202561.465344742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4250741.0000000084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778058.71968640387</v>
      </c>
      <c r="Q244" s="21">
        <f t="shared" si="44"/>
        <v>450000</v>
      </c>
      <c r="R244" s="2">
        <f t="shared" si="43"/>
        <v>95367628.518815205</v>
      </c>
      <c r="S244" s="2">
        <f t="shared" si="17"/>
        <v>429079.14285714924</v>
      </c>
      <c r="T244" s="2">
        <f t="shared" si="18"/>
        <v>20920.857142857276</v>
      </c>
      <c r="U244" s="2">
        <f t="shared" si="19"/>
        <v>450000</v>
      </c>
      <c r="V244" s="2">
        <f t="shared" si="33"/>
        <v>55159913.465344414</v>
      </c>
      <c r="W244" s="2">
        <f t="shared" si="20"/>
        <v>429079.14285714179</v>
      </c>
      <c r="X244" s="2">
        <f t="shared" si="6"/>
        <v>20920.857142858207</v>
      </c>
      <c r="Y244" s="2">
        <f t="shared" si="40"/>
        <v>40207715.053470775</v>
      </c>
      <c r="Z244" s="2" t="str">
        <f t="shared" si="8"/>
        <v>MEEP</v>
      </c>
      <c r="AA244" s="2">
        <f>IF(Z244="HERE",Y244,AA243+Graph!$G$1*1000)</f>
        <v>54973643.339185022</v>
      </c>
      <c r="AB244" s="2">
        <f t="shared" si="21"/>
        <v>420000</v>
      </c>
      <c r="AC244" s="2">
        <f t="shared" si="41"/>
        <v>38854906.036773026</v>
      </c>
      <c r="AD244" s="3">
        <f t="shared" si="10"/>
        <v>52800000</v>
      </c>
      <c r="AE244" s="2">
        <f>IF(AE242&gt;=52800000,52800000,IF(AB223=Graph!G$1*1000,AE243+Graph!G$1*1000,AC244))</f>
        <v>45574906.036773026</v>
      </c>
      <c r="AF244" s="3">
        <f t="shared" si="11"/>
        <v>45574906.036773026</v>
      </c>
      <c r="AG244" s="3">
        <f t="shared" si="27"/>
        <v>43481024.307105169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169</v>
      </c>
      <c r="C245" s="7"/>
      <c r="D245" s="2" t="e">
        <f t="shared" si="12"/>
        <v>#N/A</v>
      </c>
      <c r="E245" s="2" t="e">
        <f t="shared" si="22"/>
        <v>#N/A</v>
      </c>
      <c r="F245" s="2">
        <v>723528.01898956299</v>
      </c>
      <c r="G245" s="2">
        <f t="shared" si="26"/>
        <v>429079.14285714284</v>
      </c>
      <c r="H245" s="2">
        <f t="shared" si="42"/>
        <v>91631640.608201891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4271661.8571428657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780165.35958187282</v>
      </c>
      <c r="Q245" s="21">
        <f t="shared" si="44"/>
        <v>450000</v>
      </c>
      <c r="R245" s="2">
        <f t="shared" si="43"/>
        <v>95817628.518815205</v>
      </c>
      <c r="S245" s="2">
        <f t="shared" si="17"/>
        <v>429079.14285714924</v>
      </c>
      <c r="T245" s="2">
        <f t="shared" si="18"/>
        <v>20920.857142857276</v>
      </c>
      <c r="U245" s="2">
        <f t="shared" si="19"/>
        <v>450000</v>
      </c>
      <c r="V245" s="2">
        <f t="shared" si="33"/>
        <v>55588992.608201556</v>
      </c>
      <c r="W245" s="2">
        <f t="shared" si="20"/>
        <v>429079.14285714179</v>
      </c>
      <c r="X245" s="2">
        <f t="shared" si="6"/>
        <v>20920.857142858207</v>
      </c>
      <c r="Y245" s="2">
        <f t="shared" si="40"/>
        <v>40228635.910613634</v>
      </c>
      <c r="Z245" s="2" t="str">
        <f t="shared" si="8"/>
        <v>MEEP</v>
      </c>
      <c r="AA245" s="2">
        <f>IF(Z245="HERE",Y245,AA244+Graph!$G$1*1000)</f>
        <v>55393643.339185022</v>
      </c>
      <c r="AB245" s="2">
        <f t="shared" si="21"/>
        <v>420000</v>
      </c>
      <c r="AC245" s="2">
        <f t="shared" si="41"/>
        <v>38854906.036773026</v>
      </c>
      <c r="AD245" s="3">
        <f t="shared" si="10"/>
        <v>52800000</v>
      </c>
      <c r="AE245" s="2">
        <f>IF(AE243&gt;=52800000,52800000,IF(AB224=Graph!G$1*1000,AE244+Graph!G$1*1000,AC245))</f>
        <v>45994906.036773026</v>
      </c>
      <c r="AF245" s="3">
        <f t="shared" si="11"/>
        <v>45994906.036773026</v>
      </c>
      <c r="AG245" s="3">
        <f t="shared" si="27"/>
        <v>43859024.307105169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170</v>
      </c>
      <c r="C246" s="7"/>
      <c r="D246" s="2" t="e">
        <f t="shared" si="12"/>
        <v>#N/A</v>
      </c>
      <c r="E246" s="2" t="e">
        <f t="shared" si="22"/>
        <v>#N/A</v>
      </c>
      <c r="F246" s="2">
        <v>725363.79447869956</v>
      </c>
      <c r="G246" s="2">
        <f t="shared" si="26"/>
        <v>429079.14285714284</v>
      </c>
      <c r="H246" s="2">
        <f t="shared" si="42"/>
        <v>92060719.75105904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4292582.7142857229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782271.99947734177</v>
      </c>
      <c r="Q246" s="21">
        <f t="shared" si="44"/>
        <v>450000</v>
      </c>
      <c r="R246" s="2">
        <f t="shared" si="43"/>
        <v>96267628.518815205</v>
      </c>
      <c r="S246" s="2">
        <f t="shared" si="17"/>
        <v>429079.14285714924</v>
      </c>
      <c r="T246" s="2">
        <f t="shared" si="18"/>
        <v>20920.857142857276</v>
      </c>
      <c r="U246" s="2">
        <f t="shared" si="19"/>
        <v>450000</v>
      </c>
      <c r="V246" s="2">
        <f t="shared" si="33"/>
        <v>56018071.751058698</v>
      </c>
      <c r="W246" s="2">
        <f t="shared" si="20"/>
        <v>429079.14285714179</v>
      </c>
      <c r="X246" s="2">
        <f t="shared" si="6"/>
        <v>20920.857142858207</v>
      </c>
      <c r="Y246" s="2">
        <f t="shared" si="40"/>
        <v>40249556.767756492</v>
      </c>
      <c r="Z246" s="2" t="str">
        <f t="shared" si="8"/>
        <v>MEEP</v>
      </c>
      <c r="AA246" s="2">
        <f>IF(Z246="HERE",Y246,AA245+Graph!$G$1*1000)</f>
        <v>55813643.339185022</v>
      </c>
      <c r="AB246" s="2">
        <f t="shared" si="21"/>
        <v>420000</v>
      </c>
      <c r="AC246" s="2">
        <f t="shared" si="41"/>
        <v>38854906.036773026</v>
      </c>
      <c r="AD246" s="3">
        <f t="shared" si="10"/>
        <v>52800000</v>
      </c>
      <c r="AE246" s="2">
        <f>IF(AE244&gt;=52800000,52800000,IF(AB225=Graph!G$1*1000,AE245+Graph!G$1*1000,AC246))</f>
        <v>46414906.036773026</v>
      </c>
      <c r="AF246" s="3">
        <f t="shared" si="11"/>
        <v>46414906.036773026</v>
      </c>
      <c r="AG246" s="3">
        <f t="shared" si="27"/>
        <v>44237024.307105169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171</v>
      </c>
      <c r="C247" s="7"/>
      <c r="D247" s="2" t="e">
        <f t="shared" si="12"/>
        <v>#N/A</v>
      </c>
      <c r="E247" s="2" t="e">
        <f t="shared" si="22"/>
        <v>#N/A</v>
      </c>
      <c r="F247" s="2">
        <v>727199.56996785104</v>
      </c>
      <c r="G247" s="2">
        <f t="shared" si="26"/>
        <v>429079.14285714284</v>
      </c>
      <c r="H247" s="2">
        <f t="shared" si="42"/>
        <v>92489798.89391619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4313503.5714285802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784378.63937281072</v>
      </c>
      <c r="Q247" s="21">
        <f t="shared" si="44"/>
        <v>450000</v>
      </c>
      <c r="R247" s="2">
        <f t="shared" si="43"/>
        <v>96717628.518815205</v>
      </c>
      <c r="S247" s="2">
        <f t="shared" si="17"/>
        <v>429079.14285714924</v>
      </c>
      <c r="T247" s="2">
        <f t="shared" si="18"/>
        <v>20920.857142857276</v>
      </c>
      <c r="U247" s="2">
        <f t="shared" si="19"/>
        <v>450000</v>
      </c>
      <c r="V247" s="2">
        <f t="shared" si="33"/>
        <v>56447150.893915839</v>
      </c>
      <c r="W247" s="2">
        <f t="shared" si="20"/>
        <v>429079.14285714179</v>
      </c>
      <c r="X247" s="2">
        <f t="shared" si="6"/>
        <v>20920.857142858207</v>
      </c>
      <c r="Y247" s="2">
        <f t="shared" si="40"/>
        <v>40270477.62489935</v>
      </c>
      <c r="Z247" s="2" t="str">
        <f t="shared" si="8"/>
        <v>MEEP</v>
      </c>
      <c r="AA247" s="2">
        <f>IF(Z247="HERE",Y247,AA246+Graph!$G$1*1000)</f>
        <v>56233643.339185022</v>
      </c>
      <c r="AB247" s="2">
        <f t="shared" si="21"/>
        <v>420000</v>
      </c>
      <c r="AC247" s="2">
        <f t="shared" si="41"/>
        <v>38854906.036773026</v>
      </c>
      <c r="AD247" s="3">
        <f t="shared" si="10"/>
        <v>52800000</v>
      </c>
      <c r="AE247" s="2">
        <f>IF(AE245&gt;=52800000,52800000,IF(AB226=Graph!G$1*1000,AE246+Graph!G$1*1000,AC247))</f>
        <v>46834906.036773026</v>
      </c>
      <c r="AF247" s="3">
        <f t="shared" si="11"/>
        <v>46834906.036773026</v>
      </c>
      <c r="AG247" s="3">
        <f t="shared" si="27"/>
        <v>44615024.307105169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172</v>
      </c>
      <c r="C248" s="7"/>
      <c r="D248" s="2" t="e">
        <f t="shared" si="12"/>
        <v>#N/A</v>
      </c>
      <c r="E248" s="2" t="e">
        <f t="shared" si="22"/>
        <v>#N/A</v>
      </c>
      <c r="F248" s="2">
        <v>729035.34545698762</v>
      </c>
      <c r="G248" s="2">
        <f t="shared" si="26"/>
        <v>429079.14285714284</v>
      </c>
      <c r="H248" s="2">
        <f t="shared" si="42"/>
        <v>92918878.036773339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4334424.4285714375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786485.27926827967</v>
      </c>
      <c r="Q248" s="21">
        <f t="shared" si="44"/>
        <v>450000</v>
      </c>
      <c r="R248" s="2">
        <f t="shared" si="43"/>
        <v>97167628.518815205</v>
      </c>
      <c r="S248" s="2">
        <f t="shared" si="17"/>
        <v>429079.14285714924</v>
      </c>
      <c r="T248" s="2">
        <f t="shared" si="18"/>
        <v>20920.857142857276</v>
      </c>
      <c r="U248" s="2">
        <f t="shared" si="19"/>
        <v>450000</v>
      </c>
      <c r="V248" s="2">
        <f t="shared" si="33"/>
        <v>56876230.036772981</v>
      </c>
      <c r="W248" s="2">
        <f t="shared" si="20"/>
        <v>429079.14285714179</v>
      </c>
      <c r="X248" s="2">
        <f t="shared" si="6"/>
        <v>20920.857142858207</v>
      </c>
      <c r="Y248" s="2">
        <f t="shared" si="40"/>
        <v>40291398.482042208</v>
      </c>
      <c r="Z248" s="2" t="str">
        <f t="shared" si="8"/>
        <v>MEEP</v>
      </c>
      <c r="AA248" s="2">
        <f>IF(Z248="HERE",Y248,AA247+Graph!$G$1*1000)</f>
        <v>56653643.339185022</v>
      </c>
      <c r="AB248" s="2">
        <f t="shared" si="21"/>
        <v>420000</v>
      </c>
      <c r="AC248" s="2">
        <f t="shared" si="41"/>
        <v>38854906.036773026</v>
      </c>
      <c r="AD248" s="3">
        <f t="shared" si="10"/>
        <v>52800000</v>
      </c>
      <c r="AE248" s="2">
        <f>IF(AE246&gt;=52800000,52800000,IF(AB227=Graph!G$1*1000,AE247+Graph!G$1*1000,AC248))</f>
        <v>47254906.036773026</v>
      </c>
      <c r="AF248" s="3">
        <f t="shared" si="11"/>
        <v>47254906.036773026</v>
      </c>
      <c r="AG248" s="3">
        <f t="shared" si="27"/>
        <v>44993024.307105169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173</v>
      </c>
      <c r="C249" s="7"/>
      <c r="D249" s="2" t="e">
        <f t="shared" si="12"/>
        <v>#N/A</v>
      </c>
      <c r="E249" s="2" t="e">
        <f t="shared" si="22"/>
        <v>#N/A</v>
      </c>
      <c r="F249" s="2">
        <v>730871.1209461391</v>
      </c>
      <c r="G249" s="2">
        <f t="shared" si="26"/>
        <v>429079.14285714284</v>
      </c>
      <c r="H249" s="2">
        <f t="shared" si="42"/>
        <v>93347957.179630488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4355345.2857142948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788591.91916374862</v>
      </c>
      <c r="Q249" s="21">
        <f t="shared" si="44"/>
        <v>450000</v>
      </c>
      <c r="R249" s="2">
        <f t="shared" si="43"/>
        <v>97617628.518815205</v>
      </c>
      <c r="S249" s="2">
        <f t="shared" si="17"/>
        <v>429079.14285714924</v>
      </c>
      <c r="T249" s="2">
        <f t="shared" si="18"/>
        <v>20920.857142857276</v>
      </c>
      <c r="U249" s="2">
        <f t="shared" si="19"/>
        <v>450000</v>
      </c>
      <c r="V249" s="2">
        <f t="shared" si="33"/>
        <v>57305309.179630123</v>
      </c>
      <c r="W249" s="2">
        <f t="shared" si="20"/>
        <v>429079.14285714179</v>
      </c>
      <c r="X249" s="2">
        <f t="shared" si="6"/>
        <v>20920.857142858207</v>
      </c>
      <c r="Y249" s="2">
        <f t="shared" si="40"/>
        <v>40312319.339185067</v>
      </c>
      <c r="Z249" s="2" t="str">
        <f t="shared" si="8"/>
        <v>MEEP</v>
      </c>
      <c r="AA249" s="2">
        <f>IF(Z249="HERE",Y249,AA248+Graph!$G$1*1000)</f>
        <v>57073643.339185022</v>
      </c>
      <c r="AB249" s="2">
        <f t="shared" si="21"/>
        <v>420000</v>
      </c>
      <c r="AC249" s="2">
        <f t="shared" si="41"/>
        <v>38854906.036773026</v>
      </c>
      <c r="AD249" s="3">
        <f t="shared" si="10"/>
        <v>52800000</v>
      </c>
      <c r="AE249" s="2">
        <f>IF(AE247&gt;=52800000,52800000,IF(AB228=Graph!G$1*1000,AE248+Graph!G$1*1000,AC249))</f>
        <v>47674906.036773026</v>
      </c>
      <c r="AF249" s="3">
        <f t="shared" si="11"/>
        <v>47674906.036773026</v>
      </c>
      <c r="AG249" s="3">
        <f t="shared" si="27"/>
        <v>45371024.307105169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174</v>
      </c>
      <c r="C250" s="7"/>
      <c r="D250" s="2" t="e">
        <f t="shared" si="12"/>
        <v>#N/A</v>
      </c>
      <c r="E250" s="2" t="e">
        <f t="shared" si="22"/>
        <v>#N/A</v>
      </c>
      <c r="F250" s="2">
        <v>732706.89643527567</v>
      </c>
      <c r="G250" s="2">
        <f t="shared" si="26"/>
        <v>429079.14285714284</v>
      </c>
      <c r="H250" s="2">
        <f t="shared" si="42"/>
        <v>93777036.322487637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4376266.142857152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790698.55905921757</v>
      </c>
      <c r="Q250" s="21">
        <f t="shared" si="44"/>
        <v>450000</v>
      </c>
      <c r="R250" s="2">
        <f t="shared" si="43"/>
        <v>98067628.518815205</v>
      </c>
      <c r="S250" s="2">
        <f t="shared" si="17"/>
        <v>429079.14285714924</v>
      </c>
      <c r="T250" s="2">
        <f t="shared" si="18"/>
        <v>20920.857142857276</v>
      </c>
      <c r="U250" s="2">
        <f t="shared" si="19"/>
        <v>450000</v>
      </c>
      <c r="V250" s="2">
        <f t="shared" si="33"/>
        <v>57734388.322487265</v>
      </c>
      <c r="W250" s="2">
        <f t="shared" si="20"/>
        <v>429079.14285714179</v>
      </c>
      <c r="X250" s="2">
        <f t="shared" si="6"/>
        <v>20920.857142858207</v>
      </c>
      <c r="Y250" s="2">
        <f t="shared" si="40"/>
        <v>40333240.196327925</v>
      </c>
      <c r="Z250" s="2" t="str">
        <f t="shared" si="8"/>
        <v>MEEP</v>
      </c>
      <c r="AA250" s="2">
        <f>IF(Z250="HERE",Y250,AA249+Graph!$G$1*1000)</f>
        <v>57493643.339185022</v>
      </c>
      <c r="AB250" s="2">
        <f t="shared" si="21"/>
        <v>420000</v>
      </c>
      <c r="AC250" s="2">
        <f t="shared" si="41"/>
        <v>38854906.036773026</v>
      </c>
      <c r="AD250" s="3">
        <f t="shared" si="10"/>
        <v>52800000</v>
      </c>
      <c r="AE250" s="2">
        <f>IF(AE248&gt;=52800000,52800000,IF(AB229=Graph!G$1*1000,AE249+Graph!G$1*1000,AC250))</f>
        <v>48094906.036773026</v>
      </c>
      <c r="AF250" s="3">
        <f t="shared" si="11"/>
        <v>48094906.036773026</v>
      </c>
      <c r="AG250" s="3">
        <f t="shared" si="27"/>
        <v>45770024.307105169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175</v>
      </c>
      <c r="C251" s="7"/>
      <c r="D251" s="2" t="e">
        <f t="shared" si="12"/>
        <v>#N/A</v>
      </c>
      <c r="E251" s="2" t="e">
        <f t="shared" si="22"/>
        <v>#N/A</v>
      </c>
      <c r="F251" s="2">
        <v>734542.67192442715</v>
      </c>
      <c r="G251" s="2">
        <f t="shared" si="26"/>
        <v>429079.14285714284</v>
      </c>
      <c r="H251" s="2">
        <f t="shared" si="42"/>
        <v>94206115.465344787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4397187.0000000093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792805.19895468652</v>
      </c>
      <c r="Q251" s="21">
        <f t="shared" si="44"/>
        <v>450000</v>
      </c>
      <c r="R251" s="2">
        <f t="shared" si="43"/>
        <v>98517628.518815205</v>
      </c>
      <c r="S251" s="2">
        <f t="shared" si="17"/>
        <v>429079.14285714924</v>
      </c>
      <c r="T251" s="2">
        <f t="shared" si="18"/>
        <v>20920.857142857276</v>
      </c>
      <c r="U251" s="2">
        <f t="shared" si="19"/>
        <v>450000</v>
      </c>
      <c r="V251" s="2">
        <f t="shared" si="33"/>
        <v>58163467.465344407</v>
      </c>
      <c r="W251" s="2">
        <f t="shared" si="20"/>
        <v>429079.14285714179</v>
      </c>
      <c r="X251" s="2">
        <f t="shared" si="6"/>
        <v>20920.857142858207</v>
      </c>
      <c r="Y251" s="2">
        <f t="shared" si="40"/>
        <v>40354161.053470783</v>
      </c>
      <c r="Z251" s="2" t="str">
        <f t="shared" si="8"/>
        <v>MEEP</v>
      </c>
      <c r="AA251" s="2">
        <f>IF(Z251="HERE",Y251,AA250+Graph!$G$1*1000)</f>
        <v>57913643.339185022</v>
      </c>
      <c r="AB251" s="2">
        <f t="shared" si="21"/>
        <v>420000</v>
      </c>
      <c r="AC251" s="2">
        <f t="shared" si="41"/>
        <v>38854906.036773026</v>
      </c>
      <c r="AD251" s="3">
        <f t="shared" si="10"/>
        <v>52800000</v>
      </c>
      <c r="AE251" s="2">
        <f>IF(AE249&gt;=52800000,52800000,IF(AB230=Graph!G$1*1000,AE250+Graph!G$1*1000,AC251))</f>
        <v>48514906.036773026</v>
      </c>
      <c r="AF251" s="3">
        <f t="shared" si="11"/>
        <v>48514906.036773026</v>
      </c>
      <c r="AG251" s="3">
        <f t="shared" si="27"/>
        <v>46169024.307105169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176</v>
      </c>
      <c r="C252" s="7"/>
      <c r="D252" s="2" t="e">
        <f t="shared" si="12"/>
        <v>#N/A</v>
      </c>
      <c r="E252" s="2" t="e">
        <f t="shared" si="22"/>
        <v>#N/A</v>
      </c>
      <c r="F252" s="2">
        <v>736378.44741356373</v>
      </c>
      <c r="G252" s="2">
        <f t="shared" si="26"/>
        <v>429079.14285714284</v>
      </c>
      <c r="H252" s="2">
        <f t="shared" si="42"/>
        <v>94635194.608201936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4418107.8571428666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794911.83885017037</v>
      </c>
      <c r="Q252" s="21">
        <f t="shared" si="44"/>
        <v>450000</v>
      </c>
      <c r="R252" s="2">
        <f t="shared" si="43"/>
        <v>98967628.518815205</v>
      </c>
      <c r="S252" s="2">
        <f t="shared" si="17"/>
        <v>429079.14285714924</v>
      </c>
      <c r="T252" s="2">
        <f t="shared" si="18"/>
        <v>20920.857142857276</v>
      </c>
      <c r="U252" s="2">
        <f t="shared" si="19"/>
        <v>450000</v>
      </c>
      <c r="V252" s="2">
        <f t="shared" si="33"/>
        <v>58592546.608201548</v>
      </c>
      <c r="W252" s="2">
        <f t="shared" si="20"/>
        <v>429079.14285714179</v>
      </c>
      <c r="X252" s="2">
        <f t="shared" si="6"/>
        <v>20920.857142858207</v>
      </c>
      <c r="Y252" s="2">
        <f t="shared" si="40"/>
        <v>40375081.910613641</v>
      </c>
      <c r="Z252" s="2" t="str">
        <f t="shared" si="8"/>
        <v>MEEP</v>
      </c>
      <c r="AA252" s="2">
        <f>IF(Z252="HERE",Y252,AA251+Graph!$G$1*1000)</f>
        <v>58333643.339185022</v>
      </c>
      <c r="AB252" s="2">
        <f t="shared" si="21"/>
        <v>420000</v>
      </c>
      <c r="AC252" s="2">
        <f t="shared" si="41"/>
        <v>38854906.036773026</v>
      </c>
      <c r="AD252" s="3">
        <f t="shared" si="10"/>
        <v>52800000</v>
      </c>
      <c r="AE252" s="2">
        <f>IF(AE250&gt;=52800000,52800000,IF(AB231=Graph!G$1*1000,AE251+Graph!G$1*1000,AC252))</f>
        <v>48934906.036773026</v>
      </c>
      <c r="AF252" s="3">
        <f t="shared" si="11"/>
        <v>48934906.036773026</v>
      </c>
      <c r="AG252" s="3">
        <f t="shared" si="27"/>
        <v>46568024.307105169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177</v>
      </c>
      <c r="C253" s="7"/>
      <c r="D253" s="2" t="e">
        <f t="shared" si="12"/>
        <v>#N/A</v>
      </c>
      <c r="E253" s="2" t="e">
        <f t="shared" si="22"/>
        <v>#N/A</v>
      </c>
      <c r="F253" s="2">
        <v>738214.22290271521</v>
      </c>
      <c r="G253" s="2">
        <f t="shared" si="26"/>
        <v>429079.14285714284</v>
      </c>
      <c r="H253" s="2">
        <f t="shared" si="42"/>
        <v>95064273.751059085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4439028.7142857239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797018.47874563932</v>
      </c>
      <c r="Q253" s="21">
        <f t="shared" si="44"/>
        <v>450000</v>
      </c>
      <c r="R253" s="2">
        <f t="shared" si="43"/>
        <v>99417628.518815205</v>
      </c>
      <c r="S253" s="2">
        <f t="shared" si="17"/>
        <v>429079.14285714924</v>
      </c>
      <c r="T253" s="2">
        <f t="shared" si="18"/>
        <v>20920.857142857276</v>
      </c>
      <c r="U253" s="2">
        <f t="shared" si="19"/>
        <v>450000</v>
      </c>
      <c r="V253" s="2">
        <f t="shared" si="33"/>
        <v>59021625.75105869</v>
      </c>
      <c r="W253" s="2">
        <f t="shared" si="20"/>
        <v>429079.14285714179</v>
      </c>
      <c r="X253" s="2">
        <f t="shared" si="6"/>
        <v>20920.857142858207</v>
      </c>
      <c r="Y253" s="2">
        <f t="shared" si="40"/>
        <v>40396002.767756499</v>
      </c>
      <c r="Z253" s="2" t="str">
        <f t="shared" si="8"/>
        <v>MEEP</v>
      </c>
      <c r="AA253" s="2">
        <f>IF(Z253="HERE",Y253,AA252+Graph!$G$1*1000)</f>
        <v>58753643.339185022</v>
      </c>
      <c r="AB253" s="2">
        <f t="shared" si="21"/>
        <v>420000</v>
      </c>
      <c r="AC253" s="2">
        <f t="shared" si="41"/>
        <v>38854906.036773026</v>
      </c>
      <c r="AD253" s="3">
        <f t="shared" si="10"/>
        <v>52800000</v>
      </c>
      <c r="AE253" s="2">
        <f>IF(AE251&gt;=52800000,52800000,IF(AB232=Graph!G$1*1000,AE252+Graph!G$1*1000,AC253))</f>
        <v>49354906.036773026</v>
      </c>
      <c r="AF253" s="3">
        <f t="shared" si="11"/>
        <v>49354906.036773026</v>
      </c>
      <c r="AG253" s="3">
        <f t="shared" si="27"/>
        <v>46967024.307105169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178</v>
      </c>
      <c r="C254" s="7"/>
      <c r="D254" s="2" t="e">
        <f t="shared" si="12"/>
        <v>#N/A</v>
      </c>
      <c r="E254" s="2" t="e">
        <f t="shared" si="22"/>
        <v>#N/A</v>
      </c>
      <c r="F254" s="2">
        <v>740049.99839186668</v>
      </c>
      <c r="G254" s="2">
        <f t="shared" si="26"/>
        <v>429079.14285714284</v>
      </c>
      <c r="H254" s="2">
        <f t="shared" si="42"/>
        <v>95493352.893916234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4459949.5714285811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799125.11864110827</v>
      </c>
      <c r="Q254" s="21">
        <f t="shared" si="44"/>
        <v>450000</v>
      </c>
      <c r="R254" s="2">
        <f t="shared" si="43"/>
        <v>99867628.518815205</v>
      </c>
      <c r="S254" s="2">
        <f t="shared" si="17"/>
        <v>429079.14285714924</v>
      </c>
      <c r="T254" s="2">
        <f t="shared" si="18"/>
        <v>20920.857142857276</v>
      </c>
      <c r="U254" s="2">
        <f t="shared" si="19"/>
        <v>450000</v>
      </c>
      <c r="V254" s="2">
        <f t="shared" si="33"/>
        <v>59450704.893915832</v>
      </c>
      <c r="W254" s="2">
        <f t="shared" si="20"/>
        <v>429079.14285714179</v>
      </c>
      <c r="X254" s="2">
        <f t="shared" si="6"/>
        <v>20920.857142858207</v>
      </c>
      <c r="Y254" s="2">
        <f t="shared" si="40"/>
        <v>40416923.624899358</v>
      </c>
      <c r="Z254" s="2" t="str">
        <f t="shared" si="8"/>
        <v>MEEP</v>
      </c>
      <c r="AA254" s="2">
        <f>IF(Z254="HERE",Y254,AA253+Graph!$G$1*1000)</f>
        <v>59173643.339185022</v>
      </c>
      <c r="AB254" s="2">
        <f t="shared" si="21"/>
        <v>420000</v>
      </c>
      <c r="AC254" s="2">
        <f t="shared" si="41"/>
        <v>38854906.036773026</v>
      </c>
      <c r="AD254" s="3">
        <f t="shared" si="10"/>
        <v>52800000</v>
      </c>
      <c r="AE254" s="2">
        <f>IF(AE252&gt;=52800000,52800000,IF(AB233=Graph!G$1*1000,AE253+Graph!G$1*1000,AC254))</f>
        <v>49774906.036773026</v>
      </c>
      <c r="AF254" s="3">
        <f t="shared" si="11"/>
        <v>49774906.036773026</v>
      </c>
      <c r="AG254" s="3">
        <f t="shared" si="27"/>
        <v>47366024.307105169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179</v>
      </c>
      <c r="C255" s="7"/>
      <c r="D255" s="2" t="e">
        <f t="shared" si="12"/>
        <v>#N/A</v>
      </c>
      <c r="E255" s="2" t="e">
        <f t="shared" si="22"/>
        <v>#N/A</v>
      </c>
      <c r="F255" s="2">
        <v>741885.77388100326</v>
      </c>
      <c r="G255" s="2">
        <f t="shared" si="26"/>
        <v>429079.14285714284</v>
      </c>
      <c r="H255" s="2">
        <f t="shared" si="42"/>
        <v>95922432.036773384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4480870.4285714384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801231.75853657722</v>
      </c>
      <c r="Q255" s="21">
        <f t="shared" si="44"/>
        <v>450000</v>
      </c>
      <c r="R255" s="2">
        <f t="shared" si="43"/>
        <v>100317628.5188152</v>
      </c>
      <c r="S255" s="2">
        <f t="shared" si="17"/>
        <v>429079.14285714924</v>
      </c>
      <c r="T255" s="2">
        <f t="shared" si="18"/>
        <v>20920.857142857276</v>
      </c>
      <c r="U255" s="2">
        <f t="shared" si="19"/>
        <v>450000</v>
      </c>
      <c r="V255" s="2">
        <f t="shared" si="33"/>
        <v>59879784.036772974</v>
      </c>
      <c r="W255" s="2">
        <f t="shared" si="20"/>
        <v>429079.14285714179</v>
      </c>
      <c r="X255" s="2">
        <f t="shared" si="6"/>
        <v>20920.857142858207</v>
      </c>
      <c r="Y255" s="2">
        <f t="shared" si="40"/>
        <v>40437844.482042216</v>
      </c>
      <c r="Z255" s="2" t="str">
        <f t="shared" si="8"/>
        <v>MEEP</v>
      </c>
      <c r="AA255" s="2">
        <f>IF(Z255="HERE",Y255,AA254+Graph!$G$1*1000)</f>
        <v>59593643.339185022</v>
      </c>
      <c r="AB255" s="2">
        <f t="shared" si="21"/>
        <v>420000</v>
      </c>
      <c r="AC255" s="2">
        <f t="shared" si="41"/>
        <v>38854906.036773026</v>
      </c>
      <c r="AD255" s="3">
        <f t="shared" si="10"/>
        <v>52800000</v>
      </c>
      <c r="AE255" s="2">
        <f>IF(AE253&gt;=52800000,52800000,IF(AB234=Graph!G$1*1000,AE254+Graph!G$1*1000,AC255))</f>
        <v>50194906.036773026</v>
      </c>
      <c r="AF255" s="3">
        <f t="shared" si="11"/>
        <v>50194906.036773026</v>
      </c>
      <c r="AG255" s="3">
        <f t="shared" si="27"/>
        <v>47765024.307105169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180</v>
      </c>
      <c r="C256" s="7"/>
      <c r="D256" s="2" t="e">
        <f t="shared" si="12"/>
        <v>#N/A</v>
      </c>
      <c r="E256" s="2" t="e">
        <f t="shared" si="22"/>
        <v>#N/A</v>
      </c>
      <c r="F256" s="2">
        <v>743721.54937015474</v>
      </c>
      <c r="G256" s="2">
        <f t="shared" si="26"/>
        <v>429079.14285714284</v>
      </c>
      <c r="H256" s="2">
        <f t="shared" si="42"/>
        <v>96351511.179630533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4501791.2857142957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803338.39843204618</v>
      </c>
      <c r="Q256" s="21">
        <f t="shared" si="44"/>
        <v>450000</v>
      </c>
      <c r="R256" s="2">
        <f t="shared" si="43"/>
        <v>100767628.5188152</v>
      </c>
      <c r="S256" s="2">
        <f t="shared" si="17"/>
        <v>429079.14285714924</v>
      </c>
      <c r="T256" s="2">
        <f t="shared" si="18"/>
        <v>20920.857142857276</v>
      </c>
      <c r="U256" s="2">
        <f t="shared" si="19"/>
        <v>450000</v>
      </c>
      <c r="V256" s="2">
        <f t="shared" si="33"/>
        <v>60308863.179630116</v>
      </c>
      <c r="W256" s="2">
        <f t="shared" si="20"/>
        <v>429079.14285714179</v>
      </c>
      <c r="X256" s="2">
        <f t="shared" si="6"/>
        <v>20920.857142858207</v>
      </c>
      <c r="Y256" s="2">
        <f t="shared" si="40"/>
        <v>40458765.339185074</v>
      </c>
      <c r="Z256" s="2" t="str">
        <f t="shared" si="8"/>
        <v>MEEP</v>
      </c>
      <c r="AA256" s="2">
        <f>IF(Z256="HERE",Y256,AA255+Graph!$G$1*1000)</f>
        <v>60013643.339185022</v>
      </c>
      <c r="AB256" s="2">
        <f t="shared" si="21"/>
        <v>420000</v>
      </c>
      <c r="AC256" s="2">
        <f t="shared" si="41"/>
        <v>38854906.036773026</v>
      </c>
      <c r="AD256" s="3">
        <f t="shared" si="10"/>
        <v>52800000</v>
      </c>
      <c r="AE256" s="2">
        <f>IF(AE254&gt;=52800000,52800000,IF(AB235=Graph!G$1*1000,AE255+Graph!G$1*1000,AC256))</f>
        <v>50614906.036773026</v>
      </c>
      <c r="AF256" s="3">
        <f t="shared" si="11"/>
        <v>50614906.036773026</v>
      </c>
      <c r="AG256" s="3">
        <f t="shared" si="27"/>
        <v>48164024.307105169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181</v>
      </c>
      <c r="C257" s="7"/>
      <c r="D257" s="2" t="e">
        <f t="shared" si="12"/>
        <v>#N/A</v>
      </c>
      <c r="E257" s="2" t="e">
        <f t="shared" si="22"/>
        <v>#N/A</v>
      </c>
      <c r="F257" s="2">
        <v>745557.32485929132</v>
      </c>
      <c r="G257" s="2">
        <f t="shared" si="26"/>
        <v>429079.14285714284</v>
      </c>
      <c r="H257" s="2">
        <f t="shared" si="42"/>
        <v>96780590.322487682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4522712.142857153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805445.03832751513</v>
      </c>
      <c r="Q257" s="21">
        <f t="shared" si="44"/>
        <v>450000</v>
      </c>
      <c r="R257" s="2">
        <f t="shared" si="43"/>
        <v>101217628.5188152</v>
      </c>
      <c r="S257" s="2">
        <f t="shared" si="17"/>
        <v>429079.14285714924</v>
      </c>
      <c r="T257" s="2">
        <f t="shared" si="18"/>
        <v>20920.857142857276</v>
      </c>
      <c r="U257" s="2">
        <f t="shared" si="19"/>
        <v>450000</v>
      </c>
      <c r="V257" s="2">
        <f t="shared" si="33"/>
        <v>60737942.322487257</v>
      </c>
      <c r="W257" s="2">
        <f t="shared" si="20"/>
        <v>429079.14285714179</v>
      </c>
      <c r="X257" s="2">
        <f t="shared" si="6"/>
        <v>20920.857142858207</v>
      </c>
      <c r="Y257" s="2">
        <f t="shared" si="40"/>
        <v>40479686.196327932</v>
      </c>
      <c r="Z257" s="2" t="str">
        <f t="shared" si="8"/>
        <v>MEEP</v>
      </c>
      <c r="AA257" s="2">
        <f>IF(Z257="HERE",Y257,AA256+Graph!$G$1*1000)</f>
        <v>60433643.339185022</v>
      </c>
      <c r="AB257" s="2">
        <f t="shared" si="21"/>
        <v>420000</v>
      </c>
      <c r="AC257" s="2">
        <f t="shared" si="41"/>
        <v>38854906.036773026</v>
      </c>
      <c r="AD257" s="3">
        <f t="shared" si="10"/>
        <v>52800000</v>
      </c>
      <c r="AE257" s="2">
        <f>IF(AE255&gt;=52800000,52800000,IF(AB236=Graph!G$1*1000,AE256+Graph!G$1*1000,AC257))</f>
        <v>51034906.036773026</v>
      </c>
      <c r="AF257" s="3">
        <f t="shared" si="11"/>
        <v>51034906.036773026</v>
      </c>
      <c r="AG257" s="3">
        <f t="shared" si="27"/>
        <v>48563024.307105169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182</v>
      </c>
      <c r="C258" s="7"/>
      <c r="D258" s="2" t="e">
        <f t="shared" si="12"/>
        <v>#N/A</v>
      </c>
      <c r="E258" s="2" t="e">
        <f t="shared" si="22"/>
        <v>#N/A</v>
      </c>
      <c r="F258" s="2">
        <v>747393.10034844279</v>
      </c>
      <c r="G258" s="2">
        <f t="shared" si="26"/>
        <v>429079.14285714284</v>
      </c>
      <c r="H258" s="2">
        <f t="shared" si="42"/>
        <v>97209669.465344831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4543633.0000000102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807551.67822298408</v>
      </c>
      <c r="Q258" s="21">
        <f t="shared" si="44"/>
        <v>450000</v>
      </c>
      <c r="R258" s="2">
        <f t="shared" si="43"/>
        <v>101667628.5188152</v>
      </c>
      <c r="S258" s="2">
        <f t="shared" si="17"/>
        <v>429079.14285714924</v>
      </c>
      <c r="T258" s="2">
        <f t="shared" si="18"/>
        <v>20920.857142857276</v>
      </c>
      <c r="U258" s="2">
        <f t="shared" si="19"/>
        <v>450000</v>
      </c>
      <c r="V258" s="2">
        <f t="shared" si="33"/>
        <v>61167021.465344399</v>
      </c>
      <c r="W258" s="2">
        <f t="shared" si="20"/>
        <v>429079.14285714179</v>
      </c>
      <c r="X258" s="2">
        <f t="shared" si="6"/>
        <v>20920.857142858207</v>
      </c>
      <c r="Y258" s="2">
        <f t="shared" si="40"/>
        <v>40500607.05347079</v>
      </c>
      <c r="Z258" s="2" t="str">
        <f t="shared" si="8"/>
        <v>MEEP</v>
      </c>
      <c r="AA258" s="2">
        <f>IF(Z258="HERE",Y258,AA257+Graph!$G$1*1000)</f>
        <v>60853643.339185022</v>
      </c>
      <c r="AB258" s="2">
        <f t="shared" si="21"/>
        <v>420000</v>
      </c>
      <c r="AC258" s="2">
        <f t="shared" si="41"/>
        <v>38854906.036773026</v>
      </c>
      <c r="AD258" s="3">
        <f t="shared" si="10"/>
        <v>52800000</v>
      </c>
      <c r="AE258" s="2">
        <f>IF(AE256&gt;=52800000,52800000,IF(AB237=Graph!G$1*1000,AE257+Graph!G$1*1000,AC258))</f>
        <v>51454906.036773026</v>
      </c>
      <c r="AF258" s="3">
        <f t="shared" si="11"/>
        <v>51454906.036773026</v>
      </c>
      <c r="AG258" s="3">
        <f t="shared" si="27"/>
        <v>48962024.307105169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183</v>
      </c>
      <c r="C259" s="7"/>
      <c r="D259" s="2" t="e">
        <f t="shared" si="12"/>
        <v>#N/A</v>
      </c>
      <c r="E259" s="2" t="e">
        <f t="shared" si="22"/>
        <v>#N/A</v>
      </c>
      <c r="F259" s="2">
        <v>749228.87583757937</v>
      </c>
      <c r="G259" s="2">
        <f t="shared" si="26"/>
        <v>429079.14285714284</v>
      </c>
      <c r="H259" s="2">
        <f t="shared" si="42"/>
        <v>97638748.608201981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4564553.8571428675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809658.31811845303</v>
      </c>
      <c r="Q259" s="21">
        <f t="shared" si="44"/>
        <v>450000</v>
      </c>
      <c r="R259" s="2">
        <f t="shared" si="43"/>
        <v>102117628.5188152</v>
      </c>
      <c r="S259" s="2">
        <f t="shared" si="17"/>
        <v>429079.14285714924</v>
      </c>
      <c r="T259" s="2">
        <f t="shared" si="18"/>
        <v>20920.857142857276</v>
      </c>
      <c r="U259" s="2">
        <f t="shared" si="19"/>
        <v>450000</v>
      </c>
      <c r="V259" s="2">
        <f t="shared" si="33"/>
        <v>61596100.608201541</v>
      </c>
      <c r="W259" s="2">
        <f t="shared" si="20"/>
        <v>429079.14285714179</v>
      </c>
      <c r="X259" s="2">
        <f t="shared" si="6"/>
        <v>20920.857142858207</v>
      </c>
      <c r="Y259" s="2">
        <f t="shared" si="40"/>
        <v>40521527.910613649</v>
      </c>
      <c r="Z259" s="2" t="str">
        <f t="shared" si="8"/>
        <v>MEEP</v>
      </c>
      <c r="AA259" s="2">
        <f>IF(Z259="HERE",Y259,AA258+Graph!$G$1*1000)</f>
        <v>61273643.339185022</v>
      </c>
      <c r="AB259" s="2">
        <f t="shared" si="21"/>
        <v>420000</v>
      </c>
      <c r="AC259" s="2">
        <f t="shared" si="41"/>
        <v>38854906.036773026</v>
      </c>
      <c r="AD259" s="3">
        <f t="shared" si="10"/>
        <v>52800000</v>
      </c>
      <c r="AE259" s="2">
        <f>IF(AE257&gt;=52800000,52800000,IF(AB238=Graph!G$1*1000,AE258+Graph!G$1*1000,AC259))</f>
        <v>51874906.036773026</v>
      </c>
      <c r="AF259" s="3">
        <f t="shared" si="11"/>
        <v>51874906.036773026</v>
      </c>
      <c r="AG259" s="3">
        <f t="shared" si="27"/>
        <v>49361024.307105169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184</v>
      </c>
      <c r="C260" s="7"/>
      <c r="D260" s="2" t="e">
        <f t="shared" si="12"/>
        <v>#N/A</v>
      </c>
      <c r="E260" s="2" t="e">
        <f t="shared" si="22"/>
        <v>#N/A</v>
      </c>
      <c r="F260" s="2">
        <v>751064.65132673085</v>
      </c>
      <c r="G260" s="2">
        <f t="shared" si="26"/>
        <v>429079.14285714284</v>
      </c>
      <c r="H260" s="2">
        <f t="shared" si="42"/>
        <v>98067827.75105913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4585474.7142857248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811764.95801392198</v>
      </c>
      <c r="Q260" s="21">
        <f t="shared" si="44"/>
        <v>450000</v>
      </c>
      <c r="R260" s="2">
        <f t="shared" si="43"/>
        <v>102567628.5188152</v>
      </c>
      <c r="S260" s="2">
        <f t="shared" si="17"/>
        <v>429079.14285714924</v>
      </c>
      <c r="T260" s="2">
        <f t="shared" si="18"/>
        <v>20920.857142857276</v>
      </c>
      <c r="U260" s="2">
        <f t="shared" si="19"/>
        <v>450000</v>
      </c>
      <c r="V260" s="2">
        <f t="shared" si="33"/>
        <v>62025179.751058683</v>
      </c>
      <c r="W260" s="2">
        <f t="shared" si="20"/>
        <v>429079.14285714179</v>
      </c>
      <c r="X260" s="2">
        <f t="shared" si="6"/>
        <v>20920.857142858207</v>
      </c>
      <c r="Y260" s="2">
        <f t="shared" si="40"/>
        <v>40542448.767756507</v>
      </c>
      <c r="Z260" s="2" t="str">
        <f t="shared" si="8"/>
        <v>MEEP</v>
      </c>
      <c r="AA260" s="2">
        <f>IF(Z260="HERE",Y260,AA259+Graph!$G$1*1000)</f>
        <v>61693643.339185022</v>
      </c>
      <c r="AB260" s="2">
        <f t="shared" si="21"/>
        <v>420000</v>
      </c>
      <c r="AC260" s="2">
        <f t="shared" si="41"/>
        <v>38854906.036773026</v>
      </c>
      <c r="AD260" s="3">
        <f t="shared" si="10"/>
        <v>52800000</v>
      </c>
      <c r="AE260" s="2">
        <f>IF(AE258&gt;=52800000,52800000,IF(AB239=Graph!G$1*1000,AE259+Graph!G$1*1000,AC260))</f>
        <v>52294906.036773026</v>
      </c>
      <c r="AF260" s="3">
        <f t="shared" si="11"/>
        <v>52294906.036773026</v>
      </c>
      <c r="AG260" s="3">
        <f t="shared" si="27"/>
        <v>49693745.301838651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185</v>
      </c>
      <c r="C261" s="7"/>
      <c r="D261" s="2" t="e">
        <f t="shared" si="12"/>
        <v>#N/A</v>
      </c>
      <c r="E261" s="2" t="e">
        <f t="shared" si="22"/>
        <v>#N/A</v>
      </c>
      <c r="F261" s="2">
        <v>752900.42681588233</v>
      </c>
      <c r="G261" s="2">
        <f t="shared" si="26"/>
        <v>429079.14285714284</v>
      </c>
      <c r="H261" s="2">
        <f t="shared" si="42"/>
        <v>98496906.893916279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4606395.5714285821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813871.59790939093</v>
      </c>
      <c r="Q261" s="21">
        <f t="shared" si="44"/>
        <v>450000</v>
      </c>
      <c r="R261" s="2">
        <f t="shared" si="43"/>
        <v>103017628.5188152</v>
      </c>
      <c r="S261" s="2">
        <f t="shared" si="17"/>
        <v>429079.14285714924</v>
      </c>
      <c r="T261" s="2">
        <f t="shared" si="18"/>
        <v>20920.857142857276</v>
      </c>
      <c r="U261" s="2">
        <f t="shared" si="19"/>
        <v>450000</v>
      </c>
      <c r="V261" s="2">
        <f t="shared" si="33"/>
        <v>62454258.893915825</v>
      </c>
      <c r="W261" s="2">
        <f t="shared" si="20"/>
        <v>429079.14285714179</v>
      </c>
      <c r="X261" s="2">
        <f t="shared" si="6"/>
        <v>20920.857142858207</v>
      </c>
      <c r="Y261" s="2">
        <f t="shared" si="40"/>
        <v>40563369.624899365</v>
      </c>
      <c r="Z261" s="2" t="str">
        <f t="shared" si="8"/>
        <v>MEEP</v>
      </c>
      <c r="AA261" s="2">
        <f>IF(Z261="HERE",Y261,AA260+Graph!$G$1*1000)</f>
        <v>62113643.339185022</v>
      </c>
      <c r="AB261" s="2">
        <f t="shared" si="21"/>
        <v>420000</v>
      </c>
      <c r="AC261" s="2">
        <f t="shared" si="41"/>
        <v>38854906.036773026</v>
      </c>
      <c r="AD261" s="3">
        <f t="shared" si="10"/>
        <v>52800000</v>
      </c>
      <c r="AE261" s="2">
        <f>IF(AE259&gt;=52800000,52800000,IF(AB240=Graph!G$1*1000,AE260+Graph!G$1*1000,AC261))</f>
        <v>52714906.036773026</v>
      </c>
      <c r="AF261" s="3">
        <f t="shared" si="11"/>
        <v>52714906.036773026</v>
      </c>
      <c r="AG261" s="3">
        <f t="shared" si="27"/>
        <v>49714745.301838651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186</v>
      </c>
      <c r="C262" s="7"/>
      <c r="D262" s="2" t="e">
        <f t="shared" si="12"/>
        <v>#N/A</v>
      </c>
      <c r="E262" s="2" t="e">
        <f t="shared" si="22"/>
        <v>#N/A</v>
      </c>
      <c r="F262" s="2">
        <v>754736.2023050189</v>
      </c>
      <c r="G262" s="2">
        <f t="shared" si="26"/>
        <v>429079.14285714284</v>
      </c>
      <c r="H262" s="2">
        <f t="shared" si="42"/>
        <v>98925986.036773428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4627316.4285714393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815978.23780485988</v>
      </c>
      <c r="Q262" s="21">
        <f t="shared" si="44"/>
        <v>450000</v>
      </c>
      <c r="R262" s="2">
        <f t="shared" si="43"/>
        <v>103467628.5188152</v>
      </c>
      <c r="S262" s="2">
        <f t="shared" si="17"/>
        <v>429079.14285714924</v>
      </c>
      <c r="T262" s="2">
        <f t="shared" si="18"/>
        <v>20920.857142857276</v>
      </c>
      <c r="U262" s="2">
        <f t="shared" si="19"/>
        <v>450000</v>
      </c>
      <c r="V262" s="2">
        <f t="shared" si="33"/>
        <v>62883338.036772966</v>
      </c>
      <c r="W262" s="2">
        <f t="shared" si="20"/>
        <v>429079.14285714179</v>
      </c>
      <c r="X262" s="2">
        <f t="shared" si="6"/>
        <v>20920.857142858207</v>
      </c>
      <c r="Y262" s="2">
        <f t="shared" si="40"/>
        <v>40584290.482042223</v>
      </c>
      <c r="Z262" s="2" t="str">
        <f t="shared" si="8"/>
        <v>MEEP</v>
      </c>
      <c r="AA262" s="2">
        <f>IF(Z262="HERE",Y262,AA261+Graph!$G$1*1000)</f>
        <v>62533643.339185022</v>
      </c>
      <c r="AB262" s="2">
        <f t="shared" si="21"/>
        <v>420000</v>
      </c>
      <c r="AC262" s="2">
        <f t="shared" si="41"/>
        <v>38854906.036773026</v>
      </c>
      <c r="AD262" s="3">
        <f t="shared" si="10"/>
        <v>52800000</v>
      </c>
      <c r="AE262" s="2">
        <f>IF(AE260&gt;=52800000,52800000,IF(AB241=Graph!G$1*1000,AE261+Graph!G$1*1000,AC262))</f>
        <v>53134906.036773026</v>
      </c>
      <c r="AF262" s="3">
        <f t="shared" si="11"/>
        <v>52800000</v>
      </c>
      <c r="AG262" s="3">
        <f t="shared" si="27"/>
        <v>49735745.301838651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187</v>
      </c>
      <c r="C263" s="7"/>
      <c r="D263" s="2" t="e">
        <f t="shared" si="12"/>
        <v>#N/A</v>
      </c>
      <c r="E263" s="2" t="e">
        <f t="shared" si="22"/>
        <v>#N/A</v>
      </c>
      <c r="F263" s="2">
        <v>756571.97779417038</v>
      </c>
      <c r="G263" s="2">
        <f t="shared" si="26"/>
        <v>429079.14285714284</v>
      </c>
      <c r="H263" s="2">
        <f t="shared" si="42"/>
        <v>99355065.179630578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4648237.2857142966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818084.87770034373</v>
      </c>
      <c r="Q263" s="21">
        <f t="shared" si="44"/>
        <v>450000</v>
      </c>
      <c r="R263" s="2">
        <f t="shared" si="43"/>
        <v>103917628.5188152</v>
      </c>
      <c r="S263" s="2">
        <f t="shared" si="17"/>
        <v>429079.14285714924</v>
      </c>
      <c r="T263" s="2">
        <f t="shared" si="18"/>
        <v>20920.857142857276</v>
      </c>
      <c r="U263" s="2">
        <f t="shared" si="19"/>
        <v>450000</v>
      </c>
      <c r="V263" s="2">
        <f t="shared" si="33"/>
        <v>63312417.179630108</v>
      </c>
      <c r="W263" s="2">
        <f t="shared" si="20"/>
        <v>429079.14285714179</v>
      </c>
      <c r="X263" s="2">
        <f t="shared" si="6"/>
        <v>20920.857142858207</v>
      </c>
      <c r="Y263" s="2">
        <f t="shared" si="40"/>
        <v>40605211.339185081</v>
      </c>
      <c r="Z263" s="2" t="str">
        <f t="shared" si="8"/>
        <v>MEEP</v>
      </c>
      <c r="AA263" s="2">
        <f>IF(Z263="HERE",Y263,AA262+Graph!$G$1*1000)</f>
        <v>62953643.339185022</v>
      </c>
      <c r="AB263" s="2">
        <f t="shared" si="21"/>
        <v>420000</v>
      </c>
      <c r="AC263" s="2">
        <f t="shared" si="41"/>
        <v>38854906.036773026</v>
      </c>
      <c r="AD263" s="3">
        <f t="shared" si="10"/>
        <v>52800000</v>
      </c>
      <c r="AE263" s="2">
        <f>IF(AE261&gt;=52800000,52800000,IF(AB242=Graph!G$1*1000,AE262+Graph!G$1*1000,AC263))</f>
        <v>53554906.036773026</v>
      </c>
      <c r="AF263" s="3">
        <f t="shared" si="11"/>
        <v>52800000</v>
      </c>
      <c r="AG263" s="3">
        <f t="shared" si="27"/>
        <v>49756745.301838651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188</v>
      </c>
      <c r="C264" s="7"/>
      <c r="D264" s="2" t="e">
        <f t="shared" si="12"/>
        <v>#N/A</v>
      </c>
      <c r="E264" s="2" t="e">
        <f t="shared" si="22"/>
        <v>#N/A</v>
      </c>
      <c r="F264" s="2">
        <v>758407.75328330696</v>
      </c>
      <c r="G264" s="2">
        <f t="shared" si="26"/>
        <v>429079.14285714284</v>
      </c>
      <c r="H264" s="2">
        <f t="shared" si="42"/>
        <v>99784144.322487727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4669158.1428571539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820191.51759581268</v>
      </c>
      <c r="Q264" s="21">
        <f t="shared" si="44"/>
        <v>450000</v>
      </c>
      <c r="R264" s="2">
        <f t="shared" si="43"/>
        <v>104367628.5188152</v>
      </c>
      <c r="S264" s="2">
        <f t="shared" si="17"/>
        <v>429079.14285714924</v>
      </c>
      <c r="T264" s="2">
        <f t="shared" si="18"/>
        <v>20920.857142857276</v>
      </c>
      <c r="U264" s="2">
        <f t="shared" si="19"/>
        <v>450000</v>
      </c>
      <c r="V264" s="2">
        <f t="shared" si="33"/>
        <v>63741496.32248725</v>
      </c>
      <c r="W264" s="2">
        <f t="shared" si="20"/>
        <v>429079.14285714179</v>
      </c>
      <c r="X264" s="2">
        <f t="shared" si="6"/>
        <v>20920.857142858207</v>
      </c>
      <c r="Y264" s="2">
        <f t="shared" si="40"/>
        <v>40626132.19632794</v>
      </c>
      <c r="Z264" s="2" t="str">
        <f t="shared" si="8"/>
        <v>MEEP</v>
      </c>
      <c r="AA264" s="2">
        <f>IF(Z264="HERE",Y264,AA263+Graph!$G$1*1000)</f>
        <v>63373643.339185022</v>
      </c>
      <c r="AB264" s="2">
        <f t="shared" si="21"/>
        <v>420000</v>
      </c>
      <c r="AC264" s="2">
        <f t="shared" si="41"/>
        <v>38854906.036773026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49777745.301838651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189</v>
      </c>
      <c r="C265" s="7"/>
      <c r="D265" s="2" t="e">
        <f t="shared" si="12"/>
        <v>#N/A</v>
      </c>
      <c r="E265" s="2" t="e">
        <f t="shared" si="22"/>
        <v>#N/A</v>
      </c>
      <c r="F265" s="2">
        <v>760243.52877245843</v>
      </c>
      <c r="G265" s="2">
        <f t="shared" si="26"/>
        <v>429079.14285714284</v>
      </c>
      <c r="H265" s="2">
        <f t="shared" si="42"/>
        <v>100213223.46534488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4690079.0000000112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822298.15749128163</v>
      </c>
      <c r="Q265" s="21">
        <f t="shared" si="44"/>
        <v>450000</v>
      </c>
      <c r="R265" s="2">
        <f t="shared" si="43"/>
        <v>104817628.5188152</v>
      </c>
      <c r="S265" s="2">
        <f t="shared" si="17"/>
        <v>429079.14285714924</v>
      </c>
      <c r="T265" s="2">
        <f t="shared" si="18"/>
        <v>20920.857142857276</v>
      </c>
      <c r="U265" s="2">
        <f t="shared" si="19"/>
        <v>450000</v>
      </c>
      <c r="V265" s="2">
        <f t="shared" si="33"/>
        <v>64170575.465344392</v>
      </c>
      <c r="W265" s="2">
        <f t="shared" si="20"/>
        <v>429079.14285714179</v>
      </c>
      <c r="X265" s="2">
        <f t="shared" si="6"/>
        <v>20920.857142858207</v>
      </c>
      <c r="Y265" s="2">
        <f t="shared" si="40"/>
        <v>40647053.053470798</v>
      </c>
      <c r="Z265" s="2" t="str">
        <f t="shared" si="8"/>
        <v>MEEP</v>
      </c>
      <c r="AA265" s="2">
        <f>IF(Z265="HERE",Y265,AA264+Graph!$G$1*1000)</f>
        <v>63793643.339185022</v>
      </c>
      <c r="AB265" s="2">
        <f t="shared" si="21"/>
        <v>420000</v>
      </c>
      <c r="AC265" s="2">
        <f t="shared" si="41"/>
        <v>38854906.036773026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49798745.301838651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190</v>
      </c>
      <c r="C266" s="7"/>
      <c r="D266" s="2" t="e">
        <f t="shared" si="12"/>
        <v>#N/A</v>
      </c>
      <c r="E266" s="2" t="e">
        <f t="shared" si="22"/>
        <v>#N/A</v>
      </c>
      <c r="F266" s="2">
        <v>762079.30426159501</v>
      </c>
      <c r="G266" s="2">
        <f t="shared" si="26"/>
        <v>429079.14285714284</v>
      </c>
      <c r="H266" s="2">
        <f t="shared" si="42"/>
        <v>100642302.60820203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4710999.8571428685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824404.79738675058</v>
      </c>
      <c r="Q266" s="21">
        <f t="shared" si="44"/>
        <v>450000</v>
      </c>
      <c r="R266" s="2">
        <f t="shared" si="43"/>
        <v>105267628.5188152</v>
      </c>
      <c r="S266" s="2">
        <f t="shared" si="17"/>
        <v>429079.14285714924</v>
      </c>
      <c r="T266" s="2">
        <f t="shared" si="18"/>
        <v>20920.857142857276</v>
      </c>
      <c r="U266" s="2">
        <f t="shared" si="19"/>
        <v>450000</v>
      </c>
      <c r="V266" s="2">
        <f t="shared" si="33"/>
        <v>64599654.608201534</v>
      </c>
      <c r="W266" s="2">
        <f t="shared" si="20"/>
        <v>429079.14285714179</v>
      </c>
      <c r="X266" s="2">
        <f t="shared" si="6"/>
        <v>20920.857142858207</v>
      </c>
      <c r="Y266" s="2">
        <f t="shared" si="40"/>
        <v>40667973.910613656</v>
      </c>
      <c r="Z266" s="2" t="str">
        <f t="shared" si="8"/>
        <v>MEEP</v>
      </c>
      <c r="AA266" s="2">
        <f>IF(Z266="HERE",Y266,AA265+Graph!$G$1*1000)</f>
        <v>64213643.339185022</v>
      </c>
      <c r="AB266" s="2">
        <f t="shared" si="21"/>
        <v>420000</v>
      </c>
      <c r="AC266" s="2">
        <f t="shared" si="41"/>
        <v>38854906.036773026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49819745.301838651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191</v>
      </c>
      <c r="C267" s="7"/>
      <c r="D267" s="2" t="e">
        <f t="shared" si="12"/>
        <v>#N/A</v>
      </c>
      <c r="E267" s="2" t="e">
        <f t="shared" si="22"/>
        <v>#N/A</v>
      </c>
      <c r="F267" s="2">
        <v>763915.07975074649</v>
      </c>
      <c r="G267" s="2">
        <f t="shared" si="26"/>
        <v>429079.14285714284</v>
      </c>
      <c r="H267" s="2">
        <f t="shared" si="42"/>
        <v>101071381.75105917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4731920.7142857257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826511.43728221953</v>
      </c>
      <c r="Q267" s="21">
        <f t="shared" si="44"/>
        <v>450000</v>
      </c>
      <c r="R267" s="2">
        <f t="shared" si="43"/>
        <v>105717628.5188152</v>
      </c>
      <c r="S267" s="2">
        <f t="shared" si="17"/>
        <v>429079.14285714924</v>
      </c>
      <c r="T267" s="2">
        <f t="shared" si="18"/>
        <v>20920.857142857276</v>
      </c>
      <c r="U267" s="2">
        <f t="shared" si="19"/>
        <v>450000</v>
      </c>
      <c r="V267" s="2">
        <f t="shared" si="33"/>
        <v>65028733.751058675</v>
      </c>
      <c r="W267" s="2">
        <f t="shared" si="20"/>
        <v>429079.14285714179</v>
      </c>
      <c r="X267" s="2">
        <f t="shared" si="6"/>
        <v>20920.857142858207</v>
      </c>
      <c r="Y267" s="2">
        <f t="shared" si="40"/>
        <v>40688894.767756514</v>
      </c>
      <c r="Z267" s="2" t="str">
        <f t="shared" si="8"/>
        <v>MEEP</v>
      </c>
      <c r="AA267" s="2">
        <f>IF(Z267="HERE",Y267,AA266+Graph!$G$1*1000)</f>
        <v>64633643.339185022</v>
      </c>
      <c r="AB267" s="2">
        <f t="shared" si="21"/>
        <v>420000</v>
      </c>
      <c r="AC267" s="2">
        <f t="shared" si="41"/>
        <v>38854906.036773026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49840745.301838651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192</v>
      </c>
      <c r="C268" s="7"/>
      <c r="D268" s="2" t="e">
        <f t="shared" si="12"/>
        <v>#N/A</v>
      </c>
      <c r="E268" s="2" t="e">
        <f t="shared" si="22"/>
        <v>#N/A</v>
      </c>
      <c r="F268" s="2">
        <v>765750.85523989797</v>
      </c>
      <c r="G268" s="2">
        <f t="shared" si="26"/>
        <v>429079.14285714284</v>
      </c>
      <c r="H268" s="2">
        <f t="shared" si="42"/>
        <v>101500460.89391632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4752841.571428583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828618.07717768848</v>
      </c>
      <c r="Q268" s="21">
        <f t="shared" si="44"/>
        <v>450000</v>
      </c>
      <c r="R268" s="2">
        <f t="shared" si="43"/>
        <v>106167628.5188152</v>
      </c>
      <c r="S268" s="2">
        <f t="shared" si="17"/>
        <v>429079.14285714924</v>
      </c>
      <c r="T268" s="2">
        <f t="shared" si="18"/>
        <v>20920.857142857276</v>
      </c>
      <c r="U268" s="2">
        <f t="shared" si="19"/>
        <v>450000</v>
      </c>
      <c r="V268" s="2">
        <f t="shared" si="33"/>
        <v>65457812.893915817</v>
      </c>
      <c r="W268" s="2">
        <f t="shared" si="20"/>
        <v>429079.14285714179</v>
      </c>
      <c r="X268" s="2">
        <f t="shared" si="6"/>
        <v>20920.857142858207</v>
      </c>
      <c r="Y268" s="2">
        <f t="shared" si="40"/>
        <v>40709815.624899372</v>
      </c>
      <c r="Z268" s="2" t="str">
        <f t="shared" si="8"/>
        <v>MEEP</v>
      </c>
      <c r="AA268" s="2">
        <f>IF(Z268="HERE",Y268,AA267+Graph!$G$1*1000)</f>
        <v>65053643.339185022</v>
      </c>
      <c r="AB268" s="2">
        <f t="shared" si="21"/>
        <v>420000</v>
      </c>
      <c r="AC268" s="2">
        <f t="shared" si="41"/>
        <v>38854906.036773026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49861745.301838651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193</v>
      </c>
      <c r="C269" s="7"/>
      <c r="D269" s="2" t="e">
        <f t="shared" si="12"/>
        <v>#N/A</v>
      </c>
      <c r="E269" s="2" t="e">
        <f t="shared" si="22"/>
        <v>#N/A</v>
      </c>
      <c r="F269" s="2">
        <v>767586.63072903454</v>
      </c>
      <c r="G269" s="2">
        <f t="shared" si="26"/>
        <v>429079.14285714284</v>
      </c>
      <c r="H269" s="2">
        <f t="shared" si="42"/>
        <v>101929540.03677347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4773762.4285714403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830724.71707315743</v>
      </c>
      <c r="Q269" s="21">
        <f t="shared" si="44"/>
        <v>450000</v>
      </c>
      <c r="R269" s="2">
        <f t="shared" si="43"/>
        <v>106617628.5188152</v>
      </c>
      <c r="S269" s="2">
        <f t="shared" si="17"/>
        <v>429079.14285714924</v>
      </c>
      <c r="T269" s="2">
        <f t="shared" si="18"/>
        <v>20920.857142857276</v>
      </c>
      <c r="U269" s="2">
        <f t="shared" si="19"/>
        <v>450000</v>
      </c>
      <c r="V269" s="2">
        <f t="shared" si="33"/>
        <v>65886892.036772959</v>
      </c>
      <c r="W269" s="2">
        <f t="shared" si="20"/>
        <v>429079.14285714179</v>
      </c>
      <c r="X269" s="2">
        <f t="shared" si="6"/>
        <v>20920.857142858207</v>
      </c>
      <c r="Y269" s="2">
        <f t="shared" si="40"/>
        <v>40730736.482042231</v>
      </c>
      <c r="Z269" s="2" t="str">
        <f t="shared" si="8"/>
        <v>MEEP</v>
      </c>
      <c r="AA269" s="2">
        <f>IF(Z269="HERE",Y269,AA268+Graph!$G$1*1000)</f>
        <v>65473643.339185022</v>
      </c>
      <c r="AB269" s="2">
        <f t="shared" si="21"/>
        <v>420000</v>
      </c>
      <c r="AC269" s="2">
        <f t="shared" si="41"/>
        <v>38854906.036773026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49882745.301838651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194</v>
      </c>
      <c r="C270" s="7"/>
      <c r="D270" s="2" t="e">
        <f t="shared" si="12"/>
        <v>#N/A</v>
      </c>
      <c r="E270" s="2" t="e">
        <f t="shared" si="22"/>
        <v>#N/A</v>
      </c>
      <c r="F270" s="2">
        <v>769422.40621818602</v>
      </c>
      <c r="G270" s="2">
        <f t="shared" si="26"/>
        <v>429079.14285714284</v>
      </c>
      <c r="H270" s="2">
        <f t="shared" si="42"/>
        <v>102358619.17963062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4794683.2857142976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832831.35696862638</v>
      </c>
      <c r="Q270" s="21">
        <f t="shared" si="44"/>
        <v>450000</v>
      </c>
      <c r="R270" s="2">
        <f t="shared" si="43"/>
        <v>107067628.5188152</v>
      </c>
      <c r="S270" s="2">
        <f t="shared" si="17"/>
        <v>429079.14285714924</v>
      </c>
      <c r="T270" s="2">
        <f t="shared" si="18"/>
        <v>20920.857142857276</v>
      </c>
      <c r="U270" s="2">
        <f t="shared" si="19"/>
        <v>450000</v>
      </c>
      <c r="V270" s="2">
        <f t="shared" si="33"/>
        <v>66315971.179630101</v>
      </c>
      <c r="W270" s="2">
        <f t="shared" si="20"/>
        <v>429079.14285714179</v>
      </c>
      <c r="X270" s="2">
        <f t="shared" si="6"/>
        <v>20920.857142858207</v>
      </c>
      <c r="Y270" s="2">
        <f t="shared" si="40"/>
        <v>40751657.339185089</v>
      </c>
      <c r="Z270" s="2" t="str">
        <f t="shared" si="8"/>
        <v>MEEP</v>
      </c>
      <c r="AA270" s="2">
        <f>IF(Z270="HERE",Y270,AA269+Graph!$G$1*1000)</f>
        <v>65893643.339185022</v>
      </c>
      <c r="AB270" s="2">
        <f t="shared" si="21"/>
        <v>420000</v>
      </c>
      <c r="AC270" s="2">
        <f t="shared" si="41"/>
        <v>38854906.036773026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49903745.301838651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195</v>
      </c>
      <c r="C271" s="7"/>
      <c r="D271" s="2" t="e">
        <f t="shared" si="12"/>
        <v>#N/A</v>
      </c>
      <c r="E271" s="2" t="e">
        <f t="shared" si="22"/>
        <v>#N/A</v>
      </c>
      <c r="F271" s="2">
        <v>771258.1817073226</v>
      </c>
      <c r="G271" s="2">
        <f t="shared" si="26"/>
        <v>429079.14285714284</v>
      </c>
      <c r="H271" s="2">
        <f t="shared" si="42"/>
        <v>102787698.32248777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4815604.1428571548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834937.99686409533</v>
      </c>
      <c r="Q271" s="21">
        <f t="shared" si="44"/>
        <v>450000</v>
      </c>
      <c r="R271" s="2">
        <f t="shared" si="43"/>
        <v>107517628.5188152</v>
      </c>
      <c r="S271" s="2">
        <f t="shared" si="17"/>
        <v>429079.14285714924</v>
      </c>
      <c r="T271" s="2">
        <f t="shared" si="18"/>
        <v>20920.857142857276</v>
      </c>
      <c r="U271" s="2">
        <f t="shared" si="19"/>
        <v>450000</v>
      </c>
      <c r="V271" s="2">
        <f t="shared" si="33"/>
        <v>66745050.322487243</v>
      </c>
      <c r="W271" s="2">
        <f t="shared" si="20"/>
        <v>429079.14285714179</v>
      </c>
      <c r="X271" s="2">
        <f t="shared" si="6"/>
        <v>20920.857142858207</v>
      </c>
      <c r="Y271" s="2">
        <f t="shared" si="40"/>
        <v>40772578.196327947</v>
      </c>
      <c r="Z271" s="2" t="str">
        <f t="shared" si="8"/>
        <v>MEEP</v>
      </c>
      <c r="AA271" s="2">
        <f>IF(Z271="HERE",Y271,AA270+Graph!$G$1*1000)</f>
        <v>66313643.339185022</v>
      </c>
      <c r="AB271" s="2">
        <f t="shared" si="21"/>
        <v>420000</v>
      </c>
      <c r="AC271" s="2">
        <f t="shared" si="41"/>
        <v>38854906.036773026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49924745.301838651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196</v>
      </c>
      <c r="C272" s="7"/>
      <c r="D272" s="2" t="e">
        <f t="shared" si="12"/>
        <v>#N/A</v>
      </c>
      <c r="E272" s="2" t="e">
        <f t="shared" si="22"/>
        <v>#N/A</v>
      </c>
      <c r="F272" s="2">
        <v>773093.95719647408</v>
      </c>
      <c r="G272" s="2">
        <f t="shared" si="26"/>
        <v>429079.14285714284</v>
      </c>
      <c r="H272" s="2">
        <f t="shared" si="42"/>
        <v>103216777.46534492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4836525.0000000121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837044.63675956428</v>
      </c>
      <c r="Q272" s="21">
        <f t="shared" si="44"/>
        <v>450000</v>
      </c>
      <c r="R272" s="2">
        <f t="shared" si="43"/>
        <v>107967628.5188152</v>
      </c>
      <c r="S272" s="2">
        <f t="shared" si="17"/>
        <v>429079.14285714924</v>
      </c>
      <c r="T272" s="2">
        <f t="shared" si="18"/>
        <v>20920.857142857276</v>
      </c>
      <c r="U272" s="2">
        <f t="shared" si="19"/>
        <v>450000</v>
      </c>
      <c r="V272" s="2">
        <f t="shared" si="33"/>
        <v>67174129.465344384</v>
      </c>
      <c r="W272" s="2">
        <f t="shared" si="20"/>
        <v>429079.14285714179</v>
      </c>
      <c r="X272" s="2">
        <f t="shared" si="6"/>
        <v>20920.857142858207</v>
      </c>
      <c r="Y272" s="2">
        <f t="shared" si="40"/>
        <v>40793499.053470805</v>
      </c>
      <c r="Z272" s="2" t="str">
        <f t="shared" si="8"/>
        <v>MEEP</v>
      </c>
      <c r="AA272" s="2">
        <f>IF(Z272="HERE",Y272,AA271+Graph!$G$1*1000)</f>
        <v>66733643.339185022</v>
      </c>
      <c r="AB272" s="2">
        <f t="shared" si="21"/>
        <v>420000</v>
      </c>
      <c r="AC272" s="2">
        <f t="shared" si="41"/>
        <v>38854906.036773026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49945745.301838651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197</v>
      </c>
      <c r="C273" s="7"/>
      <c r="D273" s="2" t="e">
        <f t="shared" si="12"/>
        <v>#N/A</v>
      </c>
      <c r="E273" s="2" t="e">
        <f t="shared" si="22"/>
        <v>#N/A</v>
      </c>
      <c r="F273" s="2">
        <v>774929.73268561065</v>
      </c>
      <c r="G273" s="2">
        <f t="shared" si="26"/>
        <v>429079.14285714284</v>
      </c>
      <c r="H273" s="2">
        <f t="shared" si="42"/>
        <v>103645856.60820207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4857445.8571428694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839151.27665504813</v>
      </c>
      <c r="Q273" s="21">
        <f t="shared" si="44"/>
        <v>450000</v>
      </c>
      <c r="R273" s="2">
        <f t="shared" si="43"/>
        <v>108417628.5188152</v>
      </c>
      <c r="S273" s="2">
        <f t="shared" si="17"/>
        <v>429079.14285714924</v>
      </c>
      <c r="T273" s="2">
        <f t="shared" si="18"/>
        <v>20920.857142857276</v>
      </c>
      <c r="U273" s="2">
        <f t="shared" si="19"/>
        <v>450000</v>
      </c>
      <c r="V273" s="2">
        <f t="shared" si="33"/>
        <v>67603208.608201534</v>
      </c>
      <c r="W273" s="2">
        <f t="shared" si="20"/>
        <v>429079.14285714924</v>
      </c>
      <c r="X273" s="2">
        <f t="shared" si="6"/>
        <v>20920.857142850757</v>
      </c>
      <c r="Y273" s="2">
        <f t="shared" si="40"/>
        <v>40814419.910613656</v>
      </c>
      <c r="Z273" s="2" t="str">
        <f t="shared" si="8"/>
        <v>MEEP</v>
      </c>
      <c r="AA273" s="2">
        <f>IF(Z273="HERE",Y273,AA272+Graph!$G$1*1000)</f>
        <v>67153643.339185029</v>
      </c>
      <c r="AB273" s="2">
        <f t="shared" si="21"/>
        <v>420000.00000000745</v>
      </c>
      <c r="AC273" s="2">
        <f t="shared" si="41"/>
        <v>38854906.036773026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49966745.301838651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198</v>
      </c>
      <c r="C274" s="7"/>
      <c r="D274" s="2" t="e">
        <f t="shared" si="12"/>
        <v>#N/A</v>
      </c>
      <c r="E274" s="2" t="e">
        <f t="shared" si="22"/>
        <v>#N/A</v>
      </c>
      <c r="F274" s="2">
        <v>776765.50817476213</v>
      </c>
      <c r="G274" s="2">
        <f t="shared" si="26"/>
        <v>429079.14285714284</v>
      </c>
      <c r="H274" s="2">
        <f t="shared" si="42"/>
        <v>104074935.75105922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4878366.7142857267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841257.91655051708</v>
      </c>
      <c r="Q274" s="21">
        <f t="shared" si="44"/>
        <v>450000</v>
      </c>
      <c r="R274" s="2">
        <f t="shared" si="43"/>
        <v>108867628.5188152</v>
      </c>
      <c r="S274" s="2">
        <f t="shared" si="17"/>
        <v>429079.14285714924</v>
      </c>
      <c r="T274" s="2">
        <f t="shared" si="18"/>
        <v>20920.857142857276</v>
      </c>
      <c r="U274" s="2">
        <f t="shared" si="19"/>
        <v>450000</v>
      </c>
      <c r="V274" s="2">
        <f t="shared" si="33"/>
        <v>68032287.751058683</v>
      </c>
      <c r="W274" s="2">
        <f t="shared" si="20"/>
        <v>429079.14285714924</v>
      </c>
      <c r="X274" s="2">
        <f t="shared" si="6"/>
        <v>20920.857142850757</v>
      </c>
      <c r="Y274" s="2">
        <f t="shared" si="40"/>
        <v>40835340.767756507</v>
      </c>
      <c r="Z274" s="2" t="str">
        <f t="shared" si="8"/>
        <v>MEEP</v>
      </c>
      <c r="AA274" s="2">
        <f>IF(Z274="HERE",Y274,AA273+Graph!$G$1*1000)</f>
        <v>67573643.339185029</v>
      </c>
      <c r="AB274" s="2">
        <f t="shared" si="21"/>
        <v>420000</v>
      </c>
      <c r="AC274" s="2">
        <f t="shared" si="41"/>
        <v>38854906.036773026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49987745.301838651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199</v>
      </c>
      <c r="C275" s="7"/>
      <c r="D275" s="2" t="e">
        <f t="shared" si="12"/>
        <v>#N/A</v>
      </c>
      <c r="E275" s="2" t="e">
        <f t="shared" si="22"/>
        <v>#N/A</v>
      </c>
      <c r="F275" s="2">
        <v>778601.28366389871</v>
      </c>
      <c r="G275" s="2">
        <f t="shared" si="26"/>
        <v>429079.14285714284</v>
      </c>
      <c r="H275" s="2">
        <f t="shared" si="42"/>
        <v>104504014.89391637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4899287.5714285839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843364.55644598603</v>
      </c>
      <c r="Q275" s="21">
        <f t="shared" si="44"/>
        <v>450000</v>
      </c>
      <c r="R275" s="2">
        <f t="shared" si="43"/>
        <v>109317628.5188152</v>
      </c>
      <c r="S275" s="2">
        <f t="shared" si="17"/>
        <v>429079.14285714924</v>
      </c>
      <c r="T275" s="2">
        <f t="shared" si="18"/>
        <v>20920.857142857276</v>
      </c>
      <c r="U275" s="2">
        <f t="shared" si="19"/>
        <v>450000</v>
      </c>
      <c r="V275" s="2">
        <f t="shared" si="33"/>
        <v>68461366.893915832</v>
      </c>
      <c r="W275" s="2">
        <f t="shared" si="20"/>
        <v>429079.14285714924</v>
      </c>
      <c r="X275" s="2">
        <f t="shared" si="6"/>
        <v>20920.857142850757</v>
      </c>
      <c r="Y275" s="2">
        <f t="shared" si="40"/>
        <v>40856261.624899358</v>
      </c>
      <c r="Z275" s="2" t="str">
        <f t="shared" si="8"/>
        <v>MEEP</v>
      </c>
      <c r="AA275" s="2">
        <f>IF(Z275="HERE",Y275,AA274+Graph!$G$1*1000)</f>
        <v>67993643.339185029</v>
      </c>
      <c r="AB275" s="2">
        <f t="shared" si="21"/>
        <v>420000</v>
      </c>
      <c r="AC275" s="2">
        <f t="shared" si="41"/>
        <v>38854906.036773026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50008745.301838651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200</v>
      </c>
      <c r="C276" s="7"/>
      <c r="D276" s="2" t="e">
        <f t="shared" si="12"/>
        <v>#N/A</v>
      </c>
      <c r="E276" s="2" t="e">
        <f t="shared" si="22"/>
        <v>#N/A</v>
      </c>
      <c r="F276" s="2">
        <v>780437.05915305018</v>
      </c>
      <c r="G276" s="2">
        <f t="shared" si="26"/>
        <v>429079.14285714284</v>
      </c>
      <c r="H276" s="2">
        <f t="shared" si="42"/>
        <v>104933094.03677352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4920208.4285714412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845471.19634145498</v>
      </c>
      <c r="Q276" s="21">
        <f t="shared" si="44"/>
        <v>450000</v>
      </c>
      <c r="R276" s="2">
        <f t="shared" si="43"/>
        <v>109767628.5188152</v>
      </c>
      <c r="S276" s="2">
        <f t="shared" si="17"/>
        <v>429079.14285714924</v>
      </c>
      <c r="T276" s="2">
        <f t="shared" si="18"/>
        <v>20920.857142857276</v>
      </c>
      <c r="U276" s="2">
        <f t="shared" si="19"/>
        <v>450000</v>
      </c>
      <c r="V276" s="2">
        <f t="shared" si="33"/>
        <v>68890446.036772981</v>
      </c>
      <c r="W276" s="2">
        <f t="shared" si="20"/>
        <v>429079.14285714924</v>
      </c>
      <c r="X276" s="2">
        <f t="shared" si="6"/>
        <v>20920.857142850757</v>
      </c>
      <c r="Y276" s="2">
        <f t="shared" si="40"/>
        <v>40877182.482042208</v>
      </c>
      <c r="Z276" s="2" t="str">
        <f t="shared" si="8"/>
        <v>MEEP</v>
      </c>
      <c r="AA276" s="2">
        <f>IF(Z276="HERE",Y276,AA275+Graph!$G$1*1000)</f>
        <v>68413643.339185029</v>
      </c>
      <c r="AB276" s="2">
        <f t="shared" si="21"/>
        <v>420000</v>
      </c>
      <c r="AC276" s="2">
        <f t="shared" si="41"/>
        <v>38854906.036773026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50029745.301838651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201</v>
      </c>
      <c r="C277" s="7"/>
      <c r="D277" s="2" t="e">
        <f t="shared" si="12"/>
        <v>#N/A</v>
      </c>
      <c r="E277" s="2" t="e">
        <f t="shared" si="22"/>
        <v>#N/A</v>
      </c>
      <c r="F277" s="2">
        <v>782272.83464220166</v>
      </c>
      <c r="G277" s="2">
        <f t="shared" si="26"/>
        <v>429079.14285714284</v>
      </c>
      <c r="H277" s="2">
        <f t="shared" si="42"/>
        <v>105362173.17963067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4941129.2857142985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847577.83623692393</v>
      </c>
      <c r="Q277" s="21">
        <f t="shared" si="44"/>
        <v>450000</v>
      </c>
      <c r="R277" s="2">
        <f t="shared" si="43"/>
        <v>110217628.5188152</v>
      </c>
      <c r="S277" s="2">
        <f t="shared" si="17"/>
        <v>429079.14285714924</v>
      </c>
      <c r="T277" s="2">
        <f t="shared" si="18"/>
        <v>20920.857142857276</v>
      </c>
      <c r="U277" s="2">
        <f t="shared" si="19"/>
        <v>450000</v>
      </c>
      <c r="V277" s="2">
        <f t="shared" si="33"/>
        <v>69319525.179630131</v>
      </c>
      <c r="W277" s="2">
        <f t="shared" si="20"/>
        <v>429079.14285714924</v>
      </c>
      <c r="X277" s="2">
        <f t="shared" si="6"/>
        <v>20920.857142850757</v>
      </c>
      <c r="Y277" s="2">
        <f t="shared" si="40"/>
        <v>40898103.339185059</v>
      </c>
      <c r="Z277" s="2" t="str">
        <f t="shared" si="8"/>
        <v>MEEP</v>
      </c>
      <c r="AA277" s="2">
        <f>IF(Z277="HERE",Y277,AA276+Graph!$G$1*1000)</f>
        <v>68833643.339185029</v>
      </c>
      <c r="AB277" s="2">
        <f t="shared" si="21"/>
        <v>420000</v>
      </c>
      <c r="AC277" s="2">
        <f t="shared" si="41"/>
        <v>38854906.036773026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50050745.301838651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202</v>
      </c>
      <c r="C278" s="7"/>
      <c r="D278" s="2" t="e">
        <f t="shared" si="12"/>
        <v>#N/A</v>
      </c>
      <c r="E278" s="2" t="e">
        <f t="shared" si="22"/>
        <v>#N/A</v>
      </c>
      <c r="F278" s="2">
        <v>784108.61013133824</v>
      </c>
      <c r="G278" s="2">
        <f t="shared" si="26"/>
        <v>429079.14285714284</v>
      </c>
      <c r="H278" s="2">
        <f t="shared" si="42"/>
        <v>105791252.32248782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4962050.1428571558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849684.47613239288</v>
      </c>
      <c r="Q278" s="21">
        <f t="shared" si="44"/>
        <v>450000</v>
      </c>
      <c r="R278" s="2">
        <f t="shared" si="43"/>
        <v>110667628.5188152</v>
      </c>
      <c r="S278" s="2">
        <f t="shared" si="17"/>
        <v>429079.14285714924</v>
      </c>
      <c r="T278" s="2">
        <f t="shared" si="18"/>
        <v>20920.857142857276</v>
      </c>
      <c r="U278" s="2">
        <f t="shared" si="19"/>
        <v>450000</v>
      </c>
      <c r="V278" s="2">
        <f t="shared" si="33"/>
        <v>69748604.32248728</v>
      </c>
      <c r="W278" s="2">
        <f t="shared" si="20"/>
        <v>429079.14285714924</v>
      </c>
      <c r="X278" s="2">
        <f t="shared" si="6"/>
        <v>20920.857142850757</v>
      </c>
      <c r="Y278" s="2">
        <f t="shared" si="40"/>
        <v>40919024.19632791</v>
      </c>
      <c r="Z278" s="2" t="str">
        <f t="shared" si="8"/>
        <v>MEEP</v>
      </c>
      <c r="AA278" s="2">
        <f>IF(Z278="HERE",Y278,AA277+Graph!$G$1*1000)</f>
        <v>69253643.339185029</v>
      </c>
      <c r="AB278" s="2">
        <f t="shared" si="21"/>
        <v>420000</v>
      </c>
      <c r="AC278" s="2">
        <f t="shared" si="41"/>
        <v>38854906.036773026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50071745.301838651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203</v>
      </c>
      <c r="C279" s="7"/>
      <c r="D279" s="2" t="e">
        <f t="shared" si="12"/>
        <v>#N/A</v>
      </c>
      <c r="E279" s="2" t="e">
        <f t="shared" si="22"/>
        <v>#N/A</v>
      </c>
      <c r="F279" s="2">
        <v>785944.38562048972</v>
      </c>
      <c r="G279" s="2">
        <f t="shared" si="26"/>
        <v>429079.14285714284</v>
      </c>
      <c r="H279" s="2">
        <f t="shared" si="42"/>
        <v>106220331.46534497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4982971.000000013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851791.11602786183</v>
      </c>
      <c r="Q279" s="21">
        <f t="shared" si="44"/>
        <v>450000</v>
      </c>
      <c r="R279" s="2">
        <f t="shared" si="43"/>
        <v>111117628.5188152</v>
      </c>
      <c r="S279" s="2">
        <f t="shared" si="17"/>
        <v>429079.14285714924</v>
      </c>
      <c r="T279" s="2">
        <f t="shared" si="18"/>
        <v>20920.857142857276</v>
      </c>
      <c r="U279" s="2">
        <f t="shared" si="19"/>
        <v>450000</v>
      </c>
      <c r="V279" s="2">
        <f t="shared" si="33"/>
        <v>70177683.465344429</v>
      </c>
      <c r="W279" s="2">
        <f t="shared" si="20"/>
        <v>429079.14285714924</v>
      </c>
      <c r="X279" s="2">
        <f t="shared" si="6"/>
        <v>20920.857142850757</v>
      </c>
      <c r="Y279" s="2">
        <f t="shared" si="40"/>
        <v>40939945.053470761</v>
      </c>
      <c r="Z279" s="2" t="str">
        <f t="shared" si="8"/>
        <v>MEEP</v>
      </c>
      <c r="AA279" s="2">
        <f>IF(Z279="HERE",Y279,AA278+Graph!$G$1*1000)</f>
        <v>69673643.339185029</v>
      </c>
      <c r="AB279" s="2">
        <f t="shared" si="21"/>
        <v>420000</v>
      </c>
      <c r="AC279" s="2">
        <f t="shared" si="41"/>
        <v>38854906.036773026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50092745.301838651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204</v>
      </c>
      <c r="C280" s="7"/>
      <c r="D280" s="2" t="e">
        <f t="shared" si="12"/>
        <v>#N/A</v>
      </c>
      <c r="E280" s="2" t="e">
        <f t="shared" si="22"/>
        <v>#N/A</v>
      </c>
      <c r="F280" s="2">
        <v>787780.16110962629</v>
      </c>
      <c r="G280" s="2">
        <f t="shared" si="26"/>
        <v>429079.14285714284</v>
      </c>
      <c r="H280" s="2">
        <f t="shared" si="42"/>
        <v>106649410.60820211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5003891.8571428703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853897.75592333078</v>
      </c>
      <c r="Q280" s="21">
        <f t="shared" si="44"/>
        <v>450000</v>
      </c>
      <c r="R280" s="2">
        <f t="shared" si="43"/>
        <v>111567628.5188152</v>
      </c>
      <c r="S280" s="2">
        <f t="shared" si="17"/>
        <v>429079.14285714924</v>
      </c>
      <c r="T280" s="2">
        <f t="shared" si="18"/>
        <v>20920.857142857276</v>
      </c>
      <c r="U280" s="2">
        <f t="shared" si="19"/>
        <v>450000</v>
      </c>
      <c r="V280" s="2">
        <f t="shared" si="33"/>
        <v>70606762.608201578</v>
      </c>
      <c r="W280" s="2">
        <f t="shared" si="20"/>
        <v>429079.14285714924</v>
      </c>
      <c r="X280" s="2">
        <f t="shared" si="6"/>
        <v>20920.857142850757</v>
      </c>
      <c r="Y280" s="2">
        <f t="shared" si="40"/>
        <v>40960865.910613611</v>
      </c>
      <c r="Z280" s="2" t="str">
        <f t="shared" si="8"/>
        <v>MEEP</v>
      </c>
      <c r="AA280" s="2">
        <f>IF(Z280="HERE",Y280,AA279+Graph!$G$1*1000)</f>
        <v>70093643.339185029</v>
      </c>
      <c r="AB280" s="2">
        <f t="shared" si="21"/>
        <v>420000</v>
      </c>
      <c r="AC280" s="2">
        <f t="shared" si="41"/>
        <v>38854906.036773026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50113745.301838651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205</v>
      </c>
      <c r="C281" s="7"/>
      <c r="D281" s="2" t="e">
        <f t="shared" si="12"/>
        <v>#N/A</v>
      </c>
      <c r="E281" s="2" t="e">
        <f t="shared" si="22"/>
        <v>#N/A</v>
      </c>
      <c r="F281" s="2">
        <v>789615.93659877777</v>
      </c>
      <c r="G281" s="2">
        <f t="shared" si="26"/>
        <v>429079.14285714284</v>
      </c>
      <c r="H281" s="2">
        <f t="shared" si="42"/>
        <v>107078489.75105926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5024812.7142857276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856004.39581879973</v>
      </c>
      <c r="Q281" s="21">
        <f t="shared" si="44"/>
        <v>450000</v>
      </c>
      <c r="R281" s="2">
        <f t="shared" si="43"/>
        <v>112017628.5188152</v>
      </c>
      <c r="S281" s="2">
        <f t="shared" si="17"/>
        <v>429079.14285714924</v>
      </c>
      <c r="T281" s="2">
        <f t="shared" si="18"/>
        <v>20920.857142857276</v>
      </c>
      <c r="U281" s="2">
        <f t="shared" si="19"/>
        <v>450000</v>
      </c>
      <c r="V281" s="2">
        <f t="shared" si="33"/>
        <v>71035841.751058728</v>
      </c>
      <c r="W281" s="2">
        <f t="shared" si="20"/>
        <v>429079.14285714924</v>
      </c>
      <c r="X281" s="2">
        <f t="shared" si="6"/>
        <v>20920.857142850757</v>
      </c>
      <c r="Y281" s="2">
        <f t="shared" si="40"/>
        <v>40981786.767756462</v>
      </c>
      <c r="Z281" s="2" t="str">
        <f t="shared" si="8"/>
        <v>MEEP</v>
      </c>
      <c r="AA281" s="2">
        <f>IF(Z281="HERE",Y281,AA280+Graph!$G$1*1000)</f>
        <v>70513643.339185029</v>
      </c>
      <c r="AB281" s="2">
        <f t="shared" si="21"/>
        <v>420000</v>
      </c>
      <c r="AC281" s="2">
        <f t="shared" si="41"/>
        <v>38854906.036773026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50134745.301838651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206</v>
      </c>
      <c r="C282" s="7"/>
      <c r="D282" s="2" t="e">
        <f t="shared" si="12"/>
        <v>#N/A</v>
      </c>
      <c r="E282" s="2" t="e">
        <f t="shared" si="22"/>
        <v>#N/A</v>
      </c>
      <c r="F282" s="2">
        <v>791451.71208791435</v>
      </c>
      <c r="G282" s="2">
        <f t="shared" si="26"/>
        <v>429079.14285714284</v>
      </c>
      <c r="H282" s="2">
        <f t="shared" si="42"/>
        <v>107507568.89391641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5045733.5714285849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858111.03571426868</v>
      </c>
      <c r="Q282" s="21">
        <f t="shared" si="44"/>
        <v>450000</v>
      </c>
      <c r="R282" s="2">
        <f t="shared" si="43"/>
        <v>112467628.5188152</v>
      </c>
      <c r="S282" s="2">
        <f t="shared" si="17"/>
        <v>429079.14285714924</v>
      </c>
      <c r="T282" s="2">
        <f t="shared" si="18"/>
        <v>20920.857142857276</v>
      </c>
      <c r="U282" s="2">
        <f t="shared" si="19"/>
        <v>450000</v>
      </c>
      <c r="V282" s="2">
        <f t="shared" si="33"/>
        <v>71464920.893915877</v>
      </c>
      <c r="W282" s="2">
        <f t="shared" si="20"/>
        <v>429079.14285714924</v>
      </c>
      <c r="X282" s="2">
        <f t="shared" si="6"/>
        <v>20920.857142850757</v>
      </c>
      <c r="Y282" s="2">
        <f t="shared" si="40"/>
        <v>41002707.624899313</v>
      </c>
      <c r="Z282" s="2" t="str">
        <f t="shared" si="8"/>
        <v>MEEP</v>
      </c>
      <c r="AA282" s="2">
        <f>IF(Z282="HERE",Y282,AA281+Graph!$G$1*1000)</f>
        <v>70933643.339185029</v>
      </c>
      <c r="AB282" s="2">
        <f t="shared" si="21"/>
        <v>420000</v>
      </c>
      <c r="AC282" s="2">
        <f t="shared" si="41"/>
        <v>38854906.036773026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50155745.301838651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207</v>
      </c>
      <c r="C283" s="7"/>
      <c r="D283" s="2" t="e">
        <f t="shared" si="12"/>
        <v>#N/A</v>
      </c>
      <c r="E283" s="2" t="e">
        <f t="shared" si="22"/>
        <v>#N/A</v>
      </c>
      <c r="F283" s="2">
        <v>793287.48757706583</v>
      </c>
      <c r="G283" s="2">
        <f t="shared" si="26"/>
        <v>429079.14285714284</v>
      </c>
      <c r="H283" s="2">
        <f t="shared" si="42"/>
        <v>107936648.03677356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5066654.4285714421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860217.67560975254</v>
      </c>
      <c r="Q283" s="21">
        <f t="shared" si="44"/>
        <v>450000</v>
      </c>
      <c r="R283" s="2">
        <f t="shared" si="43"/>
        <v>112917628.5188152</v>
      </c>
      <c r="S283" s="2">
        <f t="shared" si="17"/>
        <v>429079.14285714924</v>
      </c>
      <c r="T283" s="2">
        <f t="shared" si="18"/>
        <v>20920.857142857276</v>
      </c>
      <c r="U283" s="2">
        <f t="shared" si="19"/>
        <v>450000</v>
      </c>
      <c r="V283" s="2">
        <f t="shared" si="33"/>
        <v>71894000.036773026</v>
      </c>
      <c r="W283" s="2">
        <f t="shared" si="20"/>
        <v>429079.14285714924</v>
      </c>
      <c r="X283" s="2">
        <f t="shared" si="6"/>
        <v>20920.857142850757</v>
      </c>
      <c r="Y283" s="2">
        <f t="shared" si="40"/>
        <v>41023628.482042164</v>
      </c>
      <c r="Z283" s="2" t="str">
        <f t="shared" si="8"/>
        <v>MEEP</v>
      </c>
      <c r="AA283" s="2">
        <f>IF(Z283="HERE",Y283,AA282+Graph!$G$1*1000)</f>
        <v>71353643.339185029</v>
      </c>
      <c r="AB283" s="2">
        <f t="shared" si="21"/>
        <v>420000</v>
      </c>
      <c r="AC283" s="2">
        <f t="shared" si="41"/>
        <v>38854906.036773026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208</v>
      </c>
      <c r="C284" s="7"/>
      <c r="D284" s="2" t="e">
        <f t="shared" si="12"/>
        <v>#N/A</v>
      </c>
      <c r="E284" s="2" t="e">
        <f t="shared" si="22"/>
        <v>#N/A</v>
      </c>
      <c r="F284" s="2">
        <v>795123.2630662173</v>
      </c>
      <c r="G284" s="2">
        <f t="shared" si="26"/>
        <v>429079.14285714284</v>
      </c>
      <c r="H284" s="2">
        <f t="shared" si="42"/>
        <v>108365727.17963071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5087575.2857142994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862324.31550522149</v>
      </c>
      <c r="Q284" s="21">
        <f t="shared" si="44"/>
        <v>450000</v>
      </c>
      <c r="R284" s="2">
        <f t="shared" si="43"/>
        <v>113367628.5188152</v>
      </c>
      <c r="S284" s="2">
        <f t="shared" si="17"/>
        <v>429079.14285714924</v>
      </c>
      <c r="T284" s="2">
        <f t="shared" si="18"/>
        <v>20920.857142857276</v>
      </c>
      <c r="U284" s="2">
        <f t="shared" si="19"/>
        <v>450000</v>
      </c>
      <c r="V284" s="2">
        <f t="shared" si="33"/>
        <v>72323079.179630175</v>
      </c>
      <c r="W284" s="2">
        <f t="shared" si="20"/>
        <v>429079.14285714924</v>
      </c>
      <c r="X284" s="2">
        <f t="shared" si="6"/>
        <v>20920.857142850757</v>
      </c>
      <c r="Y284" s="2">
        <f t="shared" si="40"/>
        <v>41044549.339185014</v>
      </c>
      <c r="Z284" s="2" t="str">
        <f t="shared" si="8"/>
        <v>MEEP</v>
      </c>
      <c r="AA284" s="2">
        <f>IF(Z284="HERE",Y284,AA283+Graph!$G$1*1000)</f>
        <v>71773643.339185029</v>
      </c>
      <c r="AB284" s="2">
        <f t="shared" si="21"/>
        <v>420000</v>
      </c>
      <c r="AC284" s="2">
        <f t="shared" si="41"/>
        <v>38854906.036773026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209</v>
      </c>
      <c r="C285" s="7"/>
      <c r="D285" s="2" t="e">
        <f t="shared" si="12"/>
        <v>#N/A</v>
      </c>
      <c r="E285" s="2" t="e">
        <f t="shared" si="22"/>
        <v>#N/A</v>
      </c>
      <c r="F285" s="2">
        <v>796959.03855535388</v>
      </c>
      <c r="G285" s="2">
        <f t="shared" si="26"/>
        <v>429079.14285714284</v>
      </c>
      <c r="H285" s="2">
        <f t="shared" si="42"/>
        <v>108794806.32248786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5108496.1428571567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864430.95540069044</v>
      </c>
      <c r="Q285" s="21">
        <f t="shared" si="44"/>
        <v>450000</v>
      </c>
      <c r="R285" s="2">
        <f t="shared" si="43"/>
        <v>113817628.5188152</v>
      </c>
      <c r="S285" s="2">
        <f t="shared" si="17"/>
        <v>429079.14285714924</v>
      </c>
      <c r="T285" s="2">
        <f t="shared" si="18"/>
        <v>20920.857142857276</v>
      </c>
      <c r="U285" s="2">
        <f t="shared" si="19"/>
        <v>450000</v>
      </c>
      <c r="V285" s="2">
        <f t="shared" si="33"/>
        <v>72752158.322487324</v>
      </c>
      <c r="W285" s="2">
        <f t="shared" si="20"/>
        <v>429079.14285714924</v>
      </c>
      <c r="X285" s="2">
        <f t="shared" si="6"/>
        <v>20920.857142850757</v>
      </c>
      <c r="Y285" s="2">
        <f t="shared" si="40"/>
        <v>41065470.196327865</v>
      </c>
      <c r="Z285" s="2" t="str">
        <f t="shared" si="8"/>
        <v>MEEP</v>
      </c>
      <c r="AA285" s="2">
        <f>IF(Z285="HERE",Y285,AA284+Graph!$G$1*1000)</f>
        <v>72193643.339185029</v>
      </c>
      <c r="AB285" s="2">
        <f t="shared" si="21"/>
        <v>420000</v>
      </c>
      <c r="AC285" s="2">
        <f t="shared" si="41"/>
        <v>38854906.036773026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210</v>
      </c>
      <c r="C286" s="7"/>
      <c r="D286" s="2" t="e">
        <f t="shared" si="12"/>
        <v>#N/A</v>
      </c>
      <c r="E286" s="2" t="e">
        <f t="shared" si="22"/>
        <v>#N/A</v>
      </c>
      <c r="F286" s="2">
        <v>798794.81404450536</v>
      </c>
      <c r="G286" s="2">
        <f t="shared" si="26"/>
        <v>429079.14285714284</v>
      </c>
      <c r="H286" s="2">
        <f t="shared" si="42"/>
        <v>109223885.46534501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5129417.000000014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866537.59529615939</v>
      </c>
      <c r="Q286" s="21">
        <f t="shared" si="44"/>
        <v>450000</v>
      </c>
      <c r="R286" s="2">
        <f t="shared" si="43"/>
        <v>114267628.5188152</v>
      </c>
      <c r="S286" s="2">
        <f t="shared" si="17"/>
        <v>429079.14285714924</v>
      </c>
      <c r="T286" s="2">
        <f t="shared" si="18"/>
        <v>20920.857142857276</v>
      </c>
      <c r="U286" s="2">
        <f t="shared" si="19"/>
        <v>450000</v>
      </c>
      <c r="V286" s="2">
        <f t="shared" si="33"/>
        <v>73181237.465344474</v>
      </c>
      <c r="W286" s="2">
        <f t="shared" si="20"/>
        <v>429079.14285714924</v>
      </c>
      <c r="X286" s="2">
        <f t="shared" ref="X286:X385" si="47">SUM(U286-W286)</f>
        <v>20920.857142850757</v>
      </c>
      <c r="Y286" s="2">
        <f t="shared" si="40"/>
        <v>41086391.053470716</v>
      </c>
      <c r="Z286" s="2" t="str">
        <f t="shared" ref="Z286:Z385" si="48">IF(V286&lt;Y286,"HERE","MEEP")</f>
        <v>MEEP</v>
      </c>
      <c r="AA286" s="2">
        <f>IF(Z286="HERE",Y286,AA285+Graph!$G$1*1000)</f>
        <v>72613643.339185029</v>
      </c>
      <c r="AB286" s="2">
        <f t="shared" si="21"/>
        <v>420000</v>
      </c>
      <c r="AC286" s="2">
        <f t="shared" si="41"/>
        <v>38854906.036773026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211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800630.58953364193</v>
      </c>
      <c r="G287" s="2">
        <f t="shared" si="26"/>
        <v>429079.14285714284</v>
      </c>
      <c r="H287" s="2">
        <f t="shared" si="42"/>
        <v>109652964.60820216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5150337.8571428712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868644.23519162834</v>
      </c>
      <c r="Q287" s="21">
        <f t="shared" si="44"/>
        <v>450000</v>
      </c>
      <c r="R287" s="2">
        <f t="shared" si="43"/>
        <v>114717628.5188152</v>
      </c>
      <c r="S287" s="2">
        <f t="shared" ref="S287:S385" si="54">SUM(H287-H286)</f>
        <v>429079.14285714924</v>
      </c>
      <c r="T287" s="2">
        <f t="shared" ref="T287:T385" si="55">SUM(L287-L286)</f>
        <v>20920.857142857276</v>
      </c>
      <c r="U287" s="2">
        <f t="shared" ref="U287:U385" si="56">SUM(R287-R286)</f>
        <v>450000</v>
      </c>
      <c r="V287" s="2">
        <f t="shared" si="33"/>
        <v>73610316.608201623</v>
      </c>
      <c r="W287" s="2">
        <f t="shared" ref="W287:W385" si="57">SUM(V287-V286)</f>
        <v>429079.14285714924</v>
      </c>
      <c r="X287" s="2">
        <f t="shared" si="47"/>
        <v>20920.857142850757</v>
      </c>
      <c r="Y287" s="2">
        <f t="shared" ref="Y287:Y350" si="58">IF(COUNT($C288)=0,IF(COUNT($C287)=1,C287,SUM(Y286+X287)),C287)</f>
        <v>41107311.910613567</v>
      </c>
      <c r="Z287" s="2" t="str">
        <f t="shared" si="48"/>
        <v>MEEP</v>
      </c>
      <c r="AA287" s="2">
        <f>IF(Z287="HERE",Y287,AA286+Graph!$G$1*1000)</f>
        <v>73033643.339185029</v>
      </c>
      <c r="AB287" s="2">
        <f t="shared" ref="AB287:AB385" si="59">SUM(AA287-AA286)</f>
        <v>420000</v>
      </c>
      <c r="AC287" s="2">
        <f t="shared" ref="AC287:AC350" si="60">IF(Z288="HERE",V287,AC286)</f>
        <v>38854906.036773026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212</v>
      </c>
      <c r="C288" s="7"/>
      <c r="D288" s="2" t="e">
        <f t="shared" si="51"/>
        <v>#N/A</v>
      </c>
      <c r="E288" s="2" t="e">
        <f t="shared" si="22"/>
        <v>#N/A</v>
      </c>
      <c r="F288" s="2">
        <v>802466.36502279341</v>
      </c>
      <c r="G288" s="2">
        <f t="shared" si="26"/>
        <v>429079.14285714284</v>
      </c>
      <c r="H288" s="2">
        <f t="shared" ref="H288:H351" si="61">IF(COUNT($C289)=0,IF(COUNT($C288)=1,C288,SUM(H287+G288)),C288)</f>
        <v>110082043.75105931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5171258.7142857285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870750.87508709729</v>
      </c>
      <c r="Q288" s="21">
        <f t="shared" si="44"/>
        <v>450000</v>
      </c>
      <c r="R288" s="2">
        <f t="shared" ref="R288:R351" si="62">IF(COUNT($C289)=0,IF(COUNT($C288)=1,M288,SUM(R287+Q288)),M288)</f>
        <v>115167628.5188152</v>
      </c>
      <c r="S288" s="2">
        <f t="shared" si="54"/>
        <v>429079.14285714924</v>
      </c>
      <c r="T288" s="2">
        <f t="shared" si="55"/>
        <v>20920.857142857276</v>
      </c>
      <c r="U288" s="2">
        <f t="shared" si="56"/>
        <v>450000</v>
      </c>
      <c r="V288" s="2">
        <f t="shared" si="33"/>
        <v>74039395.751058772</v>
      </c>
      <c r="W288" s="2">
        <f t="shared" si="57"/>
        <v>429079.14285714924</v>
      </c>
      <c r="X288" s="2">
        <f t="shared" si="47"/>
        <v>20920.857142850757</v>
      </c>
      <c r="Y288" s="2">
        <f t="shared" si="58"/>
        <v>41128232.767756417</v>
      </c>
      <c r="Z288" s="2" t="str">
        <f t="shared" si="48"/>
        <v>MEEP</v>
      </c>
      <c r="AA288" s="2">
        <f>IF(Z288="HERE",Y288,AA287+Graph!$G$1*1000)</f>
        <v>73453643.339185029</v>
      </c>
      <c r="AB288" s="2">
        <f t="shared" si="59"/>
        <v>420000</v>
      </c>
      <c r="AC288" s="2">
        <f t="shared" si="60"/>
        <v>38854906.036773026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213</v>
      </c>
      <c r="C289" s="7"/>
      <c r="D289" s="2" t="e">
        <f t="shared" si="51"/>
        <v>#N/A</v>
      </c>
      <c r="E289" s="2" t="e">
        <f t="shared" si="22"/>
        <v>#N/A</v>
      </c>
      <c r="F289" s="2">
        <v>804302.14051192999</v>
      </c>
      <c r="G289" s="2">
        <f t="shared" si="26"/>
        <v>429079.14285714284</v>
      </c>
      <c r="H289" s="2">
        <f t="shared" si="61"/>
        <v>110511122.89391646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5192179.5714285858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872857.51498256624</v>
      </c>
      <c r="Q289" s="21">
        <f t="shared" si="44"/>
        <v>450000</v>
      </c>
      <c r="R289" s="2">
        <f t="shared" si="62"/>
        <v>115617628.5188152</v>
      </c>
      <c r="S289" s="2">
        <f t="shared" si="54"/>
        <v>429079.14285714924</v>
      </c>
      <c r="T289" s="2">
        <f t="shared" si="55"/>
        <v>20920.857142857276</v>
      </c>
      <c r="U289" s="2">
        <f t="shared" si="56"/>
        <v>450000</v>
      </c>
      <c r="V289" s="2">
        <f t="shared" si="33"/>
        <v>74468474.893915921</v>
      </c>
      <c r="W289" s="2">
        <f t="shared" si="57"/>
        <v>429079.14285714924</v>
      </c>
      <c r="X289" s="2">
        <f t="shared" si="47"/>
        <v>20920.857142850757</v>
      </c>
      <c r="Y289" s="2">
        <f t="shared" si="58"/>
        <v>41149153.624899268</v>
      </c>
      <c r="Z289" s="2" t="str">
        <f t="shared" si="48"/>
        <v>MEEP</v>
      </c>
      <c r="AA289" s="2">
        <f>IF(Z289="HERE",Y289,AA288+Graph!$G$1*1000)</f>
        <v>73873643.339185029</v>
      </c>
      <c r="AB289" s="2">
        <f t="shared" si="59"/>
        <v>420000</v>
      </c>
      <c r="AC289" s="2">
        <f t="shared" si="60"/>
        <v>38854906.036773026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214</v>
      </c>
      <c r="C290" s="7"/>
      <c r="D290" s="2" t="e">
        <f t="shared" si="51"/>
        <v>#N/A</v>
      </c>
      <c r="E290" s="2" t="e">
        <f t="shared" si="22"/>
        <v>#N/A</v>
      </c>
      <c r="F290" s="2">
        <v>806137.91600108147</v>
      </c>
      <c r="G290" s="2">
        <f t="shared" si="26"/>
        <v>429079.14285714284</v>
      </c>
      <c r="H290" s="2">
        <f t="shared" si="61"/>
        <v>110940202.03677361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5213100.4285714431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874964.15487803519</v>
      </c>
      <c r="Q290" s="21">
        <f t="shared" si="44"/>
        <v>450000</v>
      </c>
      <c r="R290" s="2">
        <f t="shared" si="62"/>
        <v>116067628.5188152</v>
      </c>
      <c r="S290" s="2">
        <f t="shared" si="54"/>
        <v>429079.14285714924</v>
      </c>
      <c r="T290" s="2">
        <f t="shared" si="55"/>
        <v>20920.857142857276</v>
      </c>
      <c r="U290" s="2">
        <f t="shared" si="56"/>
        <v>450000</v>
      </c>
      <c r="V290" s="2">
        <f t="shared" si="33"/>
        <v>74897554.036773071</v>
      </c>
      <c r="W290" s="2">
        <f t="shared" si="57"/>
        <v>429079.14285714924</v>
      </c>
      <c r="X290" s="2">
        <f t="shared" si="47"/>
        <v>20920.857142850757</v>
      </c>
      <c r="Y290" s="2">
        <f t="shared" si="58"/>
        <v>41170074.482042119</v>
      </c>
      <c r="Z290" s="2" t="str">
        <f t="shared" si="48"/>
        <v>MEEP</v>
      </c>
      <c r="AA290" s="2">
        <f>IF(Z290="HERE",Y290,AA289+Graph!$G$1*1000)</f>
        <v>74293643.339185029</v>
      </c>
      <c r="AB290" s="2">
        <f t="shared" si="59"/>
        <v>420000</v>
      </c>
      <c r="AC290" s="2">
        <f t="shared" si="60"/>
        <v>38854906.036773026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215</v>
      </c>
      <c r="C291" s="7"/>
      <c r="D291" s="2" t="e">
        <f t="shared" si="51"/>
        <v>#N/A</v>
      </c>
      <c r="E291" s="2" t="e">
        <f t="shared" si="22"/>
        <v>#N/A</v>
      </c>
      <c r="F291" s="2">
        <v>807973.69149023294</v>
      </c>
      <c r="G291" s="2">
        <f t="shared" si="26"/>
        <v>429079.14285714284</v>
      </c>
      <c r="H291" s="2">
        <f t="shared" si="61"/>
        <v>111369281.17963076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5234021.2857143003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877070.79477350414</v>
      </c>
      <c r="Q291" s="21">
        <f t="shared" si="44"/>
        <v>450000</v>
      </c>
      <c r="R291" s="2">
        <f t="shared" si="62"/>
        <v>116517628.5188152</v>
      </c>
      <c r="S291" s="2">
        <f t="shared" si="54"/>
        <v>429079.14285714924</v>
      </c>
      <c r="T291" s="2">
        <f t="shared" si="55"/>
        <v>20920.857142857276</v>
      </c>
      <c r="U291" s="2">
        <f t="shared" si="56"/>
        <v>450000</v>
      </c>
      <c r="V291" s="2">
        <f t="shared" si="33"/>
        <v>75326633.17963022</v>
      </c>
      <c r="W291" s="2">
        <f t="shared" si="57"/>
        <v>429079.14285714924</v>
      </c>
      <c r="X291" s="2">
        <f t="shared" si="47"/>
        <v>20920.857142850757</v>
      </c>
      <c r="Y291" s="2">
        <f t="shared" si="58"/>
        <v>41190995.33918497</v>
      </c>
      <c r="Z291" s="2" t="str">
        <f t="shared" si="48"/>
        <v>MEEP</v>
      </c>
      <c r="AA291" s="2">
        <f>IF(Z291="HERE",Y291,AA290+Graph!$G$1*1000)</f>
        <v>74713643.339185029</v>
      </c>
      <c r="AB291" s="2">
        <f t="shared" si="59"/>
        <v>420000</v>
      </c>
      <c r="AC291" s="2">
        <f t="shared" si="60"/>
        <v>38854906.036773026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216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809809.46697936952</v>
      </c>
      <c r="G292" s="2">
        <f t="shared" ref="G292:G385" si="64">IF(F292&gt;$AK$31*1000,$AK$31*1000,F292)</f>
        <v>429079.14285714284</v>
      </c>
      <c r="H292" s="2">
        <f t="shared" si="61"/>
        <v>111798360.32248791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5254942.1428571576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879177.43466897309</v>
      </c>
      <c r="Q292" s="21">
        <f t="shared" si="44"/>
        <v>450000</v>
      </c>
      <c r="R292" s="2">
        <f t="shared" si="62"/>
        <v>116967628.5188152</v>
      </c>
      <c r="S292" s="2">
        <f t="shared" si="54"/>
        <v>429079.14285714924</v>
      </c>
      <c r="T292" s="2">
        <f t="shared" si="55"/>
        <v>20920.857142857276</v>
      </c>
      <c r="U292" s="2">
        <f t="shared" si="56"/>
        <v>450000</v>
      </c>
      <c r="V292" s="2">
        <f t="shared" si="33"/>
        <v>75755712.322487369</v>
      </c>
      <c r="W292" s="2">
        <f t="shared" si="57"/>
        <v>429079.14285714924</v>
      </c>
      <c r="X292" s="2">
        <f t="shared" si="47"/>
        <v>20920.857142850757</v>
      </c>
      <c r="Y292" s="2">
        <f t="shared" si="58"/>
        <v>41211916.19632782</v>
      </c>
      <c r="Z292" s="2" t="str">
        <f t="shared" si="48"/>
        <v>MEEP</v>
      </c>
      <c r="AA292" s="2">
        <f>IF(Z292="HERE",Y292,AA291+Graph!$G$1*1000)</f>
        <v>75133643.339185029</v>
      </c>
      <c r="AB292" s="2">
        <f t="shared" si="59"/>
        <v>420000</v>
      </c>
      <c r="AC292" s="2">
        <f t="shared" si="60"/>
        <v>38854906.036773026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217</v>
      </c>
      <c r="C293" s="7"/>
      <c r="D293" s="2" t="e">
        <f t="shared" si="51"/>
        <v>#N/A</v>
      </c>
      <c r="E293" s="2" t="e">
        <f t="shared" si="63"/>
        <v>#N/A</v>
      </c>
      <c r="F293" s="2">
        <v>811645.242468521</v>
      </c>
      <c r="G293" s="2">
        <f t="shared" si="64"/>
        <v>429079.14285714284</v>
      </c>
      <c r="H293" s="2">
        <f t="shared" si="61"/>
        <v>112227439.46534505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5275863.0000000149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881284.07456444204</v>
      </c>
      <c r="Q293" s="21">
        <f t="shared" si="44"/>
        <v>450000</v>
      </c>
      <c r="R293" s="2">
        <f t="shared" si="62"/>
        <v>117417628.5188152</v>
      </c>
      <c r="S293" s="2">
        <f t="shared" si="54"/>
        <v>429079.14285714924</v>
      </c>
      <c r="T293" s="2">
        <f t="shared" si="55"/>
        <v>20920.857142857276</v>
      </c>
      <c r="U293" s="2">
        <f t="shared" si="56"/>
        <v>450000</v>
      </c>
      <c r="V293" s="2">
        <f t="shared" si="33"/>
        <v>76184791.465344518</v>
      </c>
      <c r="W293" s="2">
        <f t="shared" si="57"/>
        <v>429079.14285714924</v>
      </c>
      <c r="X293" s="2">
        <f t="shared" si="47"/>
        <v>20920.857142850757</v>
      </c>
      <c r="Y293" s="2">
        <f t="shared" si="58"/>
        <v>41232837.053470671</v>
      </c>
      <c r="Z293" s="2" t="str">
        <f t="shared" si="48"/>
        <v>MEEP</v>
      </c>
      <c r="AA293" s="2">
        <f>IF(Z293="HERE",Y293,AA292+Graph!$G$1*1000)</f>
        <v>75553643.339185029</v>
      </c>
      <c r="AB293" s="2">
        <f t="shared" si="59"/>
        <v>420000</v>
      </c>
      <c r="AC293" s="2">
        <f t="shared" si="60"/>
        <v>38854906.036773026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218</v>
      </c>
      <c r="C294" s="7"/>
      <c r="D294" s="2" t="e">
        <f t="shared" si="51"/>
        <v>#N/A</v>
      </c>
      <c r="E294" s="2" t="e">
        <f t="shared" si="63"/>
        <v>#N/A</v>
      </c>
      <c r="F294" s="2">
        <v>813481.01795765758</v>
      </c>
      <c r="G294" s="2">
        <f t="shared" si="64"/>
        <v>429079.14285714284</v>
      </c>
      <c r="H294" s="2">
        <f t="shared" si="61"/>
        <v>112656518.6082022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5296783.8571428722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883390.71445992589</v>
      </c>
      <c r="Q294" s="21">
        <f t="shared" ref="Q294:Q357" si="67">IF(P294&gt;450000,450000,P294)</f>
        <v>450000</v>
      </c>
      <c r="R294" s="2">
        <f t="shared" si="62"/>
        <v>117867628.5188152</v>
      </c>
      <c r="S294" s="2">
        <f t="shared" si="54"/>
        <v>429079.14285714924</v>
      </c>
      <c r="T294" s="2">
        <f t="shared" si="55"/>
        <v>20920.857142857276</v>
      </c>
      <c r="U294" s="2">
        <f t="shared" si="56"/>
        <v>450000</v>
      </c>
      <c r="V294" s="2">
        <f t="shared" si="33"/>
        <v>76613870.608201668</v>
      </c>
      <c r="W294" s="2">
        <f t="shared" si="57"/>
        <v>429079.14285714924</v>
      </c>
      <c r="X294" s="2">
        <f t="shared" si="47"/>
        <v>20920.857142850757</v>
      </c>
      <c r="Y294" s="2">
        <f t="shared" si="58"/>
        <v>41253757.910613522</v>
      </c>
      <c r="Z294" s="2" t="str">
        <f t="shared" si="48"/>
        <v>MEEP</v>
      </c>
      <c r="AA294" s="2">
        <f>IF(Z294="HERE",Y294,AA293+Graph!$G$1*1000)</f>
        <v>75973643.339185029</v>
      </c>
      <c r="AB294" s="2">
        <f t="shared" si="59"/>
        <v>420000</v>
      </c>
      <c r="AC294" s="2">
        <f t="shared" si="60"/>
        <v>38854906.036773026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219</v>
      </c>
      <c r="C295" s="7"/>
      <c r="D295" s="2" t="e">
        <f t="shared" si="51"/>
        <v>#N/A</v>
      </c>
      <c r="E295" s="2" t="e">
        <f t="shared" si="63"/>
        <v>#N/A</v>
      </c>
      <c r="F295" s="2">
        <v>815316.79344680905</v>
      </c>
      <c r="G295" s="2">
        <f t="shared" si="64"/>
        <v>429079.14285714284</v>
      </c>
      <c r="H295" s="2">
        <f t="shared" si="61"/>
        <v>113085597.75105935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5317704.7142857295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885497.35435539484</v>
      </c>
      <c r="Q295" s="21">
        <f t="shared" si="67"/>
        <v>450000</v>
      </c>
      <c r="R295" s="2">
        <f t="shared" si="62"/>
        <v>118317628.5188152</v>
      </c>
      <c r="S295" s="2">
        <f t="shared" si="54"/>
        <v>429079.14285714924</v>
      </c>
      <c r="T295" s="2">
        <f t="shared" si="55"/>
        <v>20920.857142857276</v>
      </c>
      <c r="U295" s="2">
        <f t="shared" si="56"/>
        <v>450000</v>
      </c>
      <c r="V295" s="2">
        <f t="shared" si="33"/>
        <v>77042949.751058817</v>
      </c>
      <c r="W295" s="2">
        <f t="shared" si="57"/>
        <v>429079.14285714924</v>
      </c>
      <c r="X295" s="2">
        <f t="shared" si="47"/>
        <v>20920.857142850757</v>
      </c>
      <c r="Y295" s="2">
        <f t="shared" si="58"/>
        <v>41274678.767756373</v>
      </c>
      <c r="Z295" s="2" t="str">
        <f t="shared" si="48"/>
        <v>MEEP</v>
      </c>
      <c r="AA295" s="2">
        <f>IF(Z295="HERE",Y295,AA294+Graph!$G$1*1000)</f>
        <v>76393643.339185029</v>
      </c>
      <c r="AB295" s="2">
        <f t="shared" si="59"/>
        <v>420000</v>
      </c>
      <c r="AC295" s="2">
        <f t="shared" si="60"/>
        <v>38854906.036773026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220</v>
      </c>
      <c r="C296" s="7"/>
      <c r="D296" s="2" t="e">
        <f t="shared" si="51"/>
        <v>#N/A</v>
      </c>
      <c r="E296" s="2" t="e">
        <f t="shared" si="63"/>
        <v>#N/A</v>
      </c>
      <c r="F296" s="2">
        <v>817152.56893594563</v>
      </c>
      <c r="G296" s="2">
        <f t="shared" si="64"/>
        <v>429079.14285714284</v>
      </c>
      <c r="H296" s="2">
        <f t="shared" si="61"/>
        <v>113514676.8939165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5338625.5714285867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887603.99425086379</v>
      </c>
      <c r="Q296" s="21">
        <f t="shared" si="67"/>
        <v>450000</v>
      </c>
      <c r="R296" s="2">
        <f t="shared" si="62"/>
        <v>118767628.5188152</v>
      </c>
      <c r="S296" s="2">
        <f t="shared" si="54"/>
        <v>429079.14285714924</v>
      </c>
      <c r="T296" s="2">
        <f t="shared" si="55"/>
        <v>20920.857142857276</v>
      </c>
      <c r="U296" s="2">
        <f t="shared" si="56"/>
        <v>450000</v>
      </c>
      <c r="V296" s="2">
        <f t="shared" si="33"/>
        <v>77472028.893915966</v>
      </c>
      <c r="W296" s="2">
        <f t="shared" si="57"/>
        <v>429079.14285714924</v>
      </c>
      <c r="X296" s="2">
        <f t="shared" si="47"/>
        <v>20920.857142850757</v>
      </c>
      <c r="Y296" s="2">
        <f t="shared" si="58"/>
        <v>41295599.624899223</v>
      </c>
      <c r="Z296" s="2" t="str">
        <f t="shared" si="48"/>
        <v>MEEP</v>
      </c>
      <c r="AA296" s="2">
        <f>IF(Z296="HERE",Y296,AA295+Graph!$G$1*1000)</f>
        <v>76813643.339185029</v>
      </c>
      <c r="AB296" s="2">
        <f t="shared" si="59"/>
        <v>420000</v>
      </c>
      <c r="AC296" s="2">
        <f t="shared" si="60"/>
        <v>38854906.036773026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221</v>
      </c>
      <c r="C297" s="7"/>
      <c r="D297" s="2" t="e">
        <f t="shared" si="51"/>
        <v>#N/A</v>
      </c>
      <c r="E297" s="2" t="e">
        <f t="shared" si="63"/>
        <v>#N/A</v>
      </c>
      <c r="F297" s="2">
        <v>818988.34442509711</v>
      </c>
      <c r="G297" s="2">
        <f t="shared" si="64"/>
        <v>429079.14285714284</v>
      </c>
      <c r="H297" s="2">
        <f t="shared" si="61"/>
        <v>113943756.03677365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5359546.428571444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889710.63414633274</v>
      </c>
      <c r="Q297" s="21">
        <f t="shared" si="67"/>
        <v>450000</v>
      </c>
      <c r="R297" s="2">
        <f t="shared" si="62"/>
        <v>119217628.5188152</v>
      </c>
      <c r="S297" s="2">
        <f t="shared" si="54"/>
        <v>429079.14285714924</v>
      </c>
      <c r="T297" s="2">
        <f t="shared" si="55"/>
        <v>20920.857142857276</v>
      </c>
      <c r="U297" s="2">
        <f t="shared" si="56"/>
        <v>450000</v>
      </c>
      <c r="V297" s="2">
        <f t="shared" si="33"/>
        <v>77901108.036773115</v>
      </c>
      <c r="W297" s="2">
        <f t="shared" si="57"/>
        <v>429079.14285714924</v>
      </c>
      <c r="X297" s="2">
        <f t="shared" si="47"/>
        <v>20920.857142850757</v>
      </c>
      <c r="Y297" s="2">
        <f t="shared" si="58"/>
        <v>41316520.482042074</v>
      </c>
      <c r="Z297" s="2" t="str">
        <f t="shared" si="48"/>
        <v>MEEP</v>
      </c>
      <c r="AA297" s="2">
        <f>IF(Z297="HERE",Y297,AA296+Graph!$G$1*1000)</f>
        <v>77233643.339185029</v>
      </c>
      <c r="AB297" s="2">
        <f t="shared" si="59"/>
        <v>420000</v>
      </c>
      <c r="AC297" s="2">
        <f t="shared" si="60"/>
        <v>38854906.036773026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222</v>
      </c>
      <c r="C298" s="7"/>
      <c r="D298" s="2" t="e">
        <f t="shared" si="51"/>
        <v>#N/A</v>
      </c>
      <c r="E298" s="2" t="e">
        <f t="shared" si="63"/>
        <v>#N/A</v>
      </c>
      <c r="F298" s="2">
        <v>820824.11991423368</v>
      </c>
      <c r="G298" s="2">
        <f t="shared" si="64"/>
        <v>429079.14285714284</v>
      </c>
      <c r="H298" s="2">
        <f t="shared" si="61"/>
        <v>114372835.1796308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5380467.2857143013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891817.27404180169</v>
      </c>
      <c r="Q298" s="21">
        <f t="shared" si="67"/>
        <v>450000</v>
      </c>
      <c r="R298" s="2">
        <f t="shared" si="62"/>
        <v>119667628.5188152</v>
      </c>
      <c r="S298" s="2">
        <f t="shared" si="54"/>
        <v>429079.14285714924</v>
      </c>
      <c r="T298" s="2">
        <f t="shared" si="55"/>
        <v>20920.857142857276</v>
      </c>
      <c r="U298" s="2">
        <f t="shared" si="56"/>
        <v>450000</v>
      </c>
      <c r="V298" s="2">
        <f t="shared" si="33"/>
        <v>78330187.179630265</v>
      </c>
      <c r="W298" s="2">
        <f t="shared" si="57"/>
        <v>429079.14285714924</v>
      </c>
      <c r="X298" s="2">
        <f t="shared" si="47"/>
        <v>20920.857142850757</v>
      </c>
      <c r="Y298" s="2">
        <f t="shared" si="58"/>
        <v>41337441.339184925</v>
      </c>
      <c r="Z298" s="2" t="str">
        <f t="shared" si="48"/>
        <v>MEEP</v>
      </c>
      <c r="AA298" s="2">
        <f>IF(Z298="HERE",Y298,AA297+Graph!$G$1*1000)</f>
        <v>77653643.339185029</v>
      </c>
      <c r="AB298" s="2">
        <f t="shared" si="59"/>
        <v>420000</v>
      </c>
      <c r="AC298" s="2">
        <f t="shared" si="60"/>
        <v>38854906.036773026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223</v>
      </c>
      <c r="C299" s="7"/>
      <c r="D299" s="2" t="e">
        <f t="shared" si="51"/>
        <v>#N/A</v>
      </c>
      <c r="E299" s="2" t="e">
        <f t="shared" si="63"/>
        <v>#N/A</v>
      </c>
      <c r="F299" s="2">
        <v>822659.89540338516</v>
      </c>
      <c r="G299" s="2">
        <f t="shared" si="64"/>
        <v>429079.14285714284</v>
      </c>
      <c r="H299" s="2">
        <f t="shared" si="61"/>
        <v>114801914.32248795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5401388.1428571586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893923.91393727064</v>
      </c>
      <c r="Q299" s="21">
        <f t="shared" si="67"/>
        <v>450000</v>
      </c>
      <c r="R299" s="2">
        <f t="shared" si="62"/>
        <v>120117628.5188152</v>
      </c>
      <c r="S299" s="2">
        <f t="shared" si="54"/>
        <v>429079.14285714924</v>
      </c>
      <c r="T299" s="2">
        <f t="shared" si="55"/>
        <v>20920.857142857276</v>
      </c>
      <c r="U299" s="2">
        <f t="shared" si="56"/>
        <v>450000</v>
      </c>
      <c r="V299" s="2">
        <f t="shared" si="33"/>
        <v>78759266.322487414</v>
      </c>
      <c r="W299" s="2">
        <f t="shared" si="57"/>
        <v>429079.14285714924</v>
      </c>
      <c r="X299" s="2">
        <f t="shared" si="47"/>
        <v>20920.857142850757</v>
      </c>
      <c r="Y299" s="2">
        <f t="shared" si="58"/>
        <v>41358362.196327776</v>
      </c>
      <c r="Z299" s="2" t="str">
        <f t="shared" si="48"/>
        <v>MEEP</v>
      </c>
      <c r="AA299" s="2">
        <f>IF(Z299="HERE",Y299,AA298+Graph!$G$1*1000)</f>
        <v>78073643.339185029</v>
      </c>
      <c r="AB299" s="2">
        <f t="shared" si="59"/>
        <v>420000</v>
      </c>
      <c r="AC299" s="2">
        <f t="shared" si="60"/>
        <v>38854906.036773026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224</v>
      </c>
      <c r="C300" s="7"/>
      <c r="D300" s="2" t="e">
        <f t="shared" si="51"/>
        <v>#N/A</v>
      </c>
      <c r="E300" s="2" t="e">
        <f t="shared" si="63"/>
        <v>#N/A</v>
      </c>
      <c r="F300" s="2">
        <v>824495.67089253664</v>
      </c>
      <c r="G300" s="2">
        <f t="shared" si="64"/>
        <v>429079.14285714284</v>
      </c>
      <c r="H300" s="2">
        <f t="shared" si="61"/>
        <v>115230993.4653451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5422309.0000000158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896030.55383273959</v>
      </c>
      <c r="Q300" s="21">
        <f t="shared" si="67"/>
        <v>450000</v>
      </c>
      <c r="R300" s="2">
        <f t="shared" si="62"/>
        <v>120567628.5188152</v>
      </c>
      <c r="S300" s="2">
        <f t="shared" si="54"/>
        <v>429079.14285714924</v>
      </c>
      <c r="T300" s="2">
        <f t="shared" si="55"/>
        <v>20920.857142857276</v>
      </c>
      <c r="U300" s="2">
        <f t="shared" si="56"/>
        <v>450000</v>
      </c>
      <c r="V300" s="2">
        <f t="shared" si="33"/>
        <v>79188345.465344563</v>
      </c>
      <c r="W300" s="2">
        <f t="shared" si="57"/>
        <v>429079.14285714924</v>
      </c>
      <c r="X300" s="2">
        <f t="shared" si="47"/>
        <v>20920.857142850757</v>
      </c>
      <c r="Y300" s="2">
        <f t="shared" si="58"/>
        <v>41379283.053470626</v>
      </c>
      <c r="Z300" s="2" t="str">
        <f t="shared" si="48"/>
        <v>MEEP</v>
      </c>
      <c r="AA300" s="2">
        <f>IF(Z300="HERE",Y300,AA299+Graph!$G$1*1000)</f>
        <v>78493643.339185029</v>
      </c>
      <c r="AB300" s="2">
        <f t="shared" si="59"/>
        <v>420000</v>
      </c>
      <c r="AC300" s="2">
        <f t="shared" si="60"/>
        <v>38854906.036773026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225</v>
      </c>
      <c r="C301" s="7"/>
      <c r="D301" s="2" t="e">
        <f t="shared" si="51"/>
        <v>#N/A</v>
      </c>
      <c r="E301" s="2" t="e">
        <f t="shared" si="63"/>
        <v>#N/A</v>
      </c>
      <c r="F301" s="2">
        <v>826331.44638167322</v>
      </c>
      <c r="G301" s="2">
        <f t="shared" si="64"/>
        <v>429079.14285714284</v>
      </c>
      <c r="H301" s="2">
        <f t="shared" si="61"/>
        <v>115660072.60820225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5443229.8571428731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898137.19372820854</v>
      </c>
      <c r="Q301" s="21">
        <f t="shared" si="67"/>
        <v>450000</v>
      </c>
      <c r="R301" s="2">
        <f t="shared" si="62"/>
        <v>121017628.5188152</v>
      </c>
      <c r="S301" s="2">
        <f t="shared" si="54"/>
        <v>429079.14285714924</v>
      </c>
      <c r="T301" s="2">
        <f t="shared" si="55"/>
        <v>20920.857142857276</v>
      </c>
      <c r="U301" s="2">
        <f t="shared" si="56"/>
        <v>450000</v>
      </c>
      <c r="V301" s="2">
        <f t="shared" si="33"/>
        <v>79617424.608201712</v>
      </c>
      <c r="W301" s="2">
        <f t="shared" si="57"/>
        <v>429079.14285714924</v>
      </c>
      <c r="X301" s="2">
        <f t="shared" si="47"/>
        <v>20920.857142850757</v>
      </c>
      <c r="Y301" s="2">
        <f t="shared" si="58"/>
        <v>41400203.910613477</v>
      </c>
      <c r="Z301" s="2" t="str">
        <f t="shared" si="48"/>
        <v>MEEP</v>
      </c>
      <c r="AA301" s="2">
        <f>IF(Z301="HERE",Y301,AA300+Graph!$G$1*1000)</f>
        <v>78913643.339185029</v>
      </c>
      <c r="AB301" s="2">
        <f t="shared" si="59"/>
        <v>420000</v>
      </c>
      <c r="AC301" s="2">
        <f t="shared" si="60"/>
        <v>38854906.036773026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226</v>
      </c>
      <c r="C302" s="7"/>
      <c r="D302" s="2" t="e">
        <f t="shared" si="51"/>
        <v>#N/A</v>
      </c>
      <c r="E302" s="2" t="e">
        <f t="shared" si="63"/>
        <v>#N/A</v>
      </c>
      <c r="F302" s="2">
        <v>828167.22187082469</v>
      </c>
      <c r="G302" s="2">
        <f t="shared" si="64"/>
        <v>429079.14285714284</v>
      </c>
      <c r="H302" s="2">
        <f t="shared" si="61"/>
        <v>116089151.7510594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5464150.7142857304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900243.83362367749</v>
      </c>
      <c r="Q302" s="21">
        <f t="shared" si="67"/>
        <v>450000</v>
      </c>
      <c r="R302" s="2">
        <f t="shared" si="62"/>
        <v>121467628.5188152</v>
      </c>
      <c r="S302" s="2">
        <f t="shared" si="54"/>
        <v>429079.14285714924</v>
      </c>
      <c r="T302" s="2">
        <f t="shared" si="55"/>
        <v>20920.857142857276</v>
      </c>
      <c r="U302" s="2">
        <f t="shared" si="56"/>
        <v>450000</v>
      </c>
      <c r="V302" s="2">
        <f t="shared" si="33"/>
        <v>80046503.751058862</v>
      </c>
      <c r="W302" s="2">
        <f t="shared" si="57"/>
        <v>429079.14285714924</v>
      </c>
      <c r="X302" s="2">
        <f t="shared" si="47"/>
        <v>20920.857142850757</v>
      </c>
      <c r="Y302" s="2">
        <f t="shared" si="58"/>
        <v>41421124.767756328</v>
      </c>
      <c r="Z302" s="2" t="str">
        <f t="shared" si="48"/>
        <v>MEEP</v>
      </c>
      <c r="AA302" s="2">
        <f>IF(Z302="HERE",Y302,AA301+Graph!$G$1*1000)</f>
        <v>79333643.339185029</v>
      </c>
      <c r="AB302" s="2">
        <f t="shared" si="59"/>
        <v>420000</v>
      </c>
      <c r="AC302" s="2">
        <f t="shared" si="60"/>
        <v>38854906.036773026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227</v>
      </c>
      <c r="C303" s="7"/>
      <c r="D303" s="2" t="e">
        <f t="shared" si="51"/>
        <v>#N/A</v>
      </c>
      <c r="E303" s="2" t="e">
        <f t="shared" si="63"/>
        <v>#N/A</v>
      </c>
      <c r="F303" s="2">
        <v>830002.99735996127</v>
      </c>
      <c r="G303" s="2">
        <f t="shared" si="64"/>
        <v>429079.14285714284</v>
      </c>
      <c r="H303" s="2">
        <f t="shared" si="61"/>
        <v>116518230.89391655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5485071.5714285877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902350.47351914644</v>
      </c>
      <c r="Q303" s="21">
        <f t="shared" si="67"/>
        <v>450000</v>
      </c>
      <c r="R303" s="2">
        <f t="shared" si="62"/>
        <v>121917628.5188152</v>
      </c>
      <c r="S303" s="2">
        <f t="shared" si="54"/>
        <v>429079.14285714924</v>
      </c>
      <c r="T303" s="2">
        <f t="shared" si="55"/>
        <v>20920.857142857276</v>
      </c>
      <c r="U303" s="2">
        <f t="shared" si="56"/>
        <v>450000</v>
      </c>
      <c r="V303" s="2">
        <f t="shared" si="33"/>
        <v>80475582.893916011</v>
      </c>
      <c r="W303" s="2">
        <f t="shared" si="57"/>
        <v>429079.14285714924</v>
      </c>
      <c r="X303" s="2">
        <f t="shared" si="47"/>
        <v>20920.857142850757</v>
      </c>
      <c r="Y303" s="2">
        <f t="shared" si="58"/>
        <v>41442045.624899179</v>
      </c>
      <c r="Z303" s="2" t="str">
        <f t="shared" si="48"/>
        <v>MEEP</v>
      </c>
      <c r="AA303" s="2">
        <f>IF(Z303="HERE",Y303,AA302+Graph!$G$1*1000)</f>
        <v>79753643.339185029</v>
      </c>
      <c r="AB303" s="2">
        <f t="shared" si="59"/>
        <v>420000</v>
      </c>
      <c r="AC303" s="2">
        <f t="shared" si="60"/>
        <v>38854906.036773026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228</v>
      </c>
      <c r="C304" s="7"/>
      <c r="D304" s="2" t="e">
        <f t="shared" si="51"/>
        <v>#N/A</v>
      </c>
      <c r="E304" s="2" t="e">
        <f t="shared" si="63"/>
        <v>#N/A</v>
      </c>
      <c r="F304" s="2">
        <v>831838.77284911275</v>
      </c>
      <c r="G304" s="2">
        <f t="shared" si="64"/>
        <v>429079.14285714284</v>
      </c>
      <c r="H304" s="2">
        <f t="shared" si="61"/>
        <v>116947310.0367737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5505992.4285714449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904457.11341463029</v>
      </c>
      <c r="Q304" s="21">
        <f t="shared" si="67"/>
        <v>450000</v>
      </c>
      <c r="R304" s="2">
        <f t="shared" si="62"/>
        <v>122367628.5188152</v>
      </c>
      <c r="S304" s="2">
        <f t="shared" si="54"/>
        <v>429079.14285714924</v>
      </c>
      <c r="T304" s="2">
        <f t="shared" si="55"/>
        <v>20920.857142857276</v>
      </c>
      <c r="U304" s="2">
        <f t="shared" si="56"/>
        <v>450000</v>
      </c>
      <c r="V304" s="2">
        <f t="shared" si="33"/>
        <v>80904662.03677316</v>
      </c>
      <c r="W304" s="2">
        <f t="shared" si="57"/>
        <v>429079.14285714924</v>
      </c>
      <c r="X304" s="2">
        <f t="shared" si="47"/>
        <v>20920.857142850757</v>
      </c>
      <c r="Y304" s="2">
        <f t="shared" si="58"/>
        <v>41462966.48204203</v>
      </c>
      <c r="Z304" s="2" t="str">
        <f t="shared" si="48"/>
        <v>MEEP</v>
      </c>
      <c r="AA304" s="2">
        <f>IF(Z304="HERE",Y304,AA303+Graph!$G$1*1000)</f>
        <v>80173643.339185029</v>
      </c>
      <c r="AB304" s="2">
        <f t="shared" si="59"/>
        <v>420000</v>
      </c>
      <c r="AC304" s="2">
        <f t="shared" si="60"/>
        <v>38854906.036773026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229</v>
      </c>
      <c r="C305" s="7"/>
      <c r="D305" s="2" t="e">
        <f t="shared" si="51"/>
        <v>#N/A</v>
      </c>
      <c r="E305" s="2" t="e">
        <f t="shared" si="63"/>
        <v>#N/A</v>
      </c>
      <c r="F305" s="2">
        <v>833674.54833824933</v>
      </c>
      <c r="G305" s="2">
        <f t="shared" si="64"/>
        <v>429079.14285714284</v>
      </c>
      <c r="H305" s="2">
        <f t="shared" si="61"/>
        <v>117376389.17963085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5526913.2857143022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906563.75331009924</v>
      </c>
      <c r="Q305" s="21">
        <f t="shared" si="67"/>
        <v>450000</v>
      </c>
      <c r="R305" s="2">
        <f t="shared" si="62"/>
        <v>122817628.5188152</v>
      </c>
      <c r="S305" s="2">
        <f t="shared" si="54"/>
        <v>429079.14285714924</v>
      </c>
      <c r="T305" s="2">
        <f t="shared" si="55"/>
        <v>20920.857142857276</v>
      </c>
      <c r="U305" s="2">
        <f t="shared" si="56"/>
        <v>450000</v>
      </c>
      <c r="V305" s="2">
        <f t="shared" si="33"/>
        <v>81333741.179630309</v>
      </c>
      <c r="W305" s="2">
        <f t="shared" si="57"/>
        <v>429079.14285714924</v>
      </c>
      <c r="X305" s="2">
        <f t="shared" si="47"/>
        <v>20920.857142850757</v>
      </c>
      <c r="Y305" s="2">
        <f t="shared" si="58"/>
        <v>41483887.33918488</v>
      </c>
      <c r="Z305" s="2" t="str">
        <f t="shared" si="48"/>
        <v>MEEP</v>
      </c>
      <c r="AA305" s="2">
        <f>IF(Z305="HERE",Y305,AA304+Graph!$G$1*1000)</f>
        <v>80593643.339185029</v>
      </c>
      <c r="AB305" s="2">
        <f t="shared" si="59"/>
        <v>420000</v>
      </c>
      <c r="AC305" s="2">
        <f t="shared" si="60"/>
        <v>38854906.036773026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230</v>
      </c>
      <c r="C306" s="7"/>
      <c r="D306" s="2" t="e">
        <f t="shared" si="51"/>
        <v>#N/A</v>
      </c>
      <c r="E306" s="2" t="e">
        <f t="shared" si="63"/>
        <v>#N/A</v>
      </c>
      <c r="F306" s="2">
        <v>835510.3238274008</v>
      </c>
      <c r="G306" s="2">
        <f t="shared" si="64"/>
        <v>429079.14285714284</v>
      </c>
      <c r="H306" s="2">
        <f t="shared" si="61"/>
        <v>117805468.322488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5547834.1428571595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908670.39320556819</v>
      </c>
      <c r="Q306" s="21">
        <f t="shared" si="67"/>
        <v>450000</v>
      </c>
      <c r="R306" s="2">
        <f t="shared" si="62"/>
        <v>123267628.5188152</v>
      </c>
      <c r="S306" s="2">
        <f t="shared" si="54"/>
        <v>429079.14285714924</v>
      </c>
      <c r="T306" s="2">
        <f t="shared" si="55"/>
        <v>20920.857142857276</v>
      </c>
      <c r="U306" s="2">
        <f t="shared" si="56"/>
        <v>450000</v>
      </c>
      <c r="V306" s="2">
        <f t="shared" si="33"/>
        <v>81762820.322487459</v>
      </c>
      <c r="W306" s="2">
        <f t="shared" si="57"/>
        <v>429079.14285714924</v>
      </c>
      <c r="X306" s="2">
        <f t="shared" si="47"/>
        <v>20920.857142850757</v>
      </c>
      <c r="Y306" s="2">
        <f t="shared" si="58"/>
        <v>41504808.196327731</v>
      </c>
      <c r="Z306" s="2" t="str">
        <f t="shared" si="48"/>
        <v>MEEP</v>
      </c>
      <c r="AA306" s="2">
        <f>IF(Z306="HERE",Y306,AA305+Graph!$G$1*1000)</f>
        <v>81013643.339185029</v>
      </c>
      <c r="AB306" s="2">
        <f t="shared" si="59"/>
        <v>420000</v>
      </c>
      <c r="AC306" s="2">
        <f t="shared" si="60"/>
        <v>38854906.036773026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231</v>
      </c>
      <c r="C307" s="7"/>
      <c r="D307" s="2" t="e">
        <f t="shared" si="51"/>
        <v>#N/A</v>
      </c>
      <c r="E307" s="2" t="e">
        <f t="shared" si="63"/>
        <v>#N/A</v>
      </c>
      <c r="F307" s="2">
        <v>837346.09931655228</v>
      </c>
      <c r="G307" s="2">
        <f t="shared" si="64"/>
        <v>429079.14285714284</v>
      </c>
      <c r="H307" s="2">
        <f t="shared" si="61"/>
        <v>118234547.46534514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5568755.0000000168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910777.03310103714</v>
      </c>
      <c r="Q307" s="21">
        <f t="shared" si="67"/>
        <v>450000</v>
      </c>
      <c r="R307" s="2">
        <f t="shared" si="62"/>
        <v>123717628.5188152</v>
      </c>
      <c r="S307" s="2">
        <f t="shared" si="54"/>
        <v>429079.14285714924</v>
      </c>
      <c r="T307" s="2">
        <f t="shared" si="55"/>
        <v>20920.857142857276</v>
      </c>
      <c r="U307" s="2">
        <f t="shared" si="56"/>
        <v>450000</v>
      </c>
      <c r="V307" s="2">
        <f t="shared" si="33"/>
        <v>82191899.465344608</v>
      </c>
      <c r="W307" s="2">
        <f t="shared" si="57"/>
        <v>429079.14285714924</v>
      </c>
      <c r="X307" s="2">
        <f t="shared" si="47"/>
        <v>20920.857142850757</v>
      </c>
      <c r="Y307" s="2">
        <f t="shared" si="58"/>
        <v>41525729.053470582</v>
      </c>
      <c r="Z307" s="2" t="str">
        <f t="shared" si="48"/>
        <v>MEEP</v>
      </c>
      <c r="AA307" s="2">
        <f>IF(Z307="HERE",Y307,AA306+Graph!$G$1*1000)</f>
        <v>81433643.339185029</v>
      </c>
      <c r="AB307" s="2">
        <f t="shared" si="59"/>
        <v>420000</v>
      </c>
      <c r="AC307" s="2">
        <f t="shared" si="60"/>
        <v>38854906.036773026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232</v>
      </c>
      <c r="C308" s="7"/>
      <c r="D308" s="2" t="e">
        <f t="shared" si="51"/>
        <v>#N/A</v>
      </c>
      <c r="E308" s="2" t="e">
        <f t="shared" si="63"/>
        <v>#N/A</v>
      </c>
      <c r="F308" s="2">
        <v>839181.87480568886</v>
      </c>
      <c r="G308" s="2">
        <f t="shared" si="64"/>
        <v>429079.14285714284</v>
      </c>
      <c r="H308" s="2">
        <f t="shared" si="61"/>
        <v>118663626.60820229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5589675.857142874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912883.67299650609</v>
      </c>
      <c r="Q308" s="21">
        <f t="shared" si="67"/>
        <v>450000</v>
      </c>
      <c r="R308" s="2">
        <f t="shared" si="62"/>
        <v>124167628.5188152</v>
      </c>
      <c r="S308" s="2">
        <f t="shared" si="54"/>
        <v>429079.14285714924</v>
      </c>
      <c r="T308" s="2">
        <f t="shared" si="55"/>
        <v>20920.857142857276</v>
      </c>
      <c r="U308" s="2">
        <f t="shared" si="56"/>
        <v>450000</v>
      </c>
      <c r="V308" s="2">
        <f t="shared" si="33"/>
        <v>82620978.608201757</v>
      </c>
      <c r="W308" s="2">
        <f t="shared" si="57"/>
        <v>429079.14285714924</v>
      </c>
      <c r="X308" s="2">
        <f t="shared" si="47"/>
        <v>20920.857142850757</v>
      </c>
      <c r="Y308" s="2">
        <f t="shared" si="58"/>
        <v>41546649.910613433</v>
      </c>
      <c r="Z308" s="2" t="str">
        <f t="shared" si="48"/>
        <v>MEEP</v>
      </c>
      <c r="AA308" s="2">
        <f>IF(Z308="HERE",Y308,AA307+Graph!$G$1*1000)</f>
        <v>81853643.339185029</v>
      </c>
      <c r="AB308" s="2">
        <f t="shared" si="59"/>
        <v>420000</v>
      </c>
      <c r="AC308" s="2">
        <f t="shared" si="60"/>
        <v>38854906.036773026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233</v>
      </c>
      <c r="C309" s="7"/>
      <c r="D309" s="2" t="e">
        <f t="shared" si="51"/>
        <v>#N/A</v>
      </c>
      <c r="E309" s="2" t="e">
        <f t="shared" si="63"/>
        <v>#N/A</v>
      </c>
      <c r="F309" s="2">
        <v>841017.65029484034</v>
      </c>
      <c r="G309" s="2">
        <f t="shared" si="64"/>
        <v>429079.14285714284</v>
      </c>
      <c r="H309" s="2">
        <f t="shared" si="61"/>
        <v>119092705.75105944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5610596.7142857313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914990.31289197505</v>
      </c>
      <c r="Q309" s="21">
        <f t="shared" si="67"/>
        <v>450000</v>
      </c>
      <c r="R309" s="2">
        <f t="shared" si="62"/>
        <v>124617628.5188152</v>
      </c>
      <c r="S309" s="2">
        <f t="shared" si="54"/>
        <v>429079.14285714924</v>
      </c>
      <c r="T309" s="2">
        <f t="shared" si="55"/>
        <v>20920.857142857276</v>
      </c>
      <c r="U309" s="2">
        <f t="shared" si="56"/>
        <v>450000</v>
      </c>
      <c r="V309" s="2">
        <f t="shared" si="33"/>
        <v>83050057.751058906</v>
      </c>
      <c r="W309" s="2">
        <f t="shared" si="57"/>
        <v>429079.14285714924</v>
      </c>
      <c r="X309" s="2">
        <f t="shared" si="47"/>
        <v>20920.857142850757</v>
      </c>
      <c r="Y309" s="2">
        <f t="shared" si="58"/>
        <v>41567570.767756283</v>
      </c>
      <c r="Z309" s="2" t="str">
        <f t="shared" si="48"/>
        <v>MEEP</v>
      </c>
      <c r="AA309" s="2">
        <f>IF(Z309="HERE",Y309,AA308+Graph!$G$1*1000)</f>
        <v>82273643.339185029</v>
      </c>
      <c r="AB309" s="2">
        <f t="shared" si="59"/>
        <v>420000</v>
      </c>
      <c r="AC309" s="2">
        <f t="shared" si="60"/>
        <v>38854906.036773026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234</v>
      </c>
      <c r="C310" s="7"/>
      <c r="D310" s="2" t="e">
        <f t="shared" si="51"/>
        <v>#N/A</v>
      </c>
      <c r="E310" s="2" t="e">
        <f t="shared" si="63"/>
        <v>#N/A</v>
      </c>
      <c r="F310" s="2">
        <v>842853.42578397691</v>
      </c>
      <c r="G310" s="2">
        <f t="shared" si="64"/>
        <v>429079.14285714284</v>
      </c>
      <c r="H310" s="2">
        <f t="shared" si="61"/>
        <v>119521784.89391659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5631517.5714285886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917096.952787444</v>
      </c>
      <c r="Q310" s="21">
        <f t="shared" si="67"/>
        <v>450000</v>
      </c>
      <c r="R310" s="2">
        <f t="shared" si="62"/>
        <v>125067628.5188152</v>
      </c>
      <c r="S310" s="2">
        <f t="shared" si="54"/>
        <v>429079.14285714924</v>
      </c>
      <c r="T310" s="2">
        <f t="shared" si="55"/>
        <v>20920.857142857276</v>
      </c>
      <c r="U310" s="2">
        <f t="shared" si="56"/>
        <v>450000</v>
      </c>
      <c r="V310" s="2">
        <f t="shared" si="33"/>
        <v>83479136.893916056</v>
      </c>
      <c r="W310" s="2">
        <f t="shared" si="57"/>
        <v>429079.14285714924</v>
      </c>
      <c r="X310" s="2">
        <f t="shared" si="47"/>
        <v>20920.857142850757</v>
      </c>
      <c r="Y310" s="2">
        <f t="shared" si="58"/>
        <v>41588491.624899134</v>
      </c>
      <c r="Z310" s="2" t="str">
        <f t="shared" si="48"/>
        <v>MEEP</v>
      </c>
      <c r="AA310" s="2">
        <f>IF(Z310="HERE",Y310,AA309+Graph!$G$1*1000)</f>
        <v>82693643.339185029</v>
      </c>
      <c r="AB310" s="2">
        <f t="shared" si="59"/>
        <v>420000</v>
      </c>
      <c r="AC310" s="2">
        <f t="shared" si="60"/>
        <v>38854906.036773026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235</v>
      </c>
      <c r="C311" s="7"/>
      <c r="D311" s="2" t="e">
        <f t="shared" si="51"/>
        <v>#N/A</v>
      </c>
      <c r="E311" s="2" t="e">
        <f t="shared" si="63"/>
        <v>#N/A</v>
      </c>
      <c r="F311" s="2">
        <v>844689.20127312839</v>
      </c>
      <c r="G311" s="2">
        <f t="shared" si="64"/>
        <v>429079.14285714284</v>
      </c>
      <c r="H311" s="2">
        <f t="shared" si="61"/>
        <v>119950864.03677374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5652438.4285714459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919203.59268291295</v>
      </c>
      <c r="Q311" s="21">
        <f t="shared" si="67"/>
        <v>450000</v>
      </c>
      <c r="R311" s="2">
        <f t="shared" si="62"/>
        <v>125517628.5188152</v>
      </c>
      <c r="S311" s="2">
        <f t="shared" si="54"/>
        <v>429079.14285714924</v>
      </c>
      <c r="T311" s="2">
        <f t="shared" si="55"/>
        <v>20920.857142857276</v>
      </c>
      <c r="U311" s="2">
        <f t="shared" si="56"/>
        <v>450000</v>
      </c>
      <c r="V311" s="2">
        <f t="shared" si="33"/>
        <v>83908216.036773205</v>
      </c>
      <c r="W311" s="2">
        <f t="shared" si="57"/>
        <v>429079.14285714924</v>
      </c>
      <c r="X311" s="2">
        <f t="shared" si="47"/>
        <v>20920.857142850757</v>
      </c>
      <c r="Y311" s="2">
        <f t="shared" si="58"/>
        <v>41609412.482041985</v>
      </c>
      <c r="Z311" s="2" t="str">
        <f t="shared" si="48"/>
        <v>MEEP</v>
      </c>
      <c r="AA311" s="2">
        <f>IF(Z311="HERE",Y311,AA310+Graph!$G$1*1000)</f>
        <v>83113643.339185029</v>
      </c>
      <c r="AB311" s="2">
        <f t="shared" si="59"/>
        <v>420000</v>
      </c>
      <c r="AC311" s="2">
        <f t="shared" si="60"/>
        <v>38854906.036773026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236</v>
      </c>
      <c r="C312" s="7"/>
      <c r="D312" s="2" t="e">
        <f t="shared" si="51"/>
        <v>#N/A</v>
      </c>
      <c r="E312" s="2" t="e">
        <f t="shared" si="63"/>
        <v>#N/A</v>
      </c>
      <c r="F312" s="2">
        <v>846524.97676226497</v>
      </c>
      <c r="G312" s="2">
        <f t="shared" si="64"/>
        <v>429079.14285714284</v>
      </c>
      <c r="H312" s="2">
        <f t="shared" si="61"/>
        <v>120379943.17963089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5673359.2857143031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921310.2325783819</v>
      </c>
      <c r="Q312" s="21">
        <f t="shared" si="67"/>
        <v>450000</v>
      </c>
      <c r="R312" s="2">
        <f t="shared" si="62"/>
        <v>125967628.5188152</v>
      </c>
      <c r="S312" s="2">
        <f t="shared" si="54"/>
        <v>429079.14285714924</v>
      </c>
      <c r="T312" s="2">
        <f t="shared" si="55"/>
        <v>20920.857142857276</v>
      </c>
      <c r="U312" s="2">
        <f t="shared" si="56"/>
        <v>450000</v>
      </c>
      <c r="V312" s="2">
        <f t="shared" si="33"/>
        <v>84337295.179630354</v>
      </c>
      <c r="W312" s="2">
        <f t="shared" si="57"/>
        <v>429079.14285714924</v>
      </c>
      <c r="X312" s="2">
        <f t="shared" si="47"/>
        <v>20920.857142850757</v>
      </c>
      <c r="Y312" s="2">
        <f t="shared" si="58"/>
        <v>41630333.339184836</v>
      </c>
      <c r="Z312" s="2" t="str">
        <f t="shared" si="48"/>
        <v>MEEP</v>
      </c>
      <c r="AA312" s="2">
        <f>IF(Z312="HERE",Y312,AA311+Graph!$G$1*1000)</f>
        <v>83533643.339185029</v>
      </c>
      <c r="AB312" s="2">
        <f t="shared" si="59"/>
        <v>420000</v>
      </c>
      <c r="AC312" s="2">
        <f t="shared" si="60"/>
        <v>38854906.036773026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237</v>
      </c>
      <c r="C313" s="7"/>
      <c r="D313" s="2" t="e">
        <f t="shared" si="51"/>
        <v>#N/A</v>
      </c>
      <c r="E313" s="2" t="e">
        <f t="shared" si="63"/>
        <v>#N/A</v>
      </c>
      <c r="F313" s="2">
        <v>848360.75225141644</v>
      </c>
      <c r="G313" s="2">
        <f t="shared" si="64"/>
        <v>429079.14285714284</v>
      </c>
      <c r="H313" s="2">
        <f t="shared" si="61"/>
        <v>120809022.32248804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5694280.1428571604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923416.87247385085</v>
      </c>
      <c r="Q313" s="21">
        <f t="shared" si="67"/>
        <v>450000</v>
      </c>
      <c r="R313" s="2">
        <f t="shared" si="62"/>
        <v>126417628.5188152</v>
      </c>
      <c r="S313" s="2">
        <f t="shared" si="54"/>
        <v>429079.14285714924</v>
      </c>
      <c r="T313" s="2">
        <f t="shared" si="55"/>
        <v>20920.857142857276</v>
      </c>
      <c r="U313" s="2">
        <f t="shared" si="56"/>
        <v>450000</v>
      </c>
      <c r="V313" s="2">
        <f t="shared" si="33"/>
        <v>84766374.322487503</v>
      </c>
      <c r="W313" s="2">
        <f t="shared" si="57"/>
        <v>429079.14285714924</v>
      </c>
      <c r="X313" s="2">
        <f t="shared" si="47"/>
        <v>20920.857142850757</v>
      </c>
      <c r="Y313" s="2">
        <f t="shared" si="58"/>
        <v>41651254.196327686</v>
      </c>
      <c r="Z313" s="2" t="str">
        <f t="shared" si="48"/>
        <v>MEEP</v>
      </c>
      <c r="AA313" s="2">
        <f>IF(Z313="HERE",Y313,AA312+Graph!$G$1*1000)</f>
        <v>83953643.339185029</v>
      </c>
      <c r="AB313" s="2">
        <f t="shared" si="59"/>
        <v>420000</v>
      </c>
      <c r="AC313" s="2">
        <f t="shared" si="60"/>
        <v>38854906.036773026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238</v>
      </c>
      <c r="C314" s="7"/>
      <c r="D314" s="2" t="e">
        <f t="shared" si="51"/>
        <v>#N/A</v>
      </c>
      <c r="E314" s="2" t="e">
        <f t="shared" si="63"/>
        <v>#N/A</v>
      </c>
      <c r="F314" s="2">
        <v>850196.52774056792</v>
      </c>
      <c r="G314" s="2">
        <f t="shared" si="64"/>
        <v>429079.14285714284</v>
      </c>
      <c r="H314" s="2">
        <f t="shared" si="61"/>
        <v>121238101.46534519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5715201.0000000177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925523.5123693198</v>
      </c>
      <c r="Q314" s="21">
        <f t="shared" si="67"/>
        <v>450000</v>
      </c>
      <c r="R314" s="2">
        <f t="shared" si="62"/>
        <v>126867628.5188152</v>
      </c>
      <c r="S314" s="2">
        <f t="shared" si="54"/>
        <v>429079.14285714924</v>
      </c>
      <c r="T314" s="2">
        <f t="shared" si="55"/>
        <v>20920.857142857276</v>
      </c>
      <c r="U314" s="2">
        <f t="shared" si="56"/>
        <v>450000</v>
      </c>
      <c r="V314" s="2">
        <f t="shared" si="33"/>
        <v>85195453.465344653</v>
      </c>
      <c r="W314" s="2">
        <f t="shared" si="57"/>
        <v>429079.14285714924</v>
      </c>
      <c r="X314" s="2">
        <f t="shared" si="47"/>
        <v>20920.857142850757</v>
      </c>
      <c r="Y314" s="2">
        <f t="shared" si="58"/>
        <v>41672175.053470537</v>
      </c>
      <c r="Z314" s="2" t="str">
        <f t="shared" si="48"/>
        <v>MEEP</v>
      </c>
      <c r="AA314" s="2">
        <f>IF(Z314="HERE",Y314,AA313+Graph!$G$1*1000)</f>
        <v>84373643.339185029</v>
      </c>
      <c r="AB314" s="2">
        <f t="shared" si="59"/>
        <v>420000</v>
      </c>
      <c r="AC314" s="2">
        <f t="shared" si="60"/>
        <v>38854906.036773026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239</v>
      </c>
      <c r="C315" s="7"/>
      <c r="D315" s="2" t="e">
        <f t="shared" si="51"/>
        <v>#N/A</v>
      </c>
      <c r="E315" s="2" t="e">
        <f t="shared" si="63"/>
        <v>#N/A</v>
      </c>
      <c r="F315" s="2">
        <v>852032.3032297045</v>
      </c>
      <c r="G315" s="2">
        <f t="shared" si="64"/>
        <v>429079.14285714284</v>
      </c>
      <c r="H315" s="2">
        <f t="shared" si="61"/>
        <v>121667180.60820234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5736121.857142875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927630.15226480365</v>
      </c>
      <c r="Q315" s="21">
        <f t="shared" si="67"/>
        <v>450000</v>
      </c>
      <c r="R315" s="2">
        <f t="shared" si="62"/>
        <v>127317628.5188152</v>
      </c>
      <c r="S315" s="2">
        <f t="shared" si="54"/>
        <v>429079.14285714924</v>
      </c>
      <c r="T315" s="2">
        <f t="shared" si="55"/>
        <v>20920.857142857276</v>
      </c>
      <c r="U315" s="2">
        <f t="shared" si="56"/>
        <v>450000</v>
      </c>
      <c r="V315" s="2">
        <f t="shared" si="33"/>
        <v>85624532.608201802</v>
      </c>
      <c r="W315" s="2">
        <f t="shared" si="57"/>
        <v>429079.14285714924</v>
      </c>
      <c r="X315" s="2">
        <f t="shared" si="47"/>
        <v>20920.857142850757</v>
      </c>
      <c r="Y315" s="2">
        <f t="shared" si="58"/>
        <v>41693095.910613388</v>
      </c>
      <c r="Z315" s="2" t="str">
        <f t="shared" si="48"/>
        <v>MEEP</v>
      </c>
      <c r="AA315" s="2">
        <f>IF(Z315="HERE",Y315,AA314+Graph!$G$1*1000)</f>
        <v>84793643.339185029</v>
      </c>
      <c r="AB315" s="2">
        <f t="shared" si="59"/>
        <v>420000</v>
      </c>
      <c r="AC315" s="2">
        <f t="shared" si="60"/>
        <v>38854906.036773026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240</v>
      </c>
      <c r="C316" s="7"/>
      <c r="D316" s="2" t="e">
        <f t="shared" si="51"/>
        <v>#N/A</v>
      </c>
      <c r="E316" s="2" t="e">
        <f t="shared" si="63"/>
        <v>#N/A</v>
      </c>
      <c r="F316" s="2">
        <v>853868.07871885598</v>
      </c>
      <c r="G316" s="2">
        <f t="shared" si="64"/>
        <v>429079.14285714284</v>
      </c>
      <c r="H316" s="2">
        <f t="shared" si="61"/>
        <v>122096259.75105949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5757042.7142857322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929736.7921602726</v>
      </c>
      <c r="Q316" s="21">
        <f t="shared" si="67"/>
        <v>450000</v>
      </c>
      <c r="R316" s="2">
        <f t="shared" si="62"/>
        <v>127767628.5188152</v>
      </c>
      <c r="S316" s="2">
        <f t="shared" si="54"/>
        <v>429079.14285714924</v>
      </c>
      <c r="T316" s="2">
        <f t="shared" si="55"/>
        <v>20920.857142857276</v>
      </c>
      <c r="U316" s="2">
        <f t="shared" si="56"/>
        <v>450000</v>
      </c>
      <c r="V316" s="2">
        <f t="shared" si="33"/>
        <v>86053611.751058951</v>
      </c>
      <c r="W316" s="2">
        <f t="shared" si="57"/>
        <v>429079.14285714924</v>
      </c>
      <c r="X316" s="2">
        <f t="shared" si="47"/>
        <v>20920.857142850757</v>
      </c>
      <c r="Y316" s="2">
        <f t="shared" si="58"/>
        <v>41714016.767756239</v>
      </c>
      <c r="Z316" s="2" t="str">
        <f t="shared" si="48"/>
        <v>MEEP</v>
      </c>
      <c r="AA316" s="2">
        <f>IF(Z316="HERE",Y316,AA315+Graph!$G$1*1000)</f>
        <v>85213643.339185029</v>
      </c>
      <c r="AB316" s="2">
        <f t="shared" si="59"/>
        <v>420000</v>
      </c>
      <c r="AC316" s="2">
        <f t="shared" si="60"/>
        <v>38854906.036773026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241</v>
      </c>
      <c r="C317" s="7"/>
      <c r="D317" s="2" t="e">
        <f t="shared" si="51"/>
        <v>#N/A</v>
      </c>
      <c r="E317" s="2" t="e">
        <f t="shared" si="63"/>
        <v>#N/A</v>
      </c>
      <c r="F317" s="2">
        <v>855703.85420799255</v>
      </c>
      <c r="G317" s="2">
        <f t="shared" si="64"/>
        <v>429079.14285714284</v>
      </c>
      <c r="H317" s="2">
        <f t="shared" si="61"/>
        <v>122525338.89391664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5777963.5714285895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931843.43205574155</v>
      </c>
      <c r="Q317" s="21">
        <f t="shared" si="67"/>
        <v>450000</v>
      </c>
      <c r="R317" s="2">
        <f t="shared" si="62"/>
        <v>128217628.5188152</v>
      </c>
      <c r="S317" s="2">
        <f t="shared" si="54"/>
        <v>429079.14285714924</v>
      </c>
      <c r="T317" s="2">
        <f t="shared" si="55"/>
        <v>20920.857142857276</v>
      </c>
      <c r="U317" s="2">
        <f t="shared" si="56"/>
        <v>450000</v>
      </c>
      <c r="V317" s="2">
        <f t="shared" si="33"/>
        <v>86482690.8939161</v>
      </c>
      <c r="W317" s="2">
        <f t="shared" si="57"/>
        <v>429079.14285714924</v>
      </c>
      <c r="X317" s="2">
        <f t="shared" si="47"/>
        <v>20920.857142850757</v>
      </c>
      <c r="Y317" s="2">
        <f t="shared" si="58"/>
        <v>41734937.624899089</v>
      </c>
      <c r="Z317" s="2" t="str">
        <f t="shared" si="48"/>
        <v>MEEP</v>
      </c>
      <c r="AA317" s="2">
        <f>IF(Z317="HERE",Y317,AA316+Graph!$G$1*1000)</f>
        <v>85633643.339185029</v>
      </c>
      <c r="AB317" s="2">
        <f t="shared" si="59"/>
        <v>420000</v>
      </c>
      <c r="AC317" s="2">
        <f t="shared" si="60"/>
        <v>38854906.036773026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242</v>
      </c>
      <c r="C318" s="7"/>
      <c r="D318" s="2" t="e">
        <f t="shared" si="51"/>
        <v>#N/A</v>
      </c>
      <c r="E318" s="2" t="e">
        <f t="shared" si="63"/>
        <v>#N/A</v>
      </c>
      <c r="F318" s="2">
        <v>857539.62969714403</v>
      </c>
      <c r="G318" s="2">
        <f t="shared" si="64"/>
        <v>429079.14285714284</v>
      </c>
      <c r="H318" s="2">
        <f t="shared" si="61"/>
        <v>122954418.03677379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5798884.4285714468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933950.0719512105</v>
      </c>
      <c r="Q318" s="21">
        <f t="shared" si="67"/>
        <v>450000</v>
      </c>
      <c r="R318" s="2">
        <f t="shared" si="62"/>
        <v>128667628.5188152</v>
      </c>
      <c r="S318" s="2">
        <f t="shared" si="54"/>
        <v>429079.14285714924</v>
      </c>
      <c r="T318" s="2">
        <f t="shared" si="55"/>
        <v>20920.857142857276</v>
      </c>
      <c r="U318" s="2">
        <f t="shared" si="56"/>
        <v>450000</v>
      </c>
      <c r="V318" s="2">
        <f t="shared" si="33"/>
        <v>86911770.03677325</v>
      </c>
      <c r="W318" s="2">
        <f t="shared" si="57"/>
        <v>429079.14285714924</v>
      </c>
      <c r="X318" s="2">
        <f t="shared" si="47"/>
        <v>20920.857142850757</v>
      </c>
      <c r="Y318" s="2">
        <f t="shared" si="58"/>
        <v>41755858.48204194</v>
      </c>
      <c r="Z318" s="2" t="str">
        <f t="shared" si="48"/>
        <v>MEEP</v>
      </c>
      <c r="AA318" s="2">
        <f>IF(Z318="HERE",Y318,AA317+Graph!$G$1*1000)</f>
        <v>86053643.339185029</v>
      </c>
      <c r="AB318" s="2">
        <f t="shared" si="59"/>
        <v>420000</v>
      </c>
      <c r="AC318" s="2">
        <f t="shared" si="60"/>
        <v>38854906.036773026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243</v>
      </c>
      <c r="C319" s="7"/>
      <c r="D319" s="2" t="e">
        <f t="shared" si="51"/>
        <v>#N/A</v>
      </c>
      <c r="E319" s="2" t="e">
        <f t="shared" si="63"/>
        <v>#N/A</v>
      </c>
      <c r="F319" s="2">
        <v>859375.40518628061</v>
      </c>
      <c r="G319" s="2">
        <f t="shared" si="64"/>
        <v>429079.14285714284</v>
      </c>
      <c r="H319" s="2">
        <f t="shared" si="61"/>
        <v>123383497.17963094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5819805.2857143041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936056.71184667945</v>
      </c>
      <c r="Q319" s="21">
        <f t="shared" si="67"/>
        <v>450000</v>
      </c>
      <c r="R319" s="2">
        <f t="shared" si="62"/>
        <v>129117628.5188152</v>
      </c>
      <c r="S319" s="2">
        <f t="shared" si="54"/>
        <v>429079.14285714924</v>
      </c>
      <c r="T319" s="2">
        <f t="shared" si="55"/>
        <v>20920.857142857276</v>
      </c>
      <c r="U319" s="2">
        <f t="shared" si="56"/>
        <v>450000</v>
      </c>
      <c r="V319" s="2">
        <f t="shared" si="33"/>
        <v>87340849.179630399</v>
      </c>
      <c r="W319" s="2">
        <f t="shared" si="57"/>
        <v>429079.14285714924</v>
      </c>
      <c r="X319" s="2">
        <f t="shared" si="47"/>
        <v>20920.857142850757</v>
      </c>
      <c r="Y319" s="2">
        <f t="shared" si="58"/>
        <v>41776779.339184791</v>
      </c>
      <c r="Z319" s="2" t="str">
        <f t="shared" si="48"/>
        <v>MEEP</v>
      </c>
      <c r="AA319" s="2">
        <f>IF(Z319="HERE",Y319,AA318+Graph!$G$1*1000)</f>
        <v>86473643.339185029</v>
      </c>
      <c r="AB319" s="2">
        <f t="shared" si="59"/>
        <v>420000</v>
      </c>
      <c r="AC319" s="2">
        <f t="shared" si="60"/>
        <v>38854906.036773026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244</v>
      </c>
      <c r="C320" s="7"/>
      <c r="D320" s="2" t="e">
        <f t="shared" si="51"/>
        <v>#N/A</v>
      </c>
      <c r="E320" s="2" t="e">
        <f t="shared" si="63"/>
        <v>#N/A</v>
      </c>
      <c r="F320" s="2">
        <v>861211.18067543209</v>
      </c>
      <c r="G320" s="2">
        <f t="shared" si="64"/>
        <v>429079.14285714284</v>
      </c>
      <c r="H320" s="2">
        <f t="shared" si="61"/>
        <v>123812576.32248808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5840726.1428571614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938163.3517421484</v>
      </c>
      <c r="Q320" s="21">
        <f t="shared" si="67"/>
        <v>450000</v>
      </c>
      <c r="R320" s="2">
        <f t="shared" si="62"/>
        <v>129567628.5188152</v>
      </c>
      <c r="S320" s="2">
        <f t="shared" si="54"/>
        <v>429079.14285714924</v>
      </c>
      <c r="T320" s="2">
        <f t="shared" si="55"/>
        <v>20920.857142857276</v>
      </c>
      <c r="U320" s="2">
        <f t="shared" si="56"/>
        <v>450000</v>
      </c>
      <c r="V320" s="2">
        <f t="shared" si="33"/>
        <v>87769928.322487548</v>
      </c>
      <c r="W320" s="2">
        <f t="shared" si="57"/>
        <v>429079.14285714924</v>
      </c>
      <c r="X320" s="2">
        <f t="shared" si="47"/>
        <v>20920.857142850757</v>
      </c>
      <c r="Y320" s="2">
        <f t="shared" si="58"/>
        <v>41797700.196327642</v>
      </c>
      <c r="Z320" s="2" t="str">
        <f t="shared" si="48"/>
        <v>MEEP</v>
      </c>
      <c r="AA320" s="2">
        <f>IF(Z320="HERE",Y320,AA319+Graph!$G$1*1000)</f>
        <v>86893643.339185029</v>
      </c>
      <c r="AB320" s="2">
        <f t="shared" si="59"/>
        <v>420000</v>
      </c>
      <c r="AC320" s="2">
        <f t="shared" si="60"/>
        <v>38854906.036773026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245</v>
      </c>
      <c r="C321" s="7"/>
      <c r="D321" s="2" t="e">
        <f t="shared" si="51"/>
        <v>#N/A</v>
      </c>
      <c r="E321" s="2" t="e">
        <f t="shared" si="63"/>
        <v>#N/A</v>
      </c>
      <c r="F321" s="2">
        <v>863046.95616456866</v>
      </c>
      <c r="G321" s="2">
        <f t="shared" si="64"/>
        <v>429079.14285714284</v>
      </c>
      <c r="H321" s="2">
        <f t="shared" si="61"/>
        <v>124241655.46534523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5861647.0000000186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940269.99163761735</v>
      </c>
      <c r="Q321" s="21">
        <f t="shared" si="67"/>
        <v>450000</v>
      </c>
      <c r="R321" s="2">
        <f t="shared" si="62"/>
        <v>130017628.5188152</v>
      </c>
      <c r="S321" s="2">
        <f t="shared" si="54"/>
        <v>429079.14285714924</v>
      </c>
      <c r="T321" s="2">
        <f t="shared" si="55"/>
        <v>20920.857142857276</v>
      </c>
      <c r="U321" s="2">
        <f t="shared" si="56"/>
        <v>450000</v>
      </c>
      <c r="V321" s="2">
        <f t="shared" si="33"/>
        <v>88199007.465344697</v>
      </c>
      <c r="W321" s="2">
        <f t="shared" si="57"/>
        <v>429079.14285714924</v>
      </c>
      <c r="X321" s="2">
        <f t="shared" si="47"/>
        <v>20920.857142850757</v>
      </c>
      <c r="Y321" s="2">
        <f t="shared" si="58"/>
        <v>41818621.053470492</v>
      </c>
      <c r="Z321" s="2" t="str">
        <f t="shared" si="48"/>
        <v>MEEP</v>
      </c>
      <c r="AA321" s="2">
        <f>IF(Z321="HERE",Y321,AA320+Graph!$G$1*1000)</f>
        <v>87313643.339185029</v>
      </c>
      <c r="AB321" s="2">
        <f t="shared" si="59"/>
        <v>420000</v>
      </c>
      <c r="AC321" s="2">
        <f t="shared" si="60"/>
        <v>38854906.036773026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246</v>
      </c>
      <c r="C322" s="7"/>
      <c r="D322" s="2" t="e">
        <f t="shared" si="51"/>
        <v>#N/A</v>
      </c>
      <c r="E322" s="2" t="e">
        <f t="shared" si="63"/>
        <v>#N/A</v>
      </c>
      <c r="F322" s="2">
        <v>864882.73165372014</v>
      </c>
      <c r="G322" s="2">
        <f t="shared" si="64"/>
        <v>429079.14285714284</v>
      </c>
      <c r="H322" s="2">
        <f t="shared" si="61"/>
        <v>124670734.60820238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5882567.8571428759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942376.6315330863</v>
      </c>
      <c r="Q322" s="21">
        <f t="shared" si="67"/>
        <v>450000</v>
      </c>
      <c r="R322" s="2">
        <f t="shared" si="62"/>
        <v>130467628.5188152</v>
      </c>
      <c r="S322" s="2">
        <f t="shared" si="54"/>
        <v>429079.14285714924</v>
      </c>
      <c r="T322" s="2">
        <f t="shared" si="55"/>
        <v>20920.857142857276</v>
      </c>
      <c r="U322" s="2">
        <f t="shared" si="56"/>
        <v>450000</v>
      </c>
      <c r="V322" s="2">
        <f t="shared" si="33"/>
        <v>88628086.608201846</v>
      </c>
      <c r="W322" s="2">
        <f t="shared" si="57"/>
        <v>429079.14285714924</v>
      </c>
      <c r="X322" s="2">
        <f t="shared" si="47"/>
        <v>20920.857142850757</v>
      </c>
      <c r="Y322" s="2">
        <f t="shared" si="58"/>
        <v>41839541.910613343</v>
      </c>
      <c r="Z322" s="2" t="str">
        <f t="shared" si="48"/>
        <v>MEEP</v>
      </c>
      <c r="AA322" s="2">
        <f>IF(Z322="HERE",Y322,AA321+Graph!$G$1*1000)</f>
        <v>87733643.339185029</v>
      </c>
      <c r="AB322" s="2">
        <f t="shared" si="59"/>
        <v>420000</v>
      </c>
      <c r="AC322" s="2">
        <f t="shared" si="60"/>
        <v>38854906.036773026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247</v>
      </c>
      <c r="C323" s="7"/>
      <c r="D323" s="2" t="e">
        <f t="shared" si="51"/>
        <v>#N/A</v>
      </c>
      <c r="E323" s="2" t="e">
        <f t="shared" si="63"/>
        <v>#N/A</v>
      </c>
      <c r="F323" s="2">
        <v>866718.50714287162</v>
      </c>
      <c r="G323" s="2">
        <f t="shared" si="64"/>
        <v>429079.14285714284</v>
      </c>
      <c r="H323" s="2">
        <f t="shared" si="61"/>
        <v>125099813.75105953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5903488.7142857332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944483.27142855525</v>
      </c>
      <c r="Q323" s="21">
        <f t="shared" si="67"/>
        <v>450000</v>
      </c>
      <c r="R323" s="2">
        <f t="shared" si="62"/>
        <v>130917628.5188152</v>
      </c>
      <c r="S323" s="2">
        <f t="shared" si="54"/>
        <v>429079.14285714924</v>
      </c>
      <c r="T323" s="2">
        <f t="shared" si="55"/>
        <v>20920.857142857276</v>
      </c>
      <c r="U323" s="2">
        <f t="shared" si="56"/>
        <v>450000</v>
      </c>
      <c r="V323" s="2">
        <f t="shared" si="33"/>
        <v>89057165.751058996</v>
      </c>
      <c r="W323" s="2">
        <f t="shared" si="57"/>
        <v>429079.14285714924</v>
      </c>
      <c r="X323" s="2">
        <f t="shared" si="47"/>
        <v>20920.857142850757</v>
      </c>
      <c r="Y323" s="2">
        <f t="shared" si="58"/>
        <v>41860462.767756194</v>
      </c>
      <c r="Z323" s="2" t="str">
        <f t="shared" si="48"/>
        <v>MEEP</v>
      </c>
      <c r="AA323" s="2">
        <f>IF(Z323="HERE",Y323,AA322+Graph!$G$1*1000)</f>
        <v>88153643.339185029</v>
      </c>
      <c r="AB323" s="2">
        <f t="shared" si="59"/>
        <v>420000</v>
      </c>
      <c r="AC323" s="2">
        <f t="shared" si="60"/>
        <v>38854906.036773026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248</v>
      </c>
      <c r="C324" s="7"/>
      <c r="D324" s="2" t="e">
        <f t="shared" si="51"/>
        <v>#N/A</v>
      </c>
      <c r="E324" s="2" t="e">
        <f t="shared" si="63"/>
        <v>#N/A</v>
      </c>
      <c r="F324" s="2">
        <v>868554.28263200819</v>
      </c>
      <c r="G324" s="2">
        <f t="shared" si="64"/>
        <v>429079.14285714284</v>
      </c>
      <c r="H324" s="2">
        <f t="shared" si="61"/>
        <v>125528892.89391668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5924409.5714285905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946589.9113240242</v>
      </c>
      <c r="Q324" s="21">
        <f t="shared" si="67"/>
        <v>450000</v>
      </c>
      <c r="R324" s="2">
        <f t="shared" si="62"/>
        <v>131367628.5188152</v>
      </c>
      <c r="S324" s="2">
        <f t="shared" si="54"/>
        <v>429079.14285714924</v>
      </c>
      <c r="T324" s="2">
        <f t="shared" si="55"/>
        <v>20920.857142857276</v>
      </c>
      <c r="U324" s="2">
        <f t="shared" si="56"/>
        <v>450000</v>
      </c>
      <c r="V324" s="2">
        <f t="shared" si="33"/>
        <v>89486244.893916145</v>
      </c>
      <c r="W324" s="2">
        <f t="shared" si="57"/>
        <v>429079.14285714924</v>
      </c>
      <c r="X324" s="2">
        <f t="shared" si="47"/>
        <v>20920.857142850757</v>
      </c>
      <c r="Y324" s="2">
        <f t="shared" si="58"/>
        <v>41881383.624899045</v>
      </c>
      <c r="Z324" s="2" t="str">
        <f t="shared" si="48"/>
        <v>MEEP</v>
      </c>
      <c r="AA324" s="2">
        <f>IF(Z324="HERE",Y324,AA323+Graph!$G$1*1000)</f>
        <v>88573643.339185029</v>
      </c>
      <c r="AB324" s="2">
        <f t="shared" si="59"/>
        <v>420000</v>
      </c>
      <c r="AC324" s="2">
        <f t="shared" si="60"/>
        <v>38854906.036773026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249</v>
      </c>
      <c r="C325" s="7"/>
      <c r="D325" s="2" t="e">
        <f t="shared" si="51"/>
        <v>#N/A</v>
      </c>
      <c r="E325" s="2" t="e">
        <f t="shared" si="63"/>
        <v>#N/A</v>
      </c>
      <c r="F325" s="2">
        <v>870390.05812115967</v>
      </c>
      <c r="G325" s="2">
        <f t="shared" si="64"/>
        <v>429079.14285714284</v>
      </c>
      <c r="H325" s="2">
        <f t="shared" si="61"/>
        <v>125957972.03677383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5945330.4285714477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948696.55121950805</v>
      </c>
      <c r="Q325" s="21">
        <f t="shared" si="67"/>
        <v>450000</v>
      </c>
      <c r="R325" s="2">
        <f t="shared" si="62"/>
        <v>131817628.5188152</v>
      </c>
      <c r="S325" s="2">
        <f t="shared" si="54"/>
        <v>429079.14285714924</v>
      </c>
      <c r="T325" s="2">
        <f t="shared" si="55"/>
        <v>20920.857142857276</v>
      </c>
      <c r="U325" s="2">
        <f t="shared" si="56"/>
        <v>450000</v>
      </c>
      <c r="V325" s="2">
        <f t="shared" si="33"/>
        <v>89915324.036773294</v>
      </c>
      <c r="W325" s="2">
        <f t="shared" si="57"/>
        <v>429079.14285714924</v>
      </c>
      <c r="X325" s="2">
        <f t="shared" si="47"/>
        <v>20920.857142850757</v>
      </c>
      <c r="Y325" s="2">
        <f t="shared" si="58"/>
        <v>41902304.482041895</v>
      </c>
      <c r="Z325" s="2" t="str">
        <f t="shared" si="48"/>
        <v>MEEP</v>
      </c>
      <c r="AA325" s="2">
        <f>IF(Z325="HERE",Y325,AA324+Graph!$G$1*1000)</f>
        <v>88993643.339185029</v>
      </c>
      <c r="AB325" s="2">
        <f t="shared" si="59"/>
        <v>420000</v>
      </c>
      <c r="AC325" s="2">
        <f t="shared" si="60"/>
        <v>38854906.036773026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250</v>
      </c>
      <c r="C326" s="7"/>
      <c r="D326" s="2" t="e">
        <f t="shared" si="51"/>
        <v>#N/A</v>
      </c>
      <c r="E326" s="2" t="e">
        <f t="shared" si="63"/>
        <v>#N/A</v>
      </c>
      <c r="F326" s="2">
        <v>872225.83361029625</v>
      </c>
      <c r="G326" s="2">
        <f t="shared" si="64"/>
        <v>429079.14285714284</v>
      </c>
      <c r="H326" s="2">
        <f t="shared" si="61"/>
        <v>126387051.17963098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5966251.285714305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950803.191114977</v>
      </c>
      <c r="Q326" s="21">
        <f t="shared" si="67"/>
        <v>450000</v>
      </c>
      <c r="R326" s="2">
        <f t="shared" si="62"/>
        <v>132267628.5188152</v>
      </c>
      <c r="S326" s="2">
        <f t="shared" si="54"/>
        <v>429079.14285714924</v>
      </c>
      <c r="T326" s="2">
        <f t="shared" si="55"/>
        <v>20920.857142857276</v>
      </c>
      <c r="U326" s="2">
        <f t="shared" si="56"/>
        <v>450000</v>
      </c>
      <c r="V326" s="2">
        <f t="shared" si="33"/>
        <v>90344403.179630443</v>
      </c>
      <c r="W326" s="2">
        <f t="shared" si="57"/>
        <v>429079.14285714924</v>
      </c>
      <c r="X326" s="2">
        <f t="shared" si="47"/>
        <v>20920.857142850757</v>
      </c>
      <c r="Y326" s="2">
        <f t="shared" si="58"/>
        <v>41923225.339184746</v>
      </c>
      <c r="Z326" s="2" t="str">
        <f t="shared" si="48"/>
        <v>MEEP</v>
      </c>
      <c r="AA326" s="2">
        <f>IF(Z326="HERE",Y326,AA325+Graph!$G$1*1000)</f>
        <v>89413643.339185029</v>
      </c>
      <c r="AB326" s="2">
        <f t="shared" si="59"/>
        <v>420000</v>
      </c>
      <c r="AC326" s="2">
        <f t="shared" si="60"/>
        <v>38854906.036773026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251</v>
      </c>
      <c r="C327" s="7"/>
      <c r="D327" s="2" t="e">
        <f t="shared" si="51"/>
        <v>#N/A</v>
      </c>
      <c r="E327" s="2" t="e">
        <f t="shared" si="63"/>
        <v>#N/A</v>
      </c>
      <c r="F327" s="2">
        <v>874061.60909944773</v>
      </c>
      <c r="G327" s="2">
        <f t="shared" si="64"/>
        <v>429079.14285714284</v>
      </c>
      <c r="H327" s="2">
        <f t="shared" si="61"/>
        <v>126816130.32248813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5987172.1428571623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952909.83101044595</v>
      </c>
      <c r="Q327" s="21">
        <f t="shared" si="67"/>
        <v>450000</v>
      </c>
      <c r="R327" s="2">
        <f t="shared" si="62"/>
        <v>132717628.5188152</v>
      </c>
      <c r="S327" s="2">
        <f t="shared" si="54"/>
        <v>429079.14285714924</v>
      </c>
      <c r="T327" s="2">
        <f t="shared" si="55"/>
        <v>20920.857142857276</v>
      </c>
      <c r="U327" s="2">
        <f t="shared" si="56"/>
        <v>450000</v>
      </c>
      <c r="V327" s="2">
        <f t="shared" si="33"/>
        <v>90773482.322487593</v>
      </c>
      <c r="W327" s="2">
        <f t="shared" si="57"/>
        <v>429079.14285714924</v>
      </c>
      <c r="X327" s="2">
        <f t="shared" si="47"/>
        <v>20920.857142850757</v>
      </c>
      <c r="Y327" s="2">
        <f t="shared" si="58"/>
        <v>41944146.196327597</v>
      </c>
      <c r="Z327" s="2" t="str">
        <f t="shared" si="48"/>
        <v>MEEP</v>
      </c>
      <c r="AA327" s="2">
        <f>IF(Z327="HERE",Y327,AA326+Graph!$G$1*1000)</f>
        <v>89833643.339185029</v>
      </c>
      <c r="AB327" s="2">
        <f t="shared" si="59"/>
        <v>420000</v>
      </c>
      <c r="AC327" s="2">
        <f t="shared" si="60"/>
        <v>38854906.036773026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252</v>
      </c>
      <c r="C328" s="7"/>
      <c r="D328" s="2" t="e">
        <f t="shared" si="51"/>
        <v>#N/A</v>
      </c>
      <c r="E328" s="2" t="e">
        <f t="shared" si="63"/>
        <v>#N/A</v>
      </c>
      <c r="F328" s="2">
        <v>875897.3845885843</v>
      </c>
      <c r="G328" s="2">
        <f t="shared" si="64"/>
        <v>429079.14285714284</v>
      </c>
      <c r="H328" s="2">
        <f t="shared" si="61"/>
        <v>127245209.46534528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6008093.0000000196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955016.4709059149</v>
      </c>
      <c r="Q328" s="21">
        <f t="shared" si="67"/>
        <v>450000</v>
      </c>
      <c r="R328" s="2">
        <f t="shared" si="62"/>
        <v>133167628.5188152</v>
      </c>
      <c r="S328" s="2">
        <f t="shared" si="54"/>
        <v>429079.14285714924</v>
      </c>
      <c r="T328" s="2">
        <f t="shared" si="55"/>
        <v>20920.857142857276</v>
      </c>
      <c r="U328" s="2">
        <f t="shared" si="56"/>
        <v>450000</v>
      </c>
      <c r="V328" s="2">
        <f t="shared" si="33"/>
        <v>91202561.465344742</v>
      </c>
      <c r="W328" s="2">
        <f t="shared" si="57"/>
        <v>429079.14285714924</v>
      </c>
      <c r="X328" s="2">
        <f t="shared" si="47"/>
        <v>20920.857142850757</v>
      </c>
      <c r="Y328" s="2">
        <f t="shared" si="58"/>
        <v>41965067.053470448</v>
      </c>
      <c r="Z328" s="2" t="str">
        <f t="shared" si="48"/>
        <v>MEEP</v>
      </c>
      <c r="AA328" s="2">
        <f>IF(Z328="HERE",Y328,AA327+Graph!$G$1*1000)</f>
        <v>90253643.339185029</v>
      </c>
      <c r="AB328" s="2">
        <f t="shared" si="59"/>
        <v>420000</v>
      </c>
      <c r="AC328" s="2">
        <f t="shared" si="60"/>
        <v>38854906.036773026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253</v>
      </c>
      <c r="C329" s="7"/>
      <c r="D329" s="2" t="e">
        <f t="shared" si="51"/>
        <v>#N/A</v>
      </c>
      <c r="E329" s="2" t="e">
        <f t="shared" si="63"/>
        <v>#N/A</v>
      </c>
      <c r="F329" s="2">
        <v>877733.16007773578</v>
      </c>
      <c r="G329" s="2">
        <f t="shared" si="64"/>
        <v>429079.14285714284</v>
      </c>
      <c r="H329" s="2">
        <f t="shared" si="61"/>
        <v>127674288.60820243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6029013.8571428768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957123.11080138385</v>
      </c>
      <c r="Q329" s="21">
        <f t="shared" si="67"/>
        <v>450000</v>
      </c>
      <c r="R329" s="2">
        <f t="shared" si="62"/>
        <v>133617628.5188152</v>
      </c>
      <c r="S329" s="2">
        <f t="shared" si="54"/>
        <v>429079.14285714924</v>
      </c>
      <c r="T329" s="2">
        <f t="shared" si="55"/>
        <v>20920.857142857276</v>
      </c>
      <c r="U329" s="2">
        <f t="shared" si="56"/>
        <v>450000</v>
      </c>
      <c r="V329" s="2">
        <f t="shared" si="33"/>
        <v>91631640.608201891</v>
      </c>
      <c r="W329" s="2">
        <f t="shared" si="57"/>
        <v>429079.14285714924</v>
      </c>
      <c r="X329" s="2">
        <f t="shared" si="47"/>
        <v>20920.857142850757</v>
      </c>
      <c r="Y329" s="2">
        <f t="shared" si="58"/>
        <v>41985987.910613298</v>
      </c>
      <c r="Z329" s="2" t="str">
        <f t="shared" si="48"/>
        <v>MEEP</v>
      </c>
      <c r="AA329" s="2">
        <f>IF(Z329="HERE",Y329,AA328+Graph!$G$1*1000)</f>
        <v>90673643.339185029</v>
      </c>
      <c r="AB329" s="2">
        <f t="shared" si="59"/>
        <v>420000</v>
      </c>
      <c r="AC329" s="2">
        <f t="shared" si="60"/>
        <v>38854906.036773026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254</v>
      </c>
      <c r="C330" s="7"/>
      <c r="D330" s="2" t="e">
        <f t="shared" si="51"/>
        <v>#N/A</v>
      </c>
      <c r="E330" s="2" t="e">
        <f t="shared" si="63"/>
        <v>#N/A</v>
      </c>
      <c r="F330" s="2">
        <v>879568.93556688726</v>
      </c>
      <c r="G330" s="2">
        <f t="shared" si="64"/>
        <v>429079.14285714284</v>
      </c>
      <c r="H330" s="2">
        <f t="shared" si="61"/>
        <v>128103367.75105958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6049934.7142857341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959229.7506968528</v>
      </c>
      <c r="Q330" s="21">
        <f t="shared" si="67"/>
        <v>450000</v>
      </c>
      <c r="R330" s="2">
        <f t="shared" si="62"/>
        <v>134067628.5188152</v>
      </c>
      <c r="S330" s="2">
        <f t="shared" si="54"/>
        <v>429079.14285714924</v>
      </c>
      <c r="T330" s="2">
        <f t="shared" si="55"/>
        <v>20920.857142857276</v>
      </c>
      <c r="U330" s="2">
        <f t="shared" si="56"/>
        <v>450000</v>
      </c>
      <c r="V330" s="2">
        <f t="shared" si="33"/>
        <v>92060719.75105904</v>
      </c>
      <c r="W330" s="2">
        <f t="shared" si="57"/>
        <v>429079.14285714924</v>
      </c>
      <c r="X330" s="2">
        <f t="shared" si="47"/>
        <v>20920.857142850757</v>
      </c>
      <c r="Y330" s="2">
        <f t="shared" si="58"/>
        <v>42006908.767756149</v>
      </c>
      <c r="Z330" s="2" t="str">
        <f t="shared" si="48"/>
        <v>MEEP</v>
      </c>
      <c r="AA330" s="2">
        <f>IF(Z330="HERE",Y330,AA329+Graph!$G$1*1000)</f>
        <v>91093643.339185029</v>
      </c>
      <c r="AB330" s="2">
        <f t="shared" si="59"/>
        <v>420000</v>
      </c>
      <c r="AC330" s="2">
        <f t="shared" si="60"/>
        <v>38854906.036773026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255</v>
      </c>
      <c r="C331" s="7"/>
      <c r="D331" s="2" t="e">
        <f t="shared" si="51"/>
        <v>#N/A</v>
      </c>
      <c r="E331" s="2" t="e">
        <f t="shared" si="63"/>
        <v>#N/A</v>
      </c>
      <c r="F331" s="2">
        <v>881404.71105602384</v>
      </c>
      <c r="G331" s="2">
        <f t="shared" si="64"/>
        <v>429079.14285714284</v>
      </c>
      <c r="H331" s="2">
        <f t="shared" si="61"/>
        <v>128532446.89391673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6070855.5714285914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961336.39059232175</v>
      </c>
      <c r="Q331" s="21">
        <f t="shared" si="67"/>
        <v>450000</v>
      </c>
      <c r="R331" s="2">
        <f t="shared" si="62"/>
        <v>134517628.51881522</v>
      </c>
      <c r="S331" s="2">
        <f t="shared" si="54"/>
        <v>429079.14285714924</v>
      </c>
      <c r="T331" s="2">
        <f t="shared" si="55"/>
        <v>20920.857142857276</v>
      </c>
      <c r="U331" s="2">
        <f t="shared" si="56"/>
        <v>450000.0000000149</v>
      </c>
      <c r="V331" s="2">
        <f t="shared" si="33"/>
        <v>92489798.89391619</v>
      </c>
      <c r="W331" s="2">
        <f t="shared" si="57"/>
        <v>429079.14285714924</v>
      </c>
      <c r="X331" s="2">
        <f t="shared" si="47"/>
        <v>20920.857142865658</v>
      </c>
      <c r="Y331" s="2">
        <f t="shared" si="58"/>
        <v>42027829.624899015</v>
      </c>
      <c r="Z331" s="2" t="str">
        <f t="shared" si="48"/>
        <v>MEEP</v>
      </c>
      <c r="AA331" s="2">
        <f>IF(Z331="HERE",Y331,AA330+Graph!$G$1*1000)</f>
        <v>91513643.339185029</v>
      </c>
      <c r="AB331" s="2">
        <f t="shared" si="59"/>
        <v>420000</v>
      </c>
      <c r="AC331" s="2">
        <f t="shared" si="60"/>
        <v>38854906.036773026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256</v>
      </c>
      <c r="C332" s="7"/>
      <c r="D332" s="2" t="e">
        <f t="shared" si="51"/>
        <v>#N/A</v>
      </c>
      <c r="E332" s="2" t="e">
        <f t="shared" si="63"/>
        <v>#N/A</v>
      </c>
      <c r="F332" s="2">
        <v>883240.48654517531</v>
      </c>
      <c r="G332" s="2">
        <f t="shared" si="64"/>
        <v>429079.14285714284</v>
      </c>
      <c r="H332" s="2">
        <f t="shared" si="61"/>
        <v>128961526.03677388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6091776.4285714487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963443.0304877907</v>
      </c>
      <c r="Q332" s="21">
        <f t="shared" si="67"/>
        <v>450000</v>
      </c>
      <c r="R332" s="2">
        <f t="shared" si="62"/>
        <v>134967628.51881522</v>
      </c>
      <c r="S332" s="2">
        <f t="shared" si="54"/>
        <v>429079.14285714924</v>
      </c>
      <c r="T332" s="2">
        <f t="shared" si="55"/>
        <v>20920.857142857276</v>
      </c>
      <c r="U332" s="2">
        <f t="shared" si="56"/>
        <v>450000</v>
      </c>
      <c r="V332" s="2">
        <f t="shared" si="33"/>
        <v>92918878.036773339</v>
      </c>
      <c r="W332" s="2">
        <f t="shared" si="57"/>
        <v>429079.14285714924</v>
      </c>
      <c r="X332" s="2">
        <f t="shared" si="47"/>
        <v>20920.857142850757</v>
      </c>
      <c r="Y332" s="2">
        <f t="shared" si="58"/>
        <v>42048750.482041866</v>
      </c>
      <c r="Z332" s="2" t="str">
        <f t="shared" si="48"/>
        <v>MEEP</v>
      </c>
      <c r="AA332" s="2">
        <f>IF(Z332="HERE",Y332,AA331+Graph!$G$1*1000)</f>
        <v>91933643.339185029</v>
      </c>
      <c r="AB332" s="2">
        <f t="shared" si="59"/>
        <v>420000</v>
      </c>
      <c r="AC332" s="2">
        <f t="shared" si="60"/>
        <v>38854906.036773026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257</v>
      </c>
      <c r="C333" s="7"/>
      <c r="D333" s="2" t="e">
        <f t="shared" si="51"/>
        <v>#N/A</v>
      </c>
      <c r="E333" s="2" t="e">
        <f t="shared" si="63"/>
        <v>#N/A</v>
      </c>
      <c r="F333" s="2">
        <v>885076.26203431189</v>
      </c>
      <c r="G333" s="2">
        <f t="shared" si="64"/>
        <v>429079.14285714284</v>
      </c>
      <c r="H333" s="2">
        <f t="shared" si="61"/>
        <v>129390605.17963102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6112697.2857143059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965549.67038325965</v>
      </c>
      <c r="Q333" s="21">
        <f t="shared" si="67"/>
        <v>450000</v>
      </c>
      <c r="R333" s="2">
        <f t="shared" si="62"/>
        <v>135417628.51881522</v>
      </c>
      <c r="S333" s="2">
        <f t="shared" si="54"/>
        <v>429079.14285714924</v>
      </c>
      <c r="T333" s="2">
        <f t="shared" si="55"/>
        <v>20920.857142857276</v>
      </c>
      <c r="U333" s="2">
        <f t="shared" si="56"/>
        <v>450000</v>
      </c>
      <c r="V333" s="2">
        <f t="shared" si="33"/>
        <v>93347957.179630488</v>
      </c>
      <c r="W333" s="2">
        <f t="shared" si="57"/>
        <v>429079.14285714924</v>
      </c>
      <c r="X333" s="2">
        <f t="shared" si="47"/>
        <v>20920.857142850757</v>
      </c>
      <c r="Y333" s="2">
        <f t="shared" si="58"/>
        <v>42069671.339184716</v>
      </c>
      <c r="Z333" s="2" t="str">
        <f t="shared" si="48"/>
        <v>MEEP</v>
      </c>
      <c r="AA333" s="2">
        <f>IF(Z333="HERE",Y333,AA332+Graph!$G$1*1000)</f>
        <v>92353643.339185029</v>
      </c>
      <c r="AB333" s="2">
        <f t="shared" si="59"/>
        <v>420000</v>
      </c>
      <c r="AC333" s="2">
        <f t="shared" si="60"/>
        <v>38854906.036773026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258</v>
      </c>
      <c r="C334" s="7"/>
      <c r="D334" s="2" t="e">
        <f t="shared" si="51"/>
        <v>#N/A</v>
      </c>
      <c r="E334" s="2" t="e">
        <f t="shared" si="63"/>
        <v>#N/A</v>
      </c>
      <c r="F334" s="2">
        <v>886912.03752346337</v>
      </c>
      <c r="G334" s="2">
        <f t="shared" si="64"/>
        <v>429079.14285714284</v>
      </c>
      <c r="H334" s="2">
        <f t="shared" si="61"/>
        <v>129819684.32248817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6133618.1428571632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967656.3102787286</v>
      </c>
      <c r="Q334" s="21">
        <f t="shared" si="67"/>
        <v>450000</v>
      </c>
      <c r="R334" s="2">
        <f t="shared" si="62"/>
        <v>135867628.51881522</v>
      </c>
      <c r="S334" s="2">
        <f t="shared" si="54"/>
        <v>429079.14285714924</v>
      </c>
      <c r="T334" s="2">
        <f t="shared" si="55"/>
        <v>20920.857142857276</v>
      </c>
      <c r="U334" s="2">
        <f t="shared" si="56"/>
        <v>450000</v>
      </c>
      <c r="V334" s="2">
        <f t="shared" si="33"/>
        <v>93777036.322487637</v>
      </c>
      <c r="W334" s="2">
        <f t="shared" si="57"/>
        <v>429079.14285714924</v>
      </c>
      <c r="X334" s="2">
        <f t="shared" si="47"/>
        <v>20920.857142850757</v>
      </c>
      <c r="Y334" s="2">
        <f t="shared" si="58"/>
        <v>42090592.196327567</v>
      </c>
      <c r="Z334" s="2" t="str">
        <f t="shared" si="48"/>
        <v>MEEP</v>
      </c>
      <c r="AA334" s="2">
        <f>IF(Z334="HERE",Y334,AA333+Graph!$G$1*1000)</f>
        <v>92773643.339185029</v>
      </c>
      <c r="AB334" s="2">
        <f t="shared" si="59"/>
        <v>420000</v>
      </c>
      <c r="AC334" s="2">
        <f t="shared" si="60"/>
        <v>38854906.036773026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259</v>
      </c>
      <c r="C335" s="7"/>
      <c r="D335" s="2" t="e">
        <f t="shared" si="51"/>
        <v>#N/A</v>
      </c>
      <c r="E335" s="2" t="e">
        <f t="shared" si="63"/>
        <v>#N/A</v>
      </c>
      <c r="F335" s="2">
        <v>888747.81301259995</v>
      </c>
      <c r="G335" s="2">
        <f t="shared" si="64"/>
        <v>429079.14285714284</v>
      </c>
      <c r="H335" s="2">
        <f t="shared" si="61"/>
        <v>130248763.46534532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6154539.0000000205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969762.95017421246</v>
      </c>
      <c r="Q335" s="21">
        <f t="shared" si="67"/>
        <v>450000</v>
      </c>
      <c r="R335" s="2">
        <f t="shared" si="62"/>
        <v>136317628.51881522</v>
      </c>
      <c r="S335" s="2">
        <f t="shared" si="54"/>
        <v>429079.14285714924</v>
      </c>
      <c r="T335" s="2">
        <f t="shared" si="55"/>
        <v>20920.857142857276</v>
      </c>
      <c r="U335" s="2">
        <f t="shared" si="56"/>
        <v>450000</v>
      </c>
      <c r="V335" s="2">
        <f t="shared" si="33"/>
        <v>94206115.465344787</v>
      </c>
      <c r="W335" s="2">
        <f t="shared" si="57"/>
        <v>429079.14285714924</v>
      </c>
      <c r="X335" s="2">
        <f t="shared" si="47"/>
        <v>20920.857142850757</v>
      </c>
      <c r="Y335" s="2">
        <f t="shared" si="58"/>
        <v>42111513.053470418</v>
      </c>
      <c r="Z335" s="2" t="str">
        <f t="shared" si="48"/>
        <v>MEEP</v>
      </c>
      <c r="AA335" s="2">
        <f>IF(Z335="HERE",Y335,AA334+Graph!$G$1*1000)</f>
        <v>93193643.339185029</v>
      </c>
      <c r="AB335" s="2">
        <f t="shared" si="59"/>
        <v>420000</v>
      </c>
      <c r="AC335" s="2">
        <f t="shared" si="60"/>
        <v>38854906.036773026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260</v>
      </c>
      <c r="C336" s="7"/>
      <c r="D336" s="2" t="e">
        <f t="shared" si="51"/>
        <v>#N/A</v>
      </c>
      <c r="E336" s="2" t="e">
        <f t="shared" si="63"/>
        <v>#N/A</v>
      </c>
      <c r="F336" s="2">
        <v>890583.58850175142</v>
      </c>
      <c r="G336" s="2">
        <f t="shared" si="64"/>
        <v>429079.14285714284</v>
      </c>
      <c r="H336" s="2">
        <f t="shared" si="61"/>
        <v>130677842.60820247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6175459.8571428778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971869.59006968141</v>
      </c>
      <c r="Q336" s="21">
        <f t="shared" si="67"/>
        <v>450000</v>
      </c>
      <c r="R336" s="2">
        <f t="shared" si="62"/>
        <v>136767628.51881522</v>
      </c>
      <c r="S336" s="2">
        <f t="shared" si="54"/>
        <v>429079.14285714924</v>
      </c>
      <c r="T336" s="2">
        <f t="shared" si="55"/>
        <v>20920.857142857276</v>
      </c>
      <c r="U336" s="2">
        <f t="shared" si="56"/>
        <v>450000</v>
      </c>
      <c r="V336" s="2">
        <f t="shared" si="33"/>
        <v>94635194.608201936</v>
      </c>
      <c r="W336" s="2">
        <f t="shared" si="57"/>
        <v>429079.14285714924</v>
      </c>
      <c r="X336" s="2">
        <f t="shared" si="47"/>
        <v>20920.857142850757</v>
      </c>
      <c r="Y336" s="2">
        <f t="shared" si="58"/>
        <v>42132433.910613269</v>
      </c>
      <c r="Z336" s="2" t="str">
        <f t="shared" si="48"/>
        <v>MEEP</v>
      </c>
      <c r="AA336" s="2">
        <f>IF(Z336="HERE",Y336,AA335+Graph!$G$1*1000)</f>
        <v>93613643.339185029</v>
      </c>
      <c r="AB336" s="2">
        <f t="shared" si="59"/>
        <v>420000</v>
      </c>
      <c r="AC336" s="2">
        <f t="shared" si="60"/>
        <v>38854906.036773026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261</v>
      </c>
      <c r="C337" s="7"/>
      <c r="D337" s="2" t="e">
        <f t="shared" si="51"/>
        <v>#N/A</v>
      </c>
      <c r="E337" s="2" t="e">
        <f t="shared" si="63"/>
        <v>#N/A</v>
      </c>
      <c r="F337" s="2">
        <v>892419.3639909029</v>
      </c>
      <c r="G337" s="2">
        <f t="shared" si="64"/>
        <v>429079.14285714284</v>
      </c>
      <c r="H337" s="2">
        <f t="shared" si="61"/>
        <v>131106921.75105962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6196380.714285735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973976.22996515036</v>
      </c>
      <c r="Q337" s="21">
        <f t="shared" si="67"/>
        <v>450000</v>
      </c>
      <c r="R337" s="2">
        <f t="shared" si="62"/>
        <v>137217628.51881522</v>
      </c>
      <c r="S337" s="2">
        <f t="shared" si="54"/>
        <v>429079.14285714924</v>
      </c>
      <c r="T337" s="2">
        <f t="shared" si="55"/>
        <v>20920.857142857276</v>
      </c>
      <c r="U337" s="2">
        <f t="shared" si="56"/>
        <v>450000</v>
      </c>
      <c r="V337" s="2">
        <f t="shared" si="33"/>
        <v>95064273.751059085</v>
      </c>
      <c r="W337" s="2">
        <f t="shared" si="57"/>
        <v>429079.14285714924</v>
      </c>
      <c r="X337" s="2">
        <f t="shared" si="47"/>
        <v>20920.857142850757</v>
      </c>
      <c r="Y337" s="2">
        <f t="shared" si="58"/>
        <v>42153354.767756119</v>
      </c>
      <c r="Z337" s="2" t="str">
        <f t="shared" si="48"/>
        <v>MEEP</v>
      </c>
      <c r="AA337" s="2">
        <f>IF(Z337="HERE",Y337,AA336+Graph!$G$1*1000)</f>
        <v>94033643.339185029</v>
      </c>
      <c r="AB337" s="2">
        <f t="shared" si="59"/>
        <v>420000</v>
      </c>
      <c r="AC337" s="2">
        <f t="shared" si="60"/>
        <v>38854906.036773026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262</v>
      </c>
      <c r="C338" s="7"/>
      <c r="D338" s="2" t="e">
        <f t="shared" si="51"/>
        <v>#N/A</v>
      </c>
      <c r="E338" s="2" t="e">
        <f t="shared" si="63"/>
        <v>#N/A</v>
      </c>
      <c r="F338" s="2">
        <v>894255.13948003948</v>
      </c>
      <c r="G338" s="2">
        <f t="shared" si="64"/>
        <v>429079.14285714284</v>
      </c>
      <c r="H338" s="2">
        <f t="shared" si="61"/>
        <v>131536000.89391677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6217301.5714285923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976082.86986061931</v>
      </c>
      <c r="Q338" s="21">
        <f t="shared" si="67"/>
        <v>450000</v>
      </c>
      <c r="R338" s="2">
        <f t="shared" si="62"/>
        <v>137667628.51881522</v>
      </c>
      <c r="S338" s="2">
        <f t="shared" si="54"/>
        <v>429079.14285714924</v>
      </c>
      <c r="T338" s="2">
        <f t="shared" si="55"/>
        <v>20920.857142857276</v>
      </c>
      <c r="U338" s="2">
        <f t="shared" si="56"/>
        <v>450000</v>
      </c>
      <c r="V338" s="2">
        <f t="shared" si="33"/>
        <v>95493352.893916234</v>
      </c>
      <c r="W338" s="2">
        <f t="shared" si="57"/>
        <v>429079.14285714924</v>
      </c>
      <c r="X338" s="2">
        <f t="shared" si="47"/>
        <v>20920.857142850757</v>
      </c>
      <c r="Y338" s="2">
        <f t="shared" si="58"/>
        <v>42174275.62489897</v>
      </c>
      <c r="Z338" s="2" t="str">
        <f t="shared" si="48"/>
        <v>MEEP</v>
      </c>
      <c r="AA338" s="2">
        <f>IF(Z338="HERE",Y338,AA337+Graph!$G$1*1000)</f>
        <v>94453643.339185029</v>
      </c>
      <c r="AB338" s="2">
        <f t="shared" si="59"/>
        <v>420000</v>
      </c>
      <c r="AC338" s="2">
        <f t="shared" si="60"/>
        <v>38854906.036773026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263</v>
      </c>
      <c r="C339" s="7"/>
      <c r="D339" s="2" t="e">
        <f t="shared" si="51"/>
        <v>#N/A</v>
      </c>
      <c r="E339" s="2" t="e">
        <f t="shared" si="63"/>
        <v>#N/A</v>
      </c>
      <c r="F339" s="2">
        <v>896090.91496919096</v>
      </c>
      <c r="G339" s="2">
        <f t="shared" si="64"/>
        <v>429079.14285714284</v>
      </c>
      <c r="H339" s="2">
        <f t="shared" si="61"/>
        <v>131965080.03677392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6238222.4285714496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978189.50975608826</v>
      </c>
      <c r="Q339" s="21">
        <f t="shared" si="67"/>
        <v>450000</v>
      </c>
      <c r="R339" s="2">
        <f t="shared" si="62"/>
        <v>138117628.51881522</v>
      </c>
      <c r="S339" s="2">
        <f t="shared" si="54"/>
        <v>429079.14285714924</v>
      </c>
      <c r="T339" s="2">
        <f t="shared" si="55"/>
        <v>20920.857142857276</v>
      </c>
      <c r="U339" s="2">
        <f t="shared" si="56"/>
        <v>450000</v>
      </c>
      <c r="V339" s="2">
        <f t="shared" si="33"/>
        <v>95922432.036773384</v>
      </c>
      <c r="W339" s="2">
        <f t="shared" si="57"/>
        <v>429079.14285714924</v>
      </c>
      <c r="X339" s="2">
        <f t="shared" si="47"/>
        <v>20920.857142850757</v>
      </c>
      <c r="Y339" s="2">
        <f t="shared" si="58"/>
        <v>42195196.482041821</v>
      </c>
      <c r="Z339" s="2" t="str">
        <f t="shared" si="48"/>
        <v>MEEP</v>
      </c>
      <c r="AA339" s="2">
        <f>IF(Z339="HERE",Y339,AA338+Graph!$G$1*1000)</f>
        <v>94873643.339185029</v>
      </c>
      <c r="AB339" s="2">
        <f t="shared" si="59"/>
        <v>420000</v>
      </c>
      <c r="AC339" s="2">
        <f t="shared" si="60"/>
        <v>38854906.036773026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264</v>
      </c>
      <c r="C340" s="7"/>
      <c r="D340" s="2" t="e">
        <f t="shared" si="51"/>
        <v>#N/A</v>
      </c>
      <c r="E340" s="2" t="e">
        <f t="shared" si="63"/>
        <v>#N/A</v>
      </c>
      <c r="F340" s="2">
        <v>897926.69045832753</v>
      </c>
      <c r="G340" s="2">
        <f t="shared" si="64"/>
        <v>429079.14285714284</v>
      </c>
      <c r="H340" s="2">
        <f t="shared" si="61"/>
        <v>132394159.17963107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6259143.2857143069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980296.14965155721</v>
      </c>
      <c r="Q340" s="21">
        <f t="shared" si="67"/>
        <v>450000</v>
      </c>
      <c r="R340" s="2">
        <f t="shared" si="62"/>
        <v>138567628.51881522</v>
      </c>
      <c r="S340" s="2">
        <f t="shared" si="54"/>
        <v>429079.14285714924</v>
      </c>
      <c r="T340" s="2">
        <f t="shared" si="55"/>
        <v>20920.857142857276</v>
      </c>
      <c r="U340" s="2">
        <f t="shared" si="56"/>
        <v>450000</v>
      </c>
      <c r="V340" s="2">
        <f t="shared" si="33"/>
        <v>96351511.179630533</v>
      </c>
      <c r="W340" s="2">
        <f t="shared" si="57"/>
        <v>429079.14285714924</v>
      </c>
      <c r="X340" s="2">
        <f t="shared" si="47"/>
        <v>20920.857142850757</v>
      </c>
      <c r="Y340" s="2">
        <f t="shared" si="58"/>
        <v>42216117.339184672</v>
      </c>
      <c r="Z340" s="2" t="str">
        <f t="shared" si="48"/>
        <v>MEEP</v>
      </c>
      <c r="AA340" s="2">
        <f>IF(Z340="HERE",Y340,AA339+Graph!$G$1*1000)</f>
        <v>95293643.339185029</v>
      </c>
      <c r="AB340" s="2">
        <f t="shared" si="59"/>
        <v>420000</v>
      </c>
      <c r="AC340" s="2">
        <f t="shared" si="60"/>
        <v>38854906.036773026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265</v>
      </c>
      <c r="C341" s="7"/>
      <c r="D341" s="2" t="e">
        <f t="shared" si="51"/>
        <v>#N/A</v>
      </c>
      <c r="E341" s="2" t="e">
        <f t="shared" si="63"/>
        <v>#N/A</v>
      </c>
      <c r="F341" s="2">
        <v>899762.46594747901</v>
      </c>
      <c r="G341" s="2">
        <f t="shared" si="64"/>
        <v>429079.14285714284</v>
      </c>
      <c r="H341" s="2">
        <f t="shared" si="61"/>
        <v>132823238.32248822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6280064.1428571641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982402.78954702616</v>
      </c>
      <c r="Q341" s="21">
        <f t="shared" si="67"/>
        <v>450000</v>
      </c>
      <c r="R341" s="2">
        <f t="shared" si="62"/>
        <v>139017628.51881522</v>
      </c>
      <c r="S341" s="2">
        <f t="shared" si="54"/>
        <v>429079.14285714924</v>
      </c>
      <c r="T341" s="2">
        <f t="shared" si="55"/>
        <v>20920.857142857276</v>
      </c>
      <c r="U341" s="2">
        <f t="shared" si="56"/>
        <v>450000</v>
      </c>
      <c r="V341" s="2">
        <f t="shared" si="33"/>
        <v>96780590.322487682</v>
      </c>
      <c r="W341" s="2">
        <f t="shared" si="57"/>
        <v>429079.14285714924</v>
      </c>
      <c r="X341" s="2">
        <f t="shared" si="47"/>
        <v>20920.857142850757</v>
      </c>
      <c r="Y341" s="2">
        <f t="shared" si="58"/>
        <v>42237038.196327522</v>
      </c>
      <c r="Z341" s="2" t="str">
        <f t="shared" si="48"/>
        <v>MEEP</v>
      </c>
      <c r="AA341" s="2">
        <f>IF(Z341="HERE",Y341,AA340+Graph!$G$1*1000)</f>
        <v>95713643.339185029</v>
      </c>
      <c r="AB341" s="2">
        <f t="shared" si="59"/>
        <v>420000</v>
      </c>
      <c r="AC341" s="2">
        <f t="shared" si="60"/>
        <v>38854906.036773026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266</v>
      </c>
      <c r="C342" s="7"/>
      <c r="D342" s="2" t="e">
        <f t="shared" si="51"/>
        <v>#N/A</v>
      </c>
      <c r="E342" s="2" t="e">
        <f t="shared" si="63"/>
        <v>#N/A</v>
      </c>
      <c r="F342" s="2">
        <v>901598.24143661559</v>
      </c>
      <c r="G342" s="2">
        <f t="shared" si="64"/>
        <v>429079.14285714284</v>
      </c>
      <c r="H342" s="2">
        <f t="shared" si="61"/>
        <v>133252317.46534537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6300985.0000000214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984509.42944249511</v>
      </c>
      <c r="Q342" s="21">
        <f t="shared" si="67"/>
        <v>450000</v>
      </c>
      <c r="R342" s="2">
        <f t="shared" si="62"/>
        <v>139467628.51881522</v>
      </c>
      <c r="S342" s="2">
        <f t="shared" si="54"/>
        <v>429079.14285714924</v>
      </c>
      <c r="T342" s="2">
        <f t="shared" si="55"/>
        <v>20920.857142857276</v>
      </c>
      <c r="U342" s="2">
        <f t="shared" si="56"/>
        <v>450000</v>
      </c>
      <c r="V342" s="2">
        <f t="shared" si="33"/>
        <v>97209669.465344831</v>
      </c>
      <c r="W342" s="2">
        <f t="shared" si="57"/>
        <v>429079.14285714924</v>
      </c>
      <c r="X342" s="2">
        <f t="shared" si="47"/>
        <v>20920.857142850757</v>
      </c>
      <c r="Y342" s="2">
        <f t="shared" si="58"/>
        <v>42257959.053470373</v>
      </c>
      <c r="Z342" s="2" t="str">
        <f t="shared" si="48"/>
        <v>MEEP</v>
      </c>
      <c r="AA342" s="2">
        <f>IF(Z342="HERE",Y342,AA341+Graph!$G$1*1000)</f>
        <v>96133643.339185029</v>
      </c>
      <c r="AB342" s="2">
        <f t="shared" si="59"/>
        <v>420000</v>
      </c>
      <c r="AC342" s="2">
        <f t="shared" si="60"/>
        <v>38854906.036773026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267</v>
      </c>
      <c r="C343" s="7"/>
      <c r="D343" s="2" t="e">
        <f t="shared" si="51"/>
        <v>#N/A</v>
      </c>
      <c r="E343" s="2" t="e">
        <f t="shared" si="63"/>
        <v>#N/A</v>
      </c>
      <c r="F343" s="2">
        <v>903434.01692576706</v>
      </c>
      <c r="G343" s="2">
        <f t="shared" si="64"/>
        <v>429079.14285714284</v>
      </c>
      <c r="H343" s="2">
        <f t="shared" si="61"/>
        <v>133681396.60820252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6321905.8571428787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986616.06933796406</v>
      </c>
      <c r="Q343" s="21">
        <f t="shared" si="67"/>
        <v>450000</v>
      </c>
      <c r="R343" s="2">
        <f t="shared" si="62"/>
        <v>139917628.51881522</v>
      </c>
      <c r="S343" s="2">
        <f t="shared" si="54"/>
        <v>429079.14285714924</v>
      </c>
      <c r="T343" s="2">
        <f t="shared" si="55"/>
        <v>20920.857142857276</v>
      </c>
      <c r="U343" s="2">
        <f t="shared" si="56"/>
        <v>450000</v>
      </c>
      <c r="V343" s="2">
        <f t="shared" si="33"/>
        <v>97638748.608201981</v>
      </c>
      <c r="W343" s="2">
        <f t="shared" si="57"/>
        <v>429079.14285714924</v>
      </c>
      <c r="X343" s="2">
        <f t="shared" si="47"/>
        <v>20920.857142850757</v>
      </c>
      <c r="Y343" s="2">
        <f t="shared" si="58"/>
        <v>42278879.910613224</v>
      </c>
      <c r="Z343" s="2" t="str">
        <f t="shared" si="48"/>
        <v>MEEP</v>
      </c>
      <c r="AA343" s="2">
        <f>IF(Z343="HERE",Y343,AA342+Graph!$G$1*1000)</f>
        <v>96553643.339185029</v>
      </c>
      <c r="AB343" s="2">
        <f t="shared" si="59"/>
        <v>420000</v>
      </c>
      <c r="AC343" s="2">
        <f t="shared" si="60"/>
        <v>38854906.036773026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268</v>
      </c>
      <c r="C344" s="7"/>
      <c r="D344" s="2" t="e">
        <f t="shared" si="51"/>
        <v>#N/A</v>
      </c>
      <c r="E344" s="2" t="e">
        <f t="shared" si="63"/>
        <v>#N/A</v>
      </c>
      <c r="F344" s="2">
        <v>905269.79241490364</v>
      </c>
      <c r="G344" s="2">
        <f t="shared" si="64"/>
        <v>429079.14285714284</v>
      </c>
      <c r="H344" s="2">
        <f t="shared" si="61"/>
        <v>134110475.75105967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6342826.714285736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988722.70923343301</v>
      </c>
      <c r="Q344" s="21">
        <f t="shared" si="67"/>
        <v>450000</v>
      </c>
      <c r="R344" s="2">
        <f t="shared" si="62"/>
        <v>140367628.51881522</v>
      </c>
      <c r="S344" s="2">
        <f t="shared" si="54"/>
        <v>429079.14285714924</v>
      </c>
      <c r="T344" s="2">
        <f t="shared" si="55"/>
        <v>20920.857142857276</v>
      </c>
      <c r="U344" s="2">
        <f t="shared" si="56"/>
        <v>450000</v>
      </c>
      <c r="V344" s="2">
        <f t="shared" si="33"/>
        <v>98067827.75105913</v>
      </c>
      <c r="W344" s="2">
        <f t="shared" si="57"/>
        <v>429079.14285714924</v>
      </c>
      <c r="X344" s="2">
        <f t="shared" si="47"/>
        <v>20920.857142850757</v>
      </c>
      <c r="Y344" s="2">
        <f t="shared" si="58"/>
        <v>42299800.767756075</v>
      </c>
      <c r="Z344" s="2" t="str">
        <f t="shared" si="48"/>
        <v>MEEP</v>
      </c>
      <c r="AA344" s="2">
        <f>IF(Z344="HERE",Y344,AA343+Graph!$G$1*1000)</f>
        <v>96973643.339185029</v>
      </c>
      <c r="AB344" s="2">
        <f t="shared" si="59"/>
        <v>420000</v>
      </c>
      <c r="AC344" s="2">
        <f t="shared" si="60"/>
        <v>38854906.036773026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269</v>
      </c>
      <c r="C345" s="7"/>
      <c r="D345" s="2" t="e">
        <f t="shared" si="51"/>
        <v>#N/A</v>
      </c>
      <c r="E345" s="2" t="e">
        <f t="shared" si="63"/>
        <v>#N/A</v>
      </c>
      <c r="F345" s="2">
        <v>907105.56790405512</v>
      </c>
      <c r="G345" s="2">
        <f t="shared" si="64"/>
        <v>429079.14285714284</v>
      </c>
      <c r="H345" s="2">
        <f t="shared" si="61"/>
        <v>134539554.89391682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6363747.5714285932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990829.34912890196</v>
      </c>
      <c r="Q345" s="21">
        <f t="shared" si="67"/>
        <v>450000</v>
      </c>
      <c r="R345" s="2">
        <f t="shared" si="62"/>
        <v>140817628.51881522</v>
      </c>
      <c r="S345" s="2">
        <f t="shared" si="54"/>
        <v>429079.14285714924</v>
      </c>
      <c r="T345" s="2">
        <f t="shared" si="55"/>
        <v>20920.857142857276</v>
      </c>
      <c r="U345" s="2">
        <f t="shared" si="56"/>
        <v>450000</v>
      </c>
      <c r="V345" s="2">
        <f t="shared" si="33"/>
        <v>98496906.893916279</v>
      </c>
      <c r="W345" s="2">
        <f t="shared" si="57"/>
        <v>429079.14285714924</v>
      </c>
      <c r="X345" s="2">
        <f t="shared" si="47"/>
        <v>20920.857142850757</v>
      </c>
      <c r="Y345" s="2">
        <f t="shared" si="58"/>
        <v>42320721.624898925</v>
      </c>
      <c r="Z345" s="2" t="str">
        <f t="shared" si="48"/>
        <v>MEEP</v>
      </c>
      <c r="AA345" s="2">
        <f>IF(Z345="HERE",Y345,AA344+Graph!$G$1*1000)</f>
        <v>97393643.339185029</v>
      </c>
      <c r="AB345" s="2">
        <f t="shared" si="59"/>
        <v>420000</v>
      </c>
      <c r="AC345" s="2">
        <f t="shared" si="60"/>
        <v>38854906.036773026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270</v>
      </c>
      <c r="C346" s="7"/>
      <c r="D346" s="2" t="e">
        <f t="shared" si="51"/>
        <v>#N/A</v>
      </c>
      <c r="E346" s="2" t="e">
        <f t="shared" si="63"/>
        <v>#N/A</v>
      </c>
      <c r="F346" s="2">
        <v>908941.3433932066</v>
      </c>
      <c r="G346" s="2">
        <f t="shared" si="64"/>
        <v>429079.14285714284</v>
      </c>
      <c r="H346" s="2">
        <f t="shared" si="61"/>
        <v>134968634.03677395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6384668.4285714505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992935.98902438581</v>
      </c>
      <c r="Q346" s="21">
        <f t="shared" si="67"/>
        <v>450000</v>
      </c>
      <c r="R346" s="2">
        <f t="shared" si="62"/>
        <v>141267628.51881522</v>
      </c>
      <c r="S346" s="2">
        <f t="shared" si="54"/>
        <v>429079.14285713434</v>
      </c>
      <c r="T346" s="2">
        <f t="shared" si="55"/>
        <v>20920.857142857276</v>
      </c>
      <c r="U346" s="2">
        <f t="shared" si="56"/>
        <v>450000</v>
      </c>
      <c r="V346" s="2">
        <f t="shared" si="33"/>
        <v>98925986.036773428</v>
      </c>
      <c r="W346" s="2">
        <f t="shared" si="57"/>
        <v>429079.14285714924</v>
      </c>
      <c r="X346" s="2">
        <f t="shared" si="47"/>
        <v>20920.857142850757</v>
      </c>
      <c r="Y346" s="2">
        <f t="shared" si="58"/>
        <v>42341642.482041776</v>
      </c>
      <c r="Z346" s="2" t="str">
        <f t="shared" si="48"/>
        <v>MEEP</v>
      </c>
      <c r="AA346" s="2">
        <f>IF(Z346="HERE",Y346,AA345+Graph!$G$1*1000)</f>
        <v>97813643.339185029</v>
      </c>
      <c r="AB346" s="2">
        <f t="shared" si="59"/>
        <v>420000</v>
      </c>
      <c r="AC346" s="2">
        <f t="shared" si="60"/>
        <v>38854906.036773026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271</v>
      </c>
      <c r="C347" s="7"/>
      <c r="D347" s="2" t="e">
        <f t="shared" si="51"/>
        <v>#N/A</v>
      </c>
      <c r="E347" s="2" t="e">
        <f t="shared" si="63"/>
        <v>#N/A</v>
      </c>
      <c r="F347" s="2">
        <v>910777.11888234317</v>
      </c>
      <c r="G347" s="2">
        <f t="shared" si="64"/>
        <v>429079.14285714284</v>
      </c>
      <c r="H347" s="2">
        <f t="shared" si="61"/>
        <v>135397713.17963108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6405589.2857143078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995042.62891985476</v>
      </c>
      <c r="Q347" s="21">
        <f t="shared" si="67"/>
        <v>450000</v>
      </c>
      <c r="R347" s="2">
        <f t="shared" si="62"/>
        <v>141717628.51881522</v>
      </c>
      <c r="S347" s="2">
        <f t="shared" si="54"/>
        <v>429079.14285713434</v>
      </c>
      <c r="T347" s="2">
        <f t="shared" si="55"/>
        <v>20920.857142857276</v>
      </c>
      <c r="U347" s="2">
        <f t="shared" si="56"/>
        <v>450000</v>
      </c>
      <c r="V347" s="2">
        <f t="shared" si="33"/>
        <v>99355065.179630578</v>
      </c>
      <c r="W347" s="2">
        <f t="shared" si="57"/>
        <v>429079.14285714924</v>
      </c>
      <c r="X347" s="2">
        <f t="shared" si="47"/>
        <v>20920.857142850757</v>
      </c>
      <c r="Y347" s="2">
        <f t="shared" si="58"/>
        <v>42362563.339184627</v>
      </c>
      <c r="Z347" s="2" t="str">
        <f t="shared" si="48"/>
        <v>MEEP</v>
      </c>
      <c r="AA347" s="2">
        <f>IF(Z347="HERE",Y347,AA346+Graph!$G$1*1000)</f>
        <v>98233643.339185029</v>
      </c>
      <c r="AB347" s="2">
        <f t="shared" si="59"/>
        <v>420000</v>
      </c>
      <c r="AC347" s="2">
        <f t="shared" si="60"/>
        <v>38854906.036773026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272</v>
      </c>
      <c r="C348" s="7"/>
      <c r="D348" s="2" t="e">
        <f t="shared" si="51"/>
        <v>#N/A</v>
      </c>
      <c r="E348" s="2" t="e">
        <f t="shared" si="63"/>
        <v>#N/A</v>
      </c>
      <c r="F348" s="2">
        <v>912612.89437149465</v>
      </c>
      <c r="G348" s="2">
        <f t="shared" si="64"/>
        <v>429079.14285714284</v>
      </c>
      <c r="H348" s="2">
        <f t="shared" si="61"/>
        <v>135826792.32248822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6426510.1428571651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997149.26881532371</v>
      </c>
      <c r="Q348" s="21">
        <f t="shared" si="67"/>
        <v>450000</v>
      </c>
      <c r="R348" s="2">
        <f t="shared" si="62"/>
        <v>142167628.51881522</v>
      </c>
      <c r="S348" s="2">
        <f t="shared" si="54"/>
        <v>429079.14285713434</v>
      </c>
      <c r="T348" s="2">
        <f t="shared" si="55"/>
        <v>20920.857142857276</v>
      </c>
      <c r="U348" s="2">
        <f t="shared" si="56"/>
        <v>450000</v>
      </c>
      <c r="V348" s="2">
        <f t="shared" si="33"/>
        <v>99784144.322487727</v>
      </c>
      <c r="W348" s="2">
        <f t="shared" si="57"/>
        <v>429079.14285714924</v>
      </c>
      <c r="X348" s="2">
        <f t="shared" si="47"/>
        <v>20920.857142850757</v>
      </c>
      <c r="Y348" s="2">
        <f t="shared" si="58"/>
        <v>42383484.196327478</v>
      </c>
      <c r="Z348" s="2" t="str">
        <f t="shared" si="48"/>
        <v>MEEP</v>
      </c>
      <c r="AA348" s="2">
        <f>IF(Z348="HERE",Y348,AA347+Graph!$G$1*1000)</f>
        <v>98653643.339185029</v>
      </c>
      <c r="AB348" s="2">
        <f t="shared" si="59"/>
        <v>420000</v>
      </c>
      <c r="AC348" s="2">
        <f t="shared" si="60"/>
        <v>38854906.036773026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273</v>
      </c>
      <c r="C349" s="7"/>
      <c r="D349" s="2" t="e">
        <f t="shared" si="51"/>
        <v>#N/A</v>
      </c>
      <c r="E349" s="2" t="e">
        <f t="shared" si="63"/>
        <v>#N/A</v>
      </c>
      <c r="F349" s="2">
        <v>914448.66986063123</v>
      </c>
      <c r="G349" s="2">
        <f t="shared" si="64"/>
        <v>429079.14285714284</v>
      </c>
      <c r="H349" s="2">
        <f t="shared" si="61"/>
        <v>136255871.46534535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6447431.0000000224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999255.90871079266</v>
      </c>
      <c r="Q349" s="21">
        <f t="shared" si="67"/>
        <v>450000</v>
      </c>
      <c r="R349" s="2">
        <f t="shared" si="62"/>
        <v>142617628.51881522</v>
      </c>
      <c r="S349" s="2">
        <f t="shared" si="54"/>
        <v>429079.14285713434</v>
      </c>
      <c r="T349" s="2">
        <f t="shared" si="55"/>
        <v>20920.857142857276</v>
      </c>
      <c r="U349" s="2">
        <f t="shared" si="56"/>
        <v>450000</v>
      </c>
      <c r="V349" s="2">
        <f t="shared" si="33"/>
        <v>100213223.46534488</v>
      </c>
      <c r="W349" s="2">
        <f t="shared" si="57"/>
        <v>429079.14285714924</v>
      </c>
      <c r="X349" s="2">
        <f t="shared" si="47"/>
        <v>20920.857142850757</v>
      </c>
      <c r="Y349" s="2">
        <f t="shared" si="58"/>
        <v>42404405.053470328</v>
      </c>
      <c r="Z349" s="2" t="str">
        <f t="shared" si="48"/>
        <v>MEEP</v>
      </c>
      <c r="AA349" s="2">
        <f>IF(Z349="HERE",Y349,AA348+Graph!$G$1*1000)</f>
        <v>99073643.339185029</v>
      </c>
      <c r="AB349" s="2">
        <f t="shared" si="59"/>
        <v>420000</v>
      </c>
      <c r="AC349" s="2">
        <f t="shared" si="60"/>
        <v>38854906.036773026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274</v>
      </c>
      <c r="C350" s="7"/>
      <c r="D350" s="2" t="e">
        <f t="shared" si="51"/>
        <v>#N/A</v>
      </c>
      <c r="E350" s="2" t="e">
        <f t="shared" si="63"/>
        <v>#N/A</v>
      </c>
      <c r="F350" s="2">
        <v>916284.44534978271</v>
      </c>
      <c r="G350" s="2">
        <f t="shared" si="64"/>
        <v>429079.14285714284</v>
      </c>
      <c r="H350" s="2">
        <f t="shared" si="61"/>
        <v>136684950.60820249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6468351.8571428796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1001362.5486062616</v>
      </c>
      <c r="Q350" s="21">
        <f t="shared" si="67"/>
        <v>450000</v>
      </c>
      <c r="R350" s="2">
        <f t="shared" si="62"/>
        <v>143067628.51881522</v>
      </c>
      <c r="S350" s="2">
        <f t="shared" si="54"/>
        <v>429079.14285713434</v>
      </c>
      <c r="T350" s="2">
        <f t="shared" si="55"/>
        <v>20920.857142857276</v>
      </c>
      <c r="U350" s="2">
        <f t="shared" si="56"/>
        <v>450000</v>
      </c>
      <c r="V350" s="2">
        <f t="shared" si="33"/>
        <v>100642302.60820203</v>
      </c>
      <c r="W350" s="2">
        <f t="shared" si="57"/>
        <v>429079.14285714924</v>
      </c>
      <c r="X350" s="2">
        <f t="shared" si="47"/>
        <v>20920.857142850757</v>
      </c>
      <c r="Y350" s="2">
        <f t="shared" si="58"/>
        <v>42425325.910613179</v>
      </c>
      <c r="Z350" s="2" t="str">
        <f t="shared" si="48"/>
        <v>MEEP</v>
      </c>
      <c r="AA350" s="2">
        <f>IF(Z350="HERE",Y350,AA349+Graph!$G$1*1000)</f>
        <v>99493643.339185029</v>
      </c>
      <c r="AB350" s="2">
        <f t="shared" si="59"/>
        <v>420000</v>
      </c>
      <c r="AC350" s="2">
        <f t="shared" si="60"/>
        <v>38854906.036773026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275</v>
      </c>
      <c r="C351" s="7"/>
      <c r="D351" s="2" t="e">
        <f t="shared" si="51"/>
        <v>#N/A</v>
      </c>
      <c r="E351" s="2" t="e">
        <f t="shared" si="63"/>
        <v>#N/A</v>
      </c>
      <c r="F351" s="2">
        <v>918120.22083891928</v>
      </c>
      <c r="G351" s="2">
        <f t="shared" si="64"/>
        <v>429079.14285714284</v>
      </c>
      <c r="H351" s="2">
        <f t="shared" si="61"/>
        <v>137114029.75105962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6489272.7142857369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1003469.1885017306</v>
      </c>
      <c r="Q351" s="21">
        <f t="shared" si="67"/>
        <v>450000</v>
      </c>
      <c r="R351" s="2">
        <f t="shared" si="62"/>
        <v>143517628.51881522</v>
      </c>
      <c r="S351" s="2">
        <f t="shared" si="54"/>
        <v>429079.14285713434</v>
      </c>
      <c r="T351" s="2">
        <f t="shared" si="55"/>
        <v>20920.857142857276</v>
      </c>
      <c r="U351" s="2">
        <f t="shared" si="56"/>
        <v>450000</v>
      </c>
      <c r="V351" s="2">
        <f t="shared" si="33"/>
        <v>101071381.75105917</v>
      </c>
      <c r="W351" s="2">
        <f t="shared" si="57"/>
        <v>429079.14285714924</v>
      </c>
      <c r="X351" s="2">
        <f t="shared" si="47"/>
        <v>20920.857142850757</v>
      </c>
      <c r="Y351" s="2">
        <f t="shared" ref="Y351:Y385" si="70">IF(COUNT($C352)=0,IF(COUNT($C351)=1,C351,SUM(Y350+X351)),C351)</f>
        <v>42446246.76775603</v>
      </c>
      <c r="Z351" s="2" t="str">
        <f t="shared" si="48"/>
        <v>MEEP</v>
      </c>
      <c r="AA351" s="2">
        <f>IF(Z351="HERE",Y351,AA350+Graph!$G$1*1000)</f>
        <v>99913643.339185029</v>
      </c>
      <c r="AB351" s="2">
        <f t="shared" si="59"/>
        <v>420000</v>
      </c>
      <c r="AC351" s="2">
        <f t="shared" ref="AC351:AC385" si="71">IF(Z352="HERE",V351,AC350)</f>
        <v>38854906.036773026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276</v>
      </c>
      <c r="C352" s="7"/>
      <c r="D352" s="2" t="e">
        <f t="shared" si="51"/>
        <v>#N/A</v>
      </c>
      <c r="E352" s="2" t="e">
        <f t="shared" si="63"/>
        <v>#N/A</v>
      </c>
      <c r="F352" s="2">
        <v>919955.99632807076</v>
      </c>
      <c r="G352" s="2">
        <f t="shared" si="64"/>
        <v>429079.14285714284</v>
      </c>
      <c r="H352" s="2">
        <f t="shared" ref="H352:H385" si="72">IF(COUNT($C353)=0,IF(COUNT($C352)=1,C352,SUM(H351+G352)),C352)</f>
        <v>137543108.89391676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6510193.5714285942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1005575.8283971995</v>
      </c>
      <c r="Q352" s="21">
        <f t="shared" si="67"/>
        <v>450000</v>
      </c>
      <c r="R352" s="2">
        <f t="shared" ref="R352:R385" si="73">IF(COUNT($C353)=0,IF(COUNT($C352)=1,M352,SUM(R351+Q352)),M352)</f>
        <v>143967628.51881522</v>
      </c>
      <c r="S352" s="2">
        <f t="shared" si="54"/>
        <v>429079.14285713434</v>
      </c>
      <c r="T352" s="2">
        <f t="shared" si="55"/>
        <v>20920.857142857276</v>
      </c>
      <c r="U352" s="2">
        <f t="shared" si="56"/>
        <v>450000</v>
      </c>
      <c r="V352" s="2">
        <f t="shared" si="33"/>
        <v>101500460.89391632</v>
      </c>
      <c r="W352" s="2">
        <f t="shared" si="57"/>
        <v>429079.14285714924</v>
      </c>
      <c r="X352" s="2">
        <f t="shared" si="47"/>
        <v>20920.857142850757</v>
      </c>
      <c r="Y352" s="2">
        <f t="shared" si="70"/>
        <v>42467167.624898881</v>
      </c>
      <c r="Z352" s="2" t="str">
        <f t="shared" si="48"/>
        <v>MEEP</v>
      </c>
      <c r="AA352" s="2">
        <f>IF(Z352="HERE",Y352,AA351+Graph!$G$1*1000)</f>
        <v>100333643.33918503</v>
      </c>
      <c r="AB352" s="2">
        <f t="shared" si="59"/>
        <v>420000</v>
      </c>
      <c r="AC352" s="2">
        <f t="shared" si="71"/>
        <v>38854906.036773026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277</v>
      </c>
      <c r="C353" s="7"/>
      <c r="D353" s="2" t="e">
        <f t="shared" si="51"/>
        <v>#N/A</v>
      </c>
      <c r="E353" s="2" t="e">
        <f t="shared" si="63"/>
        <v>#N/A</v>
      </c>
      <c r="F353" s="2">
        <v>921791.77181722224</v>
      </c>
      <c r="G353" s="2">
        <f t="shared" si="64"/>
        <v>429079.14285714284</v>
      </c>
      <c r="H353" s="2">
        <f t="shared" si="72"/>
        <v>137972188.03677389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6531114.4285714515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1007682.4682926685</v>
      </c>
      <c r="Q353" s="21">
        <f t="shared" si="67"/>
        <v>450000</v>
      </c>
      <c r="R353" s="2">
        <f t="shared" si="73"/>
        <v>144417628.51881522</v>
      </c>
      <c r="S353" s="2">
        <f t="shared" si="54"/>
        <v>429079.14285713434</v>
      </c>
      <c r="T353" s="2">
        <f t="shared" si="55"/>
        <v>20920.857142857276</v>
      </c>
      <c r="U353" s="2">
        <f t="shared" si="56"/>
        <v>450000</v>
      </c>
      <c r="V353" s="2">
        <f t="shared" si="33"/>
        <v>101929540.03677347</v>
      </c>
      <c r="W353" s="2">
        <f t="shared" si="57"/>
        <v>429079.14285714924</v>
      </c>
      <c r="X353" s="2">
        <f t="shared" si="47"/>
        <v>20920.857142850757</v>
      </c>
      <c r="Y353" s="2">
        <f t="shared" si="70"/>
        <v>42488088.482041731</v>
      </c>
      <c r="Z353" s="2" t="str">
        <f t="shared" si="48"/>
        <v>MEEP</v>
      </c>
      <c r="AA353" s="2">
        <f>IF(Z353="HERE",Y353,AA352+Graph!$G$1*1000)</f>
        <v>100753643.33918503</v>
      </c>
      <c r="AB353" s="2">
        <f t="shared" si="59"/>
        <v>420000</v>
      </c>
      <c r="AC353" s="2">
        <f t="shared" si="71"/>
        <v>38854906.036773026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278</v>
      </c>
      <c r="C354" s="7"/>
      <c r="D354" s="2" t="e">
        <f t="shared" si="51"/>
        <v>#N/A</v>
      </c>
      <c r="E354" s="2" t="e">
        <f t="shared" si="63"/>
        <v>#N/A</v>
      </c>
      <c r="F354" s="2">
        <v>923627.54730635881</v>
      </c>
      <c r="G354" s="2">
        <f t="shared" si="64"/>
        <v>429079.14285714284</v>
      </c>
      <c r="H354" s="2">
        <f t="shared" si="72"/>
        <v>138401267.17963102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6552035.2857143087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1009789.1081881374</v>
      </c>
      <c r="Q354" s="21">
        <f t="shared" si="67"/>
        <v>450000</v>
      </c>
      <c r="R354" s="2">
        <f t="shared" si="73"/>
        <v>144867628.51881522</v>
      </c>
      <c r="S354" s="2">
        <f t="shared" si="54"/>
        <v>429079.14285713434</v>
      </c>
      <c r="T354" s="2">
        <f t="shared" si="55"/>
        <v>20920.857142857276</v>
      </c>
      <c r="U354" s="2">
        <f t="shared" si="56"/>
        <v>450000</v>
      </c>
      <c r="V354" s="2">
        <f t="shared" si="33"/>
        <v>102358619.17963062</v>
      </c>
      <c r="W354" s="2">
        <f t="shared" si="57"/>
        <v>429079.14285714924</v>
      </c>
      <c r="X354" s="2">
        <f t="shared" si="47"/>
        <v>20920.857142850757</v>
      </c>
      <c r="Y354" s="2">
        <f t="shared" si="70"/>
        <v>42509009.339184582</v>
      </c>
      <c r="Z354" s="2" t="str">
        <f t="shared" si="48"/>
        <v>MEEP</v>
      </c>
      <c r="AA354" s="2">
        <f>IF(Z354="HERE",Y354,AA353+Graph!$G$1*1000)</f>
        <v>101173643.33918503</v>
      </c>
      <c r="AB354" s="2">
        <f t="shared" si="59"/>
        <v>420000</v>
      </c>
      <c r="AC354" s="2">
        <f t="shared" si="71"/>
        <v>38854906.036773026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279</v>
      </c>
      <c r="C355" s="7"/>
      <c r="D355" s="2" t="e">
        <f t="shared" si="51"/>
        <v>#N/A</v>
      </c>
      <c r="E355" s="2" t="e">
        <f t="shared" si="63"/>
        <v>#N/A</v>
      </c>
      <c r="F355" s="2">
        <v>925463.32279551029</v>
      </c>
      <c r="G355" s="2">
        <f t="shared" si="64"/>
        <v>429079.14285714284</v>
      </c>
      <c r="H355" s="2">
        <f t="shared" si="72"/>
        <v>138830346.32248816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6572956.142857166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1011895.7480836064</v>
      </c>
      <c r="Q355" s="21">
        <f t="shared" si="67"/>
        <v>450000</v>
      </c>
      <c r="R355" s="2">
        <f t="shared" si="73"/>
        <v>145317628.51881522</v>
      </c>
      <c r="S355" s="2">
        <f t="shared" si="54"/>
        <v>429079.14285713434</v>
      </c>
      <c r="T355" s="2">
        <f t="shared" si="55"/>
        <v>20920.857142857276</v>
      </c>
      <c r="U355" s="2">
        <f t="shared" si="56"/>
        <v>450000</v>
      </c>
      <c r="V355" s="2">
        <f t="shared" si="33"/>
        <v>102787698.32248777</v>
      </c>
      <c r="W355" s="2">
        <f t="shared" si="57"/>
        <v>429079.14285714924</v>
      </c>
      <c r="X355" s="2">
        <f t="shared" si="47"/>
        <v>20920.857142850757</v>
      </c>
      <c r="Y355" s="2">
        <f t="shared" si="70"/>
        <v>42529930.196327433</v>
      </c>
      <c r="Z355" s="2" t="str">
        <f t="shared" si="48"/>
        <v>MEEP</v>
      </c>
      <c r="AA355" s="2">
        <f>IF(Z355="HERE",Y355,AA354+Graph!$G$1*1000)</f>
        <v>101593643.33918503</v>
      </c>
      <c r="AB355" s="2">
        <f t="shared" si="59"/>
        <v>420000</v>
      </c>
      <c r="AC355" s="2">
        <f t="shared" si="71"/>
        <v>38854906.036773026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280</v>
      </c>
      <c r="C356" s="7"/>
      <c r="D356" s="2" t="e">
        <f t="shared" si="51"/>
        <v>#N/A</v>
      </c>
      <c r="E356" s="2" t="e">
        <f t="shared" si="63"/>
        <v>#N/A</v>
      </c>
      <c r="F356" s="2">
        <v>927299.09828464687</v>
      </c>
      <c r="G356" s="2">
        <f t="shared" si="64"/>
        <v>429079.14285714284</v>
      </c>
      <c r="H356" s="2">
        <f t="shared" si="72"/>
        <v>139259425.46534529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6593877.0000000233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1014002.3879790902</v>
      </c>
      <c r="Q356" s="21">
        <f t="shared" si="67"/>
        <v>450000</v>
      </c>
      <c r="R356" s="2">
        <f t="shared" si="73"/>
        <v>145767628.51881522</v>
      </c>
      <c r="S356" s="2">
        <f t="shared" si="54"/>
        <v>429079.14285713434</v>
      </c>
      <c r="T356" s="2">
        <f t="shared" si="55"/>
        <v>20920.857142857276</v>
      </c>
      <c r="U356" s="2">
        <f t="shared" si="56"/>
        <v>450000</v>
      </c>
      <c r="V356" s="2">
        <f t="shared" ref="V356:V385" si="74">H272</f>
        <v>103216777.46534492</v>
      </c>
      <c r="W356" s="2">
        <f t="shared" si="57"/>
        <v>429079.14285714924</v>
      </c>
      <c r="X356" s="2">
        <f t="shared" si="47"/>
        <v>20920.857142850757</v>
      </c>
      <c r="Y356" s="2">
        <f t="shared" si="70"/>
        <v>42550851.053470284</v>
      </c>
      <c r="Z356" s="2" t="str">
        <f t="shared" si="48"/>
        <v>MEEP</v>
      </c>
      <c r="AA356" s="2">
        <f>IF(Z356="HERE",Y356,AA355+Graph!$G$1*1000)</f>
        <v>102013643.33918503</v>
      </c>
      <c r="AB356" s="2">
        <f t="shared" si="59"/>
        <v>420000</v>
      </c>
      <c r="AC356" s="2">
        <f t="shared" si="71"/>
        <v>38854906.036773026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281</v>
      </c>
      <c r="C357" s="7"/>
      <c r="D357" s="2" t="e">
        <f t="shared" si="51"/>
        <v>#N/A</v>
      </c>
      <c r="E357" s="2" t="e">
        <f t="shared" si="63"/>
        <v>#N/A</v>
      </c>
      <c r="F357" s="2">
        <v>929134.87377379835</v>
      </c>
      <c r="G357" s="2">
        <f t="shared" si="64"/>
        <v>429079.14285714284</v>
      </c>
      <c r="H357" s="2">
        <f t="shared" si="72"/>
        <v>139688504.60820243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6614797.8571428806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1016109.0278745592</v>
      </c>
      <c r="Q357" s="21">
        <f t="shared" si="67"/>
        <v>450000</v>
      </c>
      <c r="R357" s="2">
        <f t="shared" si="73"/>
        <v>146217628.51881522</v>
      </c>
      <c r="S357" s="2">
        <f t="shared" si="54"/>
        <v>429079.14285713434</v>
      </c>
      <c r="T357" s="2">
        <f t="shared" si="55"/>
        <v>20920.857142857276</v>
      </c>
      <c r="U357" s="2">
        <f t="shared" si="56"/>
        <v>450000</v>
      </c>
      <c r="V357" s="2">
        <f t="shared" si="74"/>
        <v>103645856.60820207</v>
      </c>
      <c r="W357" s="2">
        <f t="shared" si="57"/>
        <v>429079.14285714924</v>
      </c>
      <c r="X357" s="2">
        <f t="shared" si="47"/>
        <v>20920.857142850757</v>
      </c>
      <c r="Y357" s="2">
        <f t="shared" si="70"/>
        <v>42571771.910613135</v>
      </c>
      <c r="Z357" s="2" t="str">
        <f t="shared" si="48"/>
        <v>MEEP</v>
      </c>
      <c r="AA357" s="2">
        <f>IF(Z357="HERE",Y357,AA356+Graph!$G$1*1000)</f>
        <v>102433643.33918503</v>
      </c>
      <c r="AB357" s="2">
        <f t="shared" si="59"/>
        <v>420000</v>
      </c>
      <c r="AC357" s="2">
        <f t="shared" si="71"/>
        <v>38854906.036773026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282</v>
      </c>
      <c r="C358" s="7"/>
      <c r="D358" s="2" t="e">
        <f t="shared" si="51"/>
        <v>#N/A</v>
      </c>
      <c r="E358" s="2" t="e">
        <f t="shared" si="63"/>
        <v>#N/A</v>
      </c>
      <c r="F358" s="2">
        <v>930970.64926293492</v>
      </c>
      <c r="G358" s="2">
        <f t="shared" si="64"/>
        <v>429079.14285714284</v>
      </c>
      <c r="H358" s="2">
        <f t="shared" si="72"/>
        <v>140117583.75105956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6635718.7142857378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1018215.6677700281</v>
      </c>
      <c r="Q358" s="21">
        <f t="shared" ref="Q358:Q385" si="75">IF(P358&gt;450000,450000,P358)</f>
        <v>450000</v>
      </c>
      <c r="R358" s="2">
        <f t="shared" si="73"/>
        <v>146667628.51881522</v>
      </c>
      <c r="S358" s="2">
        <f t="shared" si="54"/>
        <v>429079.14285713434</v>
      </c>
      <c r="T358" s="2">
        <f t="shared" si="55"/>
        <v>20920.857142857276</v>
      </c>
      <c r="U358" s="2">
        <f t="shared" si="56"/>
        <v>450000</v>
      </c>
      <c r="V358" s="2">
        <f t="shared" si="74"/>
        <v>104074935.75105922</v>
      </c>
      <c r="W358" s="2">
        <f t="shared" si="57"/>
        <v>429079.14285714924</v>
      </c>
      <c r="X358" s="2">
        <f t="shared" si="47"/>
        <v>20920.857142850757</v>
      </c>
      <c r="Y358" s="2">
        <f t="shared" si="70"/>
        <v>42592692.767755985</v>
      </c>
      <c r="Z358" s="2" t="str">
        <f t="shared" si="48"/>
        <v>MEEP</v>
      </c>
      <c r="AA358" s="2">
        <f>IF(Z358="HERE",Y358,AA357+Graph!$G$1*1000)</f>
        <v>102853643.33918503</v>
      </c>
      <c r="AB358" s="2">
        <f t="shared" si="59"/>
        <v>420000</v>
      </c>
      <c r="AC358" s="2">
        <f t="shared" si="71"/>
        <v>38854906.036773026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283</v>
      </c>
      <c r="C359" s="7"/>
      <c r="D359" s="2" t="e">
        <f t="shared" si="51"/>
        <v>#N/A</v>
      </c>
      <c r="E359" s="2" t="e">
        <f t="shared" si="63"/>
        <v>#N/A</v>
      </c>
      <c r="F359" s="2">
        <v>932806.4247520864</v>
      </c>
      <c r="G359" s="2">
        <f t="shared" si="64"/>
        <v>429079.14285714284</v>
      </c>
      <c r="H359" s="2">
        <f t="shared" si="72"/>
        <v>140546662.8939167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6656639.5714285951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1020322.3076654971</v>
      </c>
      <c r="Q359" s="21">
        <f t="shared" si="75"/>
        <v>450000</v>
      </c>
      <c r="R359" s="2">
        <f t="shared" si="73"/>
        <v>147117628.51881522</v>
      </c>
      <c r="S359" s="2">
        <f t="shared" si="54"/>
        <v>429079.14285713434</v>
      </c>
      <c r="T359" s="2">
        <f t="shared" si="55"/>
        <v>20920.857142857276</v>
      </c>
      <c r="U359" s="2">
        <f t="shared" si="56"/>
        <v>450000</v>
      </c>
      <c r="V359" s="2">
        <f t="shared" si="74"/>
        <v>104504014.89391637</v>
      </c>
      <c r="W359" s="2">
        <f t="shared" si="57"/>
        <v>429079.14285714924</v>
      </c>
      <c r="X359" s="2">
        <f t="shared" si="47"/>
        <v>20920.857142850757</v>
      </c>
      <c r="Y359" s="2">
        <f t="shared" si="70"/>
        <v>42613613.624898836</v>
      </c>
      <c r="Z359" s="2" t="str">
        <f t="shared" si="48"/>
        <v>MEEP</v>
      </c>
      <c r="AA359" s="2">
        <f>IF(Z359="HERE",Y359,AA358+Graph!$G$1*1000)</f>
        <v>103273643.33918503</v>
      </c>
      <c r="AB359" s="2">
        <f t="shared" si="59"/>
        <v>420000</v>
      </c>
      <c r="AC359" s="2">
        <f t="shared" si="71"/>
        <v>38854906.036773026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284</v>
      </c>
      <c r="C360" s="7"/>
      <c r="D360" s="2" t="e">
        <f t="shared" si="51"/>
        <v>#N/A</v>
      </c>
      <c r="E360" s="2" t="e">
        <f t="shared" si="63"/>
        <v>#N/A</v>
      </c>
      <c r="F360" s="2">
        <v>934642.20024123788</v>
      </c>
      <c r="G360" s="2">
        <f t="shared" si="64"/>
        <v>429079.14285714284</v>
      </c>
      <c r="H360" s="2">
        <f t="shared" si="72"/>
        <v>140975742.03677383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6677560.4285714524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1022428.947560966</v>
      </c>
      <c r="Q360" s="21">
        <f t="shared" si="75"/>
        <v>450000</v>
      </c>
      <c r="R360" s="2">
        <f t="shared" si="73"/>
        <v>147567628.51881522</v>
      </c>
      <c r="S360" s="2">
        <f t="shared" si="54"/>
        <v>429079.14285713434</v>
      </c>
      <c r="T360" s="2">
        <f t="shared" si="55"/>
        <v>20920.857142857276</v>
      </c>
      <c r="U360" s="2">
        <f t="shared" si="56"/>
        <v>450000</v>
      </c>
      <c r="V360" s="2">
        <f t="shared" si="74"/>
        <v>104933094.03677352</v>
      </c>
      <c r="W360" s="2">
        <f t="shared" si="57"/>
        <v>429079.14285714924</v>
      </c>
      <c r="X360" s="2">
        <f t="shared" si="47"/>
        <v>20920.857142850757</v>
      </c>
      <c r="Y360" s="2">
        <f t="shared" si="70"/>
        <v>42634534.482041687</v>
      </c>
      <c r="Z360" s="2" t="str">
        <f t="shared" si="48"/>
        <v>MEEP</v>
      </c>
      <c r="AA360" s="2">
        <f>IF(Z360="HERE",Y360,AA359+Graph!$G$1*1000)</f>
        <v>103693643.33918503</v>
      </c>
      <c r="AB360" s="2">
        <f t="shared" si="59"/>
        <v>420000</v>
      </c>
      <c r="AC360" s="2">
        <f t="shared" si="71"/>
        <v>38854906.036773026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285</v>
      </c>
      <c r="C361" s="7"/>
      <c r="D361" s="2" t="e">
        <f t="shared" si="51"/>
        <v>#N/A</v>
      </c>
      <c r="E361" s="2" t="e">
        <f t="shared" si="63"/>
        <v>#N/A</v>
      </c>
      <c r="F361" s="2">
        <v>936477.97573037446</v>
      </c>
      <c r="G361" s="2">
        <f t="shared" si="64"/>
        <v>429079.14285714284</v>
      </c>
      <c r="H361" s="2">
        <f t="shared" si="72"/>
        <v>141404821.17963096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6698481.2857143097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1024535.587456435</v>
      </c>
      <c r="Q361" s="21">
        <f t="shared" si="75"/>
        <v>450000</v>
      </c>
      <c r="R361" s="2">
        <f t="shared" si="73"/>
        <v>148017628.51881522</v>
      </c>
      <c r="S361" s="2">
        <f t="shared" si="54"/>
        <v>429079.14285713434</v>
      </c>
      <c r="T361" s="2">
        <f t="shared" si="55"/>
        <v>20920.857142857276</v>
      </c>
      <c r="U361" s="2">
        <f t="shared" si="56"/>
        <v>450000</v>
      </c>
      <c r="V361" s="2">
        <f t="shared" si="74"/>
        <v>105362173.17963067</v>
      </c>
      <c r="W361" s="2">
        <f t="shared" si="57"/>
        <v>429079.14285714924</v>
      </c>
      <c r="X361" s="2">
        <f t="shared" si="47"/>
        <v>20920.857142850757</v>
      </c>
      <c r="Y361" s="2">
        <f t="shared" si="70"/>
        <v>42655455.339184538</v>
      </c>
      <c r="Z361" s="2" t="str">
        <f t="shared" si="48"/>
        <v>MEEP</v>
      </c>
      <c r="AA361" s="2">
        <f>IF(Z361="HERE",Y361,AA360+Graph!$G$1*1000)</f>
        <v>104113643.33918503</v>
      </c>
      <c r="AB361" s="2">
        <f t="shared" si="59"/>
        <v>420000</v>
      </c>
      <c r="AC361" s="2">
        <f t="shared" si="71"/>
        <v>38854906.036773026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286</v>
      </c>
      <c r="C362" s="7"/>
      <c r="D362" s="2" t="e">
        <f t="shared" si="51"/>
        <v>#N/A</v>
      </c>
      <c r="E362" s="2" t="e">
        <f t="shared" si="63"/>
        <v>#N/A</v>
      </c>
      <c r="F362" s="2">
        <v>938313.75121952593</v>
      </c>
      <c r="G362" s="2">
        <f t="shared" si="64"/>
        <v>429079.14285714284</v>
      </c>
      <c r="H362" s="2">
        <f t="shared" si="72"/>
        <v>141833900.3224881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6719402.1428571669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1026642.2273519039</v>
      </c>
      <c r="Q362" s="21">
        <f t="shared" si="75"/>
        <v>450000</v>
      </c>
      <c r="R362" s="2">
        <f t="shared" si="73"/>
        <v>148467628.51881522</v>
      </c>
      <c r="S362" s="2">
        <f t="shared" si="54"/>
        <v>429079.14285713434</v>
      </c>
      <c r="T362" s="2">
        <f t="shared" si="55"/>
        <v>20920.857142857276</v>
      </c>
      <c r="U362" s="2">
        <f t="shared" si="56"/>
        <v>450000</v>
      </c>
      <c r="V362" s="2">
        <f t="shared" si="74"/>
        <v>105791252.32248782</v>
      </c>
      <c r="W362" s="2">
        <f t="shared" si="57"/>
        <v>429079.14285714924</v>
      </c>
      <c r="X362" s="2">
        <f t="shared" si="47"/>
        <v>20920.857142850757</v>
      </c>
      <c r="Y362" s="2">
        <f t="shared" si="70"/>
        <v>42676376.196327388</v>
      </c>
      <c r="Z362" s="2" t="str">
        <f t="shared" si="48"/>
        <v>MEEP</v>
      </c>
      <c r="AA362" s="2">
        <f>IF(Z362="HERE",Y362,AA361+Graph!$G$1*1000)</f>
        <v>104533643.33918503</v>
      </c>
      <c r="AB362" s="2">
        <f t="shared" si="59"/>
        <v>420000</v>
      </c>
      <c r="AC362" s="2">
        <f t="shared" si="71"/>
        <v>38854906.036773026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287</v>
      </c>
      <c r="C363" s="7"/>
      <c r="D363" s="2" t="e">
        <f t="shared" si="51"/>
        <v>#N/A</v>
      </c>
      <c r="E363" s="2" t="e">
        <f t="shared" si="63"/>
        <v>#N/A</v>
      </c>
      <c r="F363" s="2">
        <v>940149.52670866251</v>
      </c>
      <c r="G363" s="2">
        <f t="shared" si="64"/>
        <v>429079.14285714284</v>
      </c>
      <c r="H363" s="2">
        <f t="shared" si="72"/>
        <v>142262979.46534523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6740323.0000000242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1028748.8672473729</v>
      </c>
      <c r="Q363" s="21">
        <f t="shared" si="75"/>
        <v>450000</v>
      </c>
      <c r="R363" s="2">
        <f t="shared" si="73"/>
        <v>148917628.51881522</v>
      </c>
      <c r="S363" s="2">
        <f t="shared" si="54"/>
        <v>429079.14285713434</v>
      </c>
      <c r="T363" s="2">
        <f t="shared" si="55"/>
        <v>20920.857142857276</v>
      </c>
      <c r="U363" s="2">
        <f t="shared" si="56"/>
        <v>450000</v>
      </c>
      <c r="V363" s="2">
        <f t="shared" si="74"/>
        <v>106220331.46534497</v>
      </c>
      <c r="W363" s="2">
        <f t="shared" si="57"/>
        <v>429079.14285714924</v>
      </c>
      <c r="X363" s="2">
        <f t="shared" si="47"/>
        <v>20920.857142850757</v>
      </c>
      <c r="Y363" s="2">
        <f t="shared" si="70"/>
        <v>42697297.053470239</v>
      </c>
      <c r="Z363" s="2" t="str">
        <f t="shared" si="48"/>
        <v>MEEP</v>
      </c>
      <c r="AA363" s="2">
        <f>IF(Z363="HERE",Y363,AA362+Graph!$G$1*1000)</f>
        <v>104953643.33918503</v>
      </c>
      <c r="AB363" s="2">
        <f t="shared" si="59"/>
        <v>420000</v>
      </c>
      <c r="AC363" s="2">
        <f t="shared" si="71"/>
        <v>38854906.036773026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288</v>
      </c>
      <c r="C364" s="7"/>
      <c r="D364" s="2" t="e">
        <f t="shared" si="51"/>
        <v>#N/A</v>
      </c>
      <c r="E364" s="2" t="e">
        <f t="shared" si="63"/>
        <v>#N/A</v>
      </c>
      <c r="F364" s="2">
        <v>941985.30219781399</v>
      </c>
      <c r="G364" s="2">
        <f t="shared" si="64"/>
        <v>429079.14285714284</v>
      </c>
      <c r="H364" s="2">
        <f t="shared" si="72"/>
        <v>142692058.60820237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6761243.8571428815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1030855.5071428418</v>
      </c>
      <c r="Q364" s="21">
        <f t="shared" si="75"/>
        <v>450000</v>
      </c>
      <c r="R364" s="2">
        <f t="shared" si="73"/>
        <v>149367628.51881522</v>
      </c>
      <c r="S364" s="2">
        <f t="shared" si="54"/>
        <v>429079.14285713434</v>
      </c>
      <c r="T364" s="2">
        <f t="shared" si="55"/>
        <v>20920.857142857276</v>
      </c>
      <c r="U364" s="2">
        <f t="shared" si="56"/>
        <v>450000</v>
      </c>
      <c r="V364" s="2">
        <f t="shared" si="74"/>
        <v>106649410.60820211</v>
      </c>
      <c r="W364" s="2">
        <f t="shared" si="57"/>
        <v>429079.14285714924</v>
      </c>
      <c r="X364" s="2">
        <f t="shared" si="47"/>
        <v>20920.857142850757</v>
      </c>
      <c r="Y364" s="2">
        <f t="shared" si="70"/>
        <v>42718217.91061309</v>
      </c>
      <c r="Z364" s="2" t="str">
        <f t="shared" si="48"/>
        <v>MEEP</v>
      </c>
      <c r="AA364" s="2">
        <f>IF(Z364="HERE",Y364,AA363+Graph!$G$1*1000)</f>
        <v>105373643.33918503</v>
      </c>
      <c r="AB364" s="2">
        <f t="shared" si="59"/>
        <v>420000</v>
      </c>
      <c r="AC364" s="2">
        <f t="shared" si="71"/>
        <v>38854906.036773026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289</v>
      </c>
      <c r="C365" s="7"/>
      <c r="D365" s="2" t="e">
        <f t="shared" si="51"/>
        <v>#N/A</v>
      </c>
      <c r="E365" s="2" t="e">
        <f t="shared" si="63"/>
        <v>#N/A</v>
      </c>
      <c r="F365" s="2">
        <v>943821.07768695056</v>
      </c>
      <c r="G365" s="2">
        <f t="shared" si="64"/>
        <v>429079.14285714284</v>
      </c>
      <c r="H365" s="2">
        <f t="shared" si="72"/>
        <v>143121137.7510595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6782164.7142857388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1032962.1470383108</v>
      </c>
      <c r="Q365" s="21">
        <f t="shared" si="75"/>
        <v>450000</v>
      </c>
      <c r="R365" s="2">
        <f t="shared" si="73"/>
        <v>149817628.51881522</v>
      </c>
      <c r="S365" s="2">
        <f t="shared" si="54"/>
        <v>429079.14285713434</v>
      </c>
      <c r="T365" s="2">
        <f t="shared" si="55"/>
        <v>20920.857142857276</v>
      </c>
      <c r="U365" s="2">
        <f t="shared" si="56"/>
        <v>450000</v>
      </c>
      <c r="V365" s="2">
        <f t="shared" si="74"/>
        <v>107078489.75105926</v>
      </c>
      <c r="W365" s="2">
        <f t="shared" si="57"/>
        <v>429079.14285714924</v>
      </c>
      <c r="X365" s="2">
        <f t="shared" si="47"/>
        <v>20920.857142850757</v>
      </c>
      <c r="Y365" s="2">
        <f t="shared" si="70"/>
        <v>42739138.767755941</v>
      </c>
      <c r="Z365" s="2" t="str">
        <f t="shared" si="48"/>
        <v>MEEP</v>
      </c>
      <c r="AA365" s="2">
        <f>IF(Z365="HERE",Y365,AA364+Graph!$G$1*1000)</f>
        <v>105793643.33918503</v>
      </c>
      <c r="AB365" s="2">
        <f t="shared" si="59"/>
        <v>420000</v>
      </c>
      <c r="AC365" s="2">
        <f t="shared" si="71"/>
        <v>38854906.036773026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290</v>
      </c>
      <c r="C366" s="7"/>
      <c r="D366" s="2" t="e">
        <f t="shared" si="51"/>
        <v>#N/A</v>
      </c>
      <c r="E366" s="2" t="e">
        <f t="shared" si="63"/>
        <v>#N/A</v>
      </c>
      <c r="F366" s="2">
        <v>945656.85317610204</v>
      </c>
      <c r="G366" s="2">
        <f t="shared" si="64"/>
        <v>429079.14285714284</v>
      </c>
      <c r="H366" s="2">
        <f t="shared" si="72"/>
        <v>143550216.89391664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6803085.571428596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1035068.7869337797</v>
      </c>
      <c r="Q366" s="21">
        <f t="shared" si="75"/>
        <v>450000</v>
      </c>
      <c r="R366" s="2">
        <f t="shared" si="73"/>
        <v>150267628.51881522</v>
      </c>
      <c r="S366" s="2">
        <f t="shared" si="54"/>
        <v>429079.14285713434</v>
      </c>
      <c r="T366" s="2">
        <f t="shared" si="55"/>
        <v>20920.857142857276</v>
      </c>
      <c r="U366" s="2">
        <f t="shared" si="56"/>
        <v>450000</v>
      </c>
      <c r="V366" s="2">
        <f t="shared" si="74"/>
        <v>107507568.89391641</v>
      </c>
      <c r="W366" s="2">
        <f t="shared" si="57"/>
        <v>429079.14285714924</v>
      </c>
      <c r="X366" s="2">
        <f t="shared" si="47"/>
        <v>20920.857142850757</v>
      </c>
      <c r="Y366" s="2">
        <f t="shared" si="70"/>
        <v>42760059.624898791</v>
      </c>
      <c r="Z366" s="2" t="str">
        <f t="shared" si="48"/>
        <v>MEEP</v>
      </c>
      <c r="AA366" s="2">
        <f>IF(Z366="HERE",Y366,AA365+Graph!$G$1*1000)</f>
        <v>106213643.33918503</v>
      </c>
      <c r="AB366" s="2">
        <f t="shared" si="59"/>
        <v>420000</v>
      </c>
      <c r="AC366" s="2">
        <f t="shared" si="71"/>
        <v>38854906.036773026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291</v>
      </c>
      <c r="C367" s="7"/>
      <c r="D367" s="2" t="e">
        <f t="shared" si="51"/>
        <v>#N/A</v>
      </c>
      <c r="E367" s="2" t="e">
        <f t="shared" si="63"/>
        <v>#N/A</v>
      </c>
      <c r="F367" s="2">
        <v>947492.62866523862</v>
      </c>
      <c r="G367" s="2">
        <f t="shared" si="64"/>
        <v>429079.14285714284</v>
      </c>
      <c r="H367" s="2">
        <f t="shared" si="72"/>
        <v>143979296.03677377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6824006.4285714533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1037175.4268292636</v>
      </c>
      <c r="Q367" s="21">
        <f t="shared" si="75"/>
        <v>450000</v>
      </c>
      <c r="R367" s="2">
        <f t="shared" si="73"/>
        <v>150717628.51881522</v>
      </c>
      <c r="S367" s="2">
        <f t="shared" si="54"/>
        <v>429079.14285713434</v>
      </c>
      <c r="T367" s="2">
        <f t="shared" si="55"/>
        <v>20920.857142857276</v>
      </c>
      <c r="U367" s="2">
        <f t="shared" si="56"/>
        <v>450000</v>
      </c>
      <c r="V367" s="2">
        <f t="shared" si="74"/>
        <v>107936648.03677356</v>
      </c>
      <c r="W367" s="2">
        <f t="shared" si="57"/>
        <v>429079.14285714924</v>
      </c>
      <c r="X367" s="2">
        <f t="shared" si="47"/>
        <v>20920.857142850757</v>
      </c>
      <c r="Y367" s="2">
        <f t="shared" si="70"/>
        <v>42780980.482041642</v>
      </c>
      <c r="Z367" s="2" t="str">
        <f t="shared" si="48"/>
        <v>MEEP</v>
      </c>
      <c r="AA367" s="2">
        <f>IF(Z367="HERE",Y367,AA366+Graph!$G$1*1000)</f>
        <v>106633643.33918503</v>
      </c>
      <c r="AB367" s="2">
        <f t="shared" si="59"/>
        <v>420000</v>
      </c>
      <c r="AC367" s="2">
        <f t="shared" si="71"/>
        <v>38854906.036773026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292</v>
      </c>
      <c r="C368" s="7"/>
      <c r="D368" s="2" t="e">
        <f t="shared" si="51"/>
        <v>#N/A</v>
      </c>
      <c r="E368" s="2" t="e">
        <f t="shared" si="63"/>
        <v>#N/A</v>
      </c>
      <c r="F368" s="2">
        <v>949328.4041543901</v>
      </c>
      <c r="G368" s="2">
        <f t="shared" si="64"/>
        <v>429079.14285714284</v>
      </c>
      <c r="H368" s="2">
        <f t="shared" si="72"/>
        <v>144408375.17963091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6844927.2857143106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1039282.0667247325</v>
      </c>
      <c r="Q368" s="21">
        <f t="shared" si="75"/>
        <v>450000</v>
      </c>
      <c r="R368" s="2">
        <f t="shared" si="73"/>
        <v>151167628.51881522</v>
      </c>
      <c r="S368" s="2">
        <f t="shared" si="54"/>
        <v>429079.14285713434</v>
      </c>
      <c r="T368" s="2">
        <f t="shared" si="55"/>
        <v>20920.857142857276</v>
      </c>
      <c r="U368" s="2">
        <f t="shared" si="56"/>
        <v>450000</v>
      </c>
      <c r="V368" s="2">
        <f t="shared" si="74"/>
        <v>108365727.17963071</v>
      </c>
      <c r="W368" s="2">
        <f t="shared" si="57"/>
        <v>429079.14285714924</v>
      </c>
      <c r="X368" s="2">
        <f t="shared" si="47"/>
        <v>20920.857142850757</v>
      </c>
      <c r="Y368" s="2">
        <f t="shared" si="70"/>
        <v>42801901.339184493</v>
      </c>
      <c r="Z368" s="2" t="str">
        <f t="shared" si="48"/>
        <v>MEEP</v>
      </c>
      <c r="AA368" s="2">
        <f>IF(Z368="HERE",Y368,AA367+Graph!$G$1*1000)</f>
        <v>107053643.33918503</v>
      </c>
      <c r="AB368" s="2">
        <f t="shared" si="59"/>
        <v>420000</v>
      </c>
      <c r="AC368" s="2">
        <f t="shared" si="71"/>
        <v>38854906.036773026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293</v>
      </c>
      <c r="C369" s="7"/>
      <c r="D369" s="2" t="e">
        <f t="shared" si="51"/>
        <v>#N/A</v>
      </c>
      <c r="E369" s="2" t="e">
        <f t="shared" si="63"/>
        <v>#N/A</v>
      </c>
      <c r="F369" s="2">
        <v>951164.17964354157</v>
      </c>
      <c r="G369" s="2">
        <f t="shared" si="64"/>
        <v>429079.14285714284</v>
      </c>
      <c r="H369" s="2">
        <f t="shared" si="72"/>
        <v>144837454.32248804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6865848.1428571679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1041388.7066202015</v>
      </c>
      <c r="Q369" s="21">
        <f t="shared" si="75"/>
        <v>450000</v>
      </c>
      <c r="R369" s="2">
        <f t="shared" si="73"/>
        <v>151617628.51881522</v>
      </c>
      <c r="S369" s="2">
        <f t="shared" si="54"/>
        <v>429079.14285713434</v>
      </c>
      <c r="T369" s="2">
        <f t="shared" si="55"/>
        <v>20920.857142857276</v>
      </c>
      <c r="U369" s="2">
        <f t="shared" si="56"/>
        <v>450000</v>
      </c>
      <c r="V369" s="2">
        <f t="shared" si="74"/>
        <v>108794806.32248786</v>
      </c>
      <c r="W369" s="2">
        <f t="shared" si="57"/>
        <v>429079.14285714924</v>
      </c>
      <c r="X369" s="2">
        <f t="shared" si="47"/>
        <v>20920.857142850757</v>
      </c>
      <c r="Y369" s="2">
        <f t="shared" si="70"/>
        <v>42822822.196327344</v>
      </c>
      <c r="Z369" s="2" t="str">
        <f t="shared" si="48"/>
        <v>MEEP</v>
      </c>
      <c r="AA369" s="2">
        <f>IF(Z369="HERE",Y369,AA368+Graph!$G$1*1000)</f>
        <v>107473643.33918503</v>
      </c>
      <c r="AB369" s="2">
        <f t="shared" si="59"/>
        <v>420000</v>
      </c>
      <c r="AC369" s="2">
        <f t="shared" si="71"/>
        <v>38854906.036773026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294</v>
      </c>
      <c r="C370" s="7"/>
      <c r="D370" s="2" t="e">
        <f t="shared" si="51"/>
        <v>#N/A</v>
      </c>
      <c r="E370" s="2" t="e">
        <f t="shared" si="63"/>
        <v>#N/A</v>
      </c>
      <c r="F370" s="2">
        <v>952999.95513267815</v>
      </c>
      <c r="G370" s="2">
        <f t="shared" si="64"/>
        <v>429079.14285714284</v>
      </c>
      <c r="H370" s="2">
        <f t="shared" si="72"/>
        <v>145266533.46534517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6886769.0000000251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1043495.3465156704</v>
      </c>
      <c r="Q370" s="21">
        <f t="shared" si="75"/>
        <v>450000</v>
      </c>
      <c r="R370" s="2">
        <f t="shared" si="73"/>
        <v>152067628.51881522</v>
      </c>
      <c r="S370" s="2">
        <f t="shared" si="54"/>
        <v>429079.14285713434</v>
      </c>
      <c r="T370" s="2">
        <f t="shared" si="55"/>
        <v>20920.857142857276</v>
      </c>
      <c r="U370" s="2">
        <f t="shared" si="56"/>
        <v>450000</v>
      </c>
      <c r="V370" s="2">
        <f t="shared" si="74"/>
        <v>109223885.46534501</v>
      </c>
      <c r="W370" s="2">
        <f t="shared" si="57"/>
        <v>429079.14285714924</v>
      </c>
      <c r="X370" s="2">
        <f t="shared" si="47"/>
        <v>20920.857142850757</v>
      </c>
      <c r="Y370" s="2">
        <f t="shared" si="70"/>
        <v>42843743.053470194</v>
      </c>
      <c r="Z370" s="2" t="str">
        <f t="shared" si="48"/>
        <v>MEEP</v>
      </c>
      <c r="AA370" s="2">
        <f>IF(Z370="HERE",Y370,AA369+Graph!$G$1*1000)</f>
        <v>107893643.33918503</v>
      </c>
      <c r="AB370" s="2">
        <f t="shared" si="59"/>
        <v>420000</v>
      </c>
      <c r="AC370" s="2">
        <f t="shared" si="71"/>
        <v>38854906.036773026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295</v>
      </c>
      <c r="C371" s="7"/>
      <c r="D371" s="2" t="e">
        <f t="shared" si="51"/>
        <v>#N/A</v>
      </c>
      <c r="E371" s="2" t="e">
        <f t="shared" si="63"/>
        <v>#N/A</v>
      </c>
      <c r="F371" s="2">
        <v>954835.73062182963</v>
      </c>
      <c r="G371" s="2">
        <f t="shared" si="64"/>
        <v>429079.14285714284</v>
      </c>
      <c r="H371" s="2">
        <f t="shared" si="72"/>
        <v>145695612.60820231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6907689.8571428824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1045601.9864111394</v>
      </c>
      <c r="Q371" s="21">
        <f t="shared" si="75"/>
        <v>450000</v>
      </c>
      <c r="R371" s="2">
        <f t="shared" si="73"/>
        <v>152517628.51881522</v>
      </c>
      <c r="S371" s="2">
        <f t="shared" si="54"/>
        <v>429079.14285713434</v>
      </c>
      <c r="T371" s="2">
        <f t="shared" si="55"/>
        <v>20920.857142857276</v>
      </c>
      <c r="U371" s="2">
        <f t="shared" si="56"/>
        <v>450000</v>
      </c>
      <c r="V371" s="2">
        <f t="shared" si="74"/>
        <v>109652964.60820216</v>
      </c>
      <c r="W371" s="2">
        <f t="shared" si="57"/>
        <v>429079.14285714924</v>
      </c>
      <c r="X371" s="2">
        <f t="shared" si="47"/>
        <v>20920.857142850757</v>
      </c>
      <c r="Y371" s="2">
        <f t="shared" si="70"/>
        <v>42864663.910613045</v>
      </c>
      <c r="Z371" s="2" t="str">
        <f t="shared" si="48"/>
        <v>MEEP</v>
      </c>
      <c r="AA371" s="2">
        <f>IF(Z371="HERE",Y371,AA370+Graph!$G$1*1000)</f>
        <v>108313643.33918503</v>
      </c>
      <c r="AB371" s="2">
        <f t="shared" si="59"/>
        <v>420000</v>
      </c>
      <c r="AC371" s="2">
        <f t="shared" si="71"/>
        <v>38854906.036773026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296</v>
      </c>
      <c r="C372" s="7"/>
      <c r="D372" s="2" t="e">
        <f t="shared" si="51"/>
        <v>#N/A</v>
      </c>
      <c r="E372" s="2" t="e">
        <f t="shared" si="63"/>
        <v>#N/A</v>
      </c>
      <c r="F372" s="2">
        <v>956671.50611096621</v>
      </c>
      <c r="G372" s="2">
        <f t="shared" si="64"/>
        <v>429079.14285714284</v>
      </c>
      <c r="H372" s="2">
        <f t="shared" si="72"/>
        <v>146124691.75105944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6928610.7142857397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1047708.6263066083</v>
      </c>
      <c r="Q372" s="21">
        <f t="shared" si="75"/>
        <v>450000</v>
      </c>
      <c r="R372" s="2">
        <f t="shared" si="73"/>
        <v>152967628.51881522</v>
      </c>
      <c r="S372" s="2">
        <f t="shared" si="54"/>
        <v>429079.14285713434</v>
      </c>
      <c r="T372" s="2">
        <f t="shared" si="55"/>
        <v>20920.857142857276</v>
      </c>
      <c r="U372" s="2">
        <f t="shared" si="56"/>
        <v>450000</v>
      </c>
      <c r="V372" s="2">
        <f t="shared" si="74"/>
        <v>110082043.75105931</v>
      </c>
      <c r="W372" s="2">
        <f t="shared" si="57"/>
        <v>429079.14285714924</v>
      </c>
      <c r="X372" s="2">
        <f t="shared" si="47"/>
        <v>20920.857142850757</v>
      </c>
      <c r="Y372" s="2">
        <f t="shared" si="70"/>
        <v>42885584.767755896</v>
      </c>
      <c r="Z372" s="2" t="str">
        <f t="shared" si="48"/>
        <v>MEEP</v>
      </c>
      <c r="AA372" s="2">
        <f>IF(Z372="HERE",Y372,AA371+Graph!$G$1*1000)</f>
        <v>108733643.33918503</v>
      </c>
      <c r="AB372" s="2">
        <f t="shared" si="59"/>
        <v>420000</v>
      </c>
      <c r="AC372" s="2">
        <f t="shared" si="71"/>
        <v>38854906.036773026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297</v>
      </c>
      <c r="C373" s="7"/>
      <c r="D373" s="2" t="e">
        <f t="shared" si="51"/>
        <v>#N/A</v>
      </c>
      <c r="E373" s="2" t="e">
        <f t="shared" si="63"/>
        <v>#N/A</v>
      </c>
      <c r="F373" s="2">
        <v>958507.28160011768</v>
      </c>
      <c r="G373" s="2">
        <f t="shared" si="64"/>
        <v>429079.14285714284</v>
      </c>
      <c r="H373" s="2">
        <f t="shared" si="72"/>
        <v>146553770.89391658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6949531.571428597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1049815.2662020773</v>
      </c>
      <c r="Q373" s="21">
        <f t="shared" si="75"/>
        <v>450000</v>
      </c>
      <c r="R373" s="2">
        <f t="shared" si="73"/>
        <v>153417628.51881522</v>
      </c>
      <c r="S373" s="2">
        <f t="shared" si="54"/>
        <v>429079.14285713434</v>
      </c>
      <c r="T373" s="2">
        <f t="shared" si="55"/>
        <v>20920.857142857276</v>
      </c>
      <c r="U373" s="2">
        <f t="shared" si="56"/>
        <v>450000</v>
      </c>
      <c r="V373" s="2">
        <f t="shared" si="74"/>
        <v>110511122.89391646</v>
      </c>
      <c r="W373" s="2">
        <f t="shared" si="57"/>
        <v>429079.14285714924</v>
      </c>
      <c r="X373" s="2">
        <f t="shared" si="47"/>
        <v>20920.857142850757</v>
      </c>
      <c r="Y373" s="2">
        <f t="shared" si="70"/>
        <v>42906505.624898747</v>
      </c>
      <c r="Z373" s="2" t="str">
        <f t="shared" si="48"/>
        <v>MEEP</v>
      </c>
      <c r="AA373" s="2">
        <f>IF(Z373="HERE",Y373,AA372+Graph!$G$1*1000)</f>
        <v>109153643.33918503</v>
      </c>
      <c r="AB373" s="2">
        <f t="shared" si="59"/>
        <v>420000</v>
      </c>
      <c r="AC373" s="2">
        <f t="shared" si="71"/>
        <v>38854906.036773026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298</v>
      </c>
      <c r="C374" s="7"/>
      <c r="D374" s="2" t="e">
        <f t="shared" si="51"/>
        <v>#N/A</v>
      </c>
      <c r="E374" s="2" t="e">
        <f t="shared" si="63"/>
        <v>#N/A</v>
      </c>
      <c r="F374" s="2">
        <v>960343.05708925426</v>
      </c>
      <c r="G374" s="2">
        <f t="shared" si="64"/>
        <v>429079.14285714284</v>
      </c>
      <c r="H374" s="2">
        <f t="shared" si="72"/>
        <v>146982850.03677371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6970452.4285714542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1051921.9060975462</v>
      </c>
      <c r="Q374" s="21">
        <f t="shared" si="75"/>
        <v>450000</v>
      </c>
      <c r="R374" s="2">
        <f t="shared" si="73"/>
        <v>153867628.51881522</v>
      </c>
      <c r="S374" s="2">
        <f t="shared" si="54"/>
        <v>429079.14285713434</v>
      </c>
      <c r="T374" s="2">
        <f t="shared" si="55"/>
        <v>20920.857142857276</v>
      </c>
      <c r="U374" s="2">
        <f t="shared" si="56"/>
        <v>450000</v>
      </c>
      <c r="V374" s="2">
        <f t="shared" si="74"/>
        <v>110940202.03677361</v>
      </c>
      <c r="W374" s="2">
        <f t="shared" si="57"/>
        <v>429079.14285714924</v>
      </c>
      <c r="X374" s="2">
        <f t="shared" si="47"/>
        <v>20920.857142850757</v>
      </c>
      <c r="Y374" s="2">
        <f t="shared" si="70"/>
        <v>42927426.482041597</v>
      </c>
      <c r="Z374" s="2" t="str">
        <f t="shared" si="48"/>
        <v>MEEP</v>
      </c>
      <c r="AA374" s="2">
        <f>IF(Z374="HERE",Y374,AA373+Graph!$G$1*1000)</f>
        <v>109573643.33918503</v>
      </c>
      <c r="AB374" s="2">
        <f t="shared" si="59"/>
        <v>420000</v>
      </c>
      <c r="AC374" s="2">
        <f t="shared" si="71"/>
        <v>38854906.036773026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299</v>
      </c>
      <c r="C375" s="7"/>
      <c r="D375" s="2" t="e">
        <f t="shared" si="51"/>
        <v>#N/A</v>
      </c>
      <c r="E375" s="2" t="e">
        <f t="shared" si="63"/>
        <v>#N/A</v>
      </c>
      <c r="F375" s="2">
        <v>962178.83257840574</v>
      </c>
      <c r="G375" s="2">
        <f t="shared" si="64"/>
        <v>429079.14285714284</v>
      </c>
      <c r="H375" s="2">
        <f t="shared" si="72"/>
        <v>147411929.17963085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6991373.2857143115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1054028.5459930152</v>
      </c>
      <c r="Q375" s="21">
        <f t="shared" si="75"/>
        <v>450000</v>
      </c>
      <c r="R375" s="2">
        <f t="shared" si="73"/>
        <v>154317628.51881522</v>
      </c>
      <c r="S375" s="2">
        <f t="shared" si="54"/>
        <v>429079.14285713434</v>
      </c>
      <c r="T375" s="2">
        <f t="shared" si="55"/>
        <v>20920.857142857276</v>
      </c>
      <c r="U375" s="2">
        <f t="shared" si="56"/>
        <v>450000</v>
      </c>
      <c r="V375" s="2">
        <f t="shared" si="74"/>
        <v>111369281.17963076</v>
      </c>
      <c r="W375" s="2">
        <f t="shared" si="57"/>
        <v>429079.14285714924</v>
      </c>
      <c r="X375" s="2">
        <f t="shared" si="47"/>
        <v>20920.857142850757</v>
      </c>
      <c r="Y375" s="2">
        <f t="shared" si="70"/>
        <v>42948347.339184448</v>
      </c>
      <c r="Z375" s="2" t="str">
        <f t="shared" si="48"/>
        <v>MEEP</v>
      </c>
      <c r="AA375" s="2">
        <f>IF(Z375="HERE",Y375,AA374+Graph!$G$1*1000)</f>
        <v>109993643.33918503</v>
      </c>
      <c r="AB375" s="2">
        <f t="shared" si="59"/>
        <v>420000</v>
      </c>
      <c r="AC375" s="2">
        <f t="shared" si="71"/>
        <v>38854906.036773026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300</v>
      </c>
      <c r="C376" s="7"/>
      <c r="D376" s="2" t="e">
        <f t="shared" si="51"/>
        <v>#N/A</v>
      </c>
      <c r="E376" s="2" t="e">
        <f t="shared" si="63"/>
        <v>#N/A</v>
      </c>
      <c r="F376" s="2">
        <v>964014.60806755722</v>
      </c>
      <c r="G376" s="2">
        <f t="shared" si="64"/>
        <v>429079.14285714284</v>
      </c>
      <c r="H376" s="2">
        <f t="shared" si="72"/>
        <v>147841008.32248798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7012294.1428571688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1056135.1858884841</v>
      </c>
      <c r="Q376" s="21">
        <f t="shared" si="75"/>
        <v>450000</v>
      </c>
      <c r="R376" s="2">
        <f t="shared" si="73"/>
        <v>154767628.51881522</v>
      </c>
      <c r="S376" s="2">
        <f t="shared" si="54"/>
        <v>429079.14285713434</v>
      </c>
      <c r="T376" s="2">
        <f t="shared" si="55"/>
        <v>20920.857142857276</v>
      </c>
      <c r="U376" s="2">
        <f t="shared" si="56"/>
        <v>450000</v>
      </c>
      <c r="V376" s="2">
        <f t="shared" si="74"/>
        <v>111798360.32248791</v>
      </c>
      <c r="W376" s="2">
        <f t="shared" si="57"/>
        <v>429079.14285714924</v>
      </c>
      <c r="X376" s="2">
        <f t="shared" si="47"/>
        <v>20920.857142850757</v>
      </c>
      <c r="Y376" s="2">
        <f t="shared" si="70"/>
        <v>42969268.196327299</v>
      </c>
      <c r="Z376" s="2" t="str">
        <f t="shared" si="48"/>
        <v>MEEP</v>
      </c>
      <c r="AA376" s="2">
        <f>IF(Z376="HERE",Y376,AA375+Graph!$G$1*1000)</f>
        <v>110413643.33918503</v>
      </c>
      <c r="AB376" s="2">
        <f t="shared" si="59"/>
        <v>420000</v>
      </c>
      <c r="AC376" s="2">
        <f t="shared" si="71"/>
        <v>38854906.036773026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301</v>
      </c>
      <c r="C377" s="7"/>
      <c r="D377" s="2" t="e">
        <f t="shared" si="51"/>
        <v>#N/A</v>
      </c>
      <c r="E377" s="2" t="e">
        <f t="shared" si="63"/>
        <v>#N/A</v>
      </c>
      <c r="F377" s="2">
        <v>965850.38355669379</v>
      </c>
      <c r="G377" s="2">
        <f t="shared" si="64"/>
        <v>429079.14285714284</v>
      </c>
      <c r="H377" s="2">
        <f t="shared" si="72"/>
        <v>148270087.46534511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7033215.0000000261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1058241.825783968</v>
      </c>
      <c r="Q377" s="21">
        <f t="shared" si="75"/>
        <v>450000</v>
      </c>
      <c r="R377" s="2">
        <f t="shared" si="73"/>
        <v>155217628.51881522</v>
      </c>
      <c r="S377" s="2">
        <f t="shared" si="54"/>
        <v>429079.14285713434</v>
      </c>
      <c r="T377" s="2">
        <f t="shared" si="55"/>
        <v>20920.857142857276</v>
      </c>
      <c r="U377" s="2">
        <f t="shared" si="56"/>
        <v>450000</v>
      </c>
      <c r="V377" s="2">
        <f t="shared" si="74"/>
        <v>112227439.46534505</v>
      </c>
      <c r="W377" s="2">
        <f t="shared" si="57"/>
        <v>429079.14285714924</v>
      </c>
      <c r="X377" s="2">
        <f t="shared" si="47"/>
        <v>20920.857142850757</v>
      </c>
      <c r="Y377" s="2">
        <f t="shared" si="70"/>
        <v>42990189.05347015</v>
      </c>
      <c r="Z377" s="2" t="str">
        <f t="shared" si="48"/>
        <v>MEEP</v>
      </c>
      <c r="AA377" s="2">
        <f>IF(Z377="HERE",Y377,AA376+Graph!$G$1*1000)</f>
        <v>110833643.33918503</v>
      </c>
      <c r="AB377" s="2">
        <f t="shared" si="59"/>
        <v>420000</v>
      </c>
      <c r="AC377" s="2">
        <f t="shared" si="71"/>
        <v>38854906.036773026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302</v>
      </c>
      <c r="C378" s="7"/>
      <c r="D378" s="2" t="e">
        <f t="shared" si="51"/>
        <v>#N/A</v>
      </c>
      <c r="E378" s="2" t="e">
        <f t="shared" si="63"/>
        <v>#N/A</v>
      </c>
      <c r="F378" s="2">
        <v>967686.15904584527</v>
      </c>
      <c r="G378" s="2">
        <f t="shared" si="64"/>
        <v>429079.14285714284</v>
      </c>
      <c r="H378" s="2">
        <f t="shared" si="72"/>
        <v>148699166.60820225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7054135.8571428834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1060348.4656794369</v>
      </c>
      <c r="Q378" s="21">
        <f t="shared" si="75"/>
        <v>450000</v>
      </c>
      <c r="R378" s="2">
        <f t="shared" si="73"/>
        <v>155667628.51881522</v>
      </c>
      <c r="S378" s="2">
        <f t="shared" si="54"/>
        <v>429079.14285713434</v>
      </c>
      <c r="T378" s="2">
        <f t="shared" si="55"/>
        <v>20920.857142857276</v>
      </c>
      <c r="U378" s="2">
        <f t="shared" si="56"/>
        <v>450000</v>
      </c>
      <c r="V378" s="2">
        <f t="shared" si="74"/>
        <v>112656518.6082022</v>
      </c>
      <c r="W378" s="2">
        <f t="shared" si="57"/>
        <v>429079.14285714924</v>
      </c>
      <c r="X378" s="2">
        <f t="shared" si="47"/>
        <v>20920.857142850757</v>
      </c>
      <c r="Y378" s="2">
        <f t="shared" si="70"/>
        <v>43011109.910613</v>
      </c>
      <c r="Z378" s="2" t="str">
        <f t="shared" si="48"/>
        <v>MEEP</v>
      </c>
      <c r="AA378" s="2">
        <f>IF(Z378="HERE",Y378,AA377+Graph!$G$1*1000)</f>
        <v>111253643.33918503</v>
      </c>
      <c r="AB378" s="2">
        <f t="shared" si="59"/>
        <v>420000</v>
      </c>
      <c r="AC378" s="2">
        <f t="shared" si="71"/>
        <v>38854906.036773026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303</v>
      </c>
      <c r="C379" s="7"/>
      <c r="D379" s="2" t="e">
        <f t="shared" si="51"/>
        <v>#N/A</v>
      </c>
      <c r="E379" s="2" t="e">
        <f t="shared" si="63"/>
        <v>#N/A</v>
      </c>
      <c r="F379" s="2">
        <v>969521.93453498185</v>
      </c>
      <c r="G379" s="2">
        <f t="shared" si="64"/>
        <v>429079.14285714284</v>
      </c>
      <c r="H379" s="2">
        <f t="shared" si="72"/>
        <v>149128245.75105938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7075056.7142857406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1062455.1055749059</v>
      </c>
      <c r="Q379" s="21">
        <f t="shared" si="75"/>
        <v>450000</v>
      </c>
      <c r="R379" s="2">
        <f t="shared" si="73"/>
        <v>156117628.51881522</v>
      </c>
      <c r="S379" s="2">
        <f t="shared" si="54"/>
        <v>429079.14285713434</v>
      </c>
      <c r="T379" s="2">
        <f t="shared" si="55"/>
        <v>20920.857142857276</v>
      </c>
      <c r="U379" s="2">
        <f t="shared" si="56"/>
        <v>450000</v>
      </c>
      <c r="V379" s="2">
        <f t="shared" si="74"/>
        <v>113085597.75105935</v>
      </c>
      <c r="W379" s="2">
        <f t="shared" si="57"/>
        <v>429079.14285714924</v>
      </c>
      <c r="X379" s="2">
        <f t="shared" si="47"/>
        <v>20920.857142850757</v>
      </c>
      <c r="Y379" s="2">
        <f t="shared" si="70"/>
        <v>43032030.767755851</v>
      </c>
      <c r="Z379" s="2" t="str">
        <f t="shared" si="48"/>
        <v>MEEP</v>
      </c>
      <c r="AA379" s="2">
        <f>IF(Z379="HERE",Y379,AA378+Graph!$G$1*1000)</f>
        <v>111673643.33918503</v>
      </c>
      <c r="AB379" s="2">
        <f t="shared" si="59"/>
        <v>420000</v>
      </c>
      <c r="AC379" s="2">
        <f t="shared" si="71"/>
        <v>38854906.036773026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304</v>
      </c>
      <c r="C380" s="7"/>
      <c r="D380" s="2" t="e">
        <f t="shared" si="51"/>
        <v>#N/A</v>
      </c>
      <c r="E380" s="2" t="e">
        <f t="shared" si="63"/>
        <v>#N/A</v>
      </c>
      <c r="F380" s="2">
        <v>971357.71002413332</v>
      </c>
      <c r="G380" s="2">
        <f t="shared" si="64"/>
        <v>429079.14285714284</v>
      </c>
      <c r="H380" s="2">
        <f t="shared" si="72"/>
        <v>149557324.89391652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7095977.5714285979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1064561.7454703748</v>
      </c>
      <c r="Q380" s="21">
        <f t="shared" si="75"/>
        <v>450000</v>
      </c>
      <c r="R380" s="2">
        <f t="shared" si="73"/>
        <v>156567628.51881522</v>
      </c>
      <c r="S380" s="2">
        <f t="shared" si="54"/>
        <v>429079.14285713434</v>
      </c>
      <c r="T380" s="2">
        <f t="shared" si="55"/>
        <v>20920.857142857276</v>
      </c>
      <c r="U380" s="2">
        <f t="shared" si="56"/>
        <v>450000</v>
      </c>
      <c r="V380" s="2">
        <f t="shared" si="74"/>
        <v>113514676.8939165</v>
      </c>
      <c r="W380" s="2">
        <f t="shared" si="57"/>
        <v>429079.14285714924</v>
      </c>
      <c r="X380" s="2">
        <f t="shared" si="47"/>
        <v>20920.857142850757</v>
      </c>
      <c r="Y380" s="2">
        <f t="shared" si="70"/>
        <v>43052951.624898702</v>
      </c>
      <c r="Z380" s="2" t="str">
        <f t="shared" si="48"/>
        <v>MEEP</v>
      </c>
      <c r="AA380" s="2">
        <f>IF(Z380="HERE",Y380,AA379+Graph!$G$1*1000)</f>
        <v>112093643.33918503</v>
      </c>
      <c r="AB380" s="2">
        <f t="shared" si="59"/>
        <v>420000</v>
      </c>
      <c r="AC380" s="2">
        <f t="shared" si="71"/>
        <v>38854906.036773026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305</v>
      </c>
      <c r="C381" s="7"/>
      <c r="D381" s="2" t="e">
        <f t="shared" si="51"/>
        <v>#N/A</v>
      </c>
      <c r="E381" s="2" t="e">
        <f t="shared" si="63"/>
        <v>#N/A</v>
      </c>
      <c r="F381" s="2">
        <v>973193.4855132699</v>
      </c>
      <c r="G381" s="2">
        <f t="shared" si="64"/>
        <v>429079.14285714284</v>
      </c>
      <c r="H381" s="2">
        <f t="shared" si="72"/>
        <v>149986404.03677365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7116898.4285714552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1066668.3853658438</v>
      </c>
      <c r="Q381" s="21">
        <f t="shared" si="75"/>
        <v>450000</v>
      </c>
      <c r="R381" s="2">
        <f t="shared" si="73"/>
        <v>157017628.51881522</v>
      </c>
      <c r="S381" s="2">
        <f t="shared" si="54"/>
        <v>429079.14285713434</v>
      </c>
      <c r="T381" s="2">
        <f t="shared" si="55"/>
        <v>20920.857142857276</v>
      </c>
      <c r="U381" s="2">
        <f t="shared" si="56"/>
        <v>450000</v>
      </c>
      <c r="V381" s="2">
        <f t="shared" si="74"/>
        <v>113943756.03677365</v>
      </c>
      <c r="W381" s="2">
        <f t="shared" si="57"/>
        <v>429079.14285714924</v>
      </c>
      <c r="X381" s="2">
        <f t="shared" si="47"/>
        <v>20920.857142850757</v>
      </c>
      <c r="Y381" s="2">
        <f t="shared" si="70"/>
        <v>43073872.482041553</v>
      </c>
      <c r="Z381" s="2" t="str">
        <f t="shared" si="48"/>
        <v>MEEP</v>
      </c>
      <c r="AA381" s="2">
        <f>IF(Z381="HERE",Y381,AA380+Graph!$G$1*1000)</f>
        <v>112513643.33918503</v>
      </c>
      <c r="AB381" s="2">
        <f t="shared" si="59"/>
        <v>420000</v>
      </c>
      <c r="AC381" s="2">
        <f t="shared" si="71"/>
        <v>38854906.036773026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306</v>
      </c>
      <c r="C382" s="7"/>
      <c r="D382" s="2" t="e">
        <f t="shared" si="51"/>
        <v>#N/A</v>
      </c>
      <c r="E382" s="2" t="e">
        <f t="shared" si="63"/>
        <v>#N/A</v>
      </c>
      <c r="F382" s="2">
        <v>975029.26100242138</v>
      </c>
      <c r="G382" s="2">
        <f t="shared" si="64"/>
        <v>429079.14285714284</v>
      </c>
      <c r="H382" s="2">
        <f t="shared" si="72"/>
        <v>150415483.17963079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7137819.2857143125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1068775.0252613127</v>
      </c>
      <c r="Q382" s="21">
        <f t="shared" si="75"/>
        <v>450000</v>
      </c>
      <c r="R382" s="2">
        <f t="shared" si="73"/>
        <v>157467628.51881522</v>
      </c>
      <c r="S382" s="2">
        <f t="shared" si="54"/>
        <v>429079.14285713434</v>
      </c>
      <c r="T382" s="2">
        <f t="shared" si="55"/>
        <v>20920.857142857276</v>
      </c>
      <c r="U382" s="2">
        <f t="shared" si="56"/>
        <v>450000</v>
      </c>
      <c r="V382" s="2">
        <f t="shared" si="74"/>
        <v>114372835.1796308</v>
      </c>
      <c r="W382" s="2">
        <f t="shared" si="57"/>
        <v>429079.14285714924</v>
      </c>
      <c r="X382" s="2">
        <f t="shared" si="47"/>
        <v>20920.857142850757</v>
      </c>
      <c r="Y382" s="2">
        <f t="shared" si="70"/>
        <v>43094793.339184403</v>
      </c>
      <c r="Z382" s="2" t="str">
        <f t="shared" si="48"/>
        <v>MEEP</v>
      </c>
      <c r="AA382" s="2">
        <f>IF(Z382="HERE",Y382,AA381+Graph!$G$1*1000)</f>
        <v>112933643.33918503</v>
      </c>
      <c r="AB382" s="2">
        <f t="shared" si="59"/>
        <v>420000</v>
      </c>
      <c r="AC382" s="2">
        <f t="shared" si="71"/>
        <v>38854906.036773026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307</v>
      </c>
      <c r="C383" s="7"/>
      <c r="D383" s="2" t="e">
        <f t="shared" si="51"/>
        <v>#N/A</v>
      </c>
      <c r="E383" s="2" t="e">
        <f t="shared" si="63"/>
        <v>#N/A</v>
      </c>
      <c r="F383" s="2">
        <v>976865.03649157286</v>
      </c>
      <c r="G383" s="2">
        <f t="shared" si="64"/>
        <v>429079.14285714284</v>
      </c>
      <c r="H383" s="2">
        <f t="shared" si="72"/>
        <v>150844562.32248792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7158740.1428571697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1070881.6651567817</v>
      </c>
      <c r="Q383" s="21">
        <f t="shared" si="75"/>
        <v>450000</v>
      </c>
      <c r="R383" s="2">
        <f t="shared" si="73"/>
        <v>157917628.51881522</v>
      </c>
      <c r="S383" s="2">
        <f t="shared" si="54"/>
        <v>429079.14285713434</v>
      </c>
      <c r="T383" s="2">
        <f t="shared" si="55"/>
        <v>20920.857142857276</v>
      </c>
      <c r="U383" s="2">
        <f t="shared" si="56"/>
        <v>450000</v>
      </c>
      <c r="V383" s="2">
        <f t="shared" si="74"/>
        <v>114801914.32248795</v>
      </c>
      <c r="W383" s="2">
        <f t="shared" si="57"/>
        <v>429079.14285714924</v>
      </c>
      <c r="X383" s="2">
        <f t="shared" si="47"/>
        <v>20920.857142850757</v>
      </c>
      <c r="Y383" s="2">
        <f t="shared" si="70"/>
        <v>43115714.196327254</v>
      </c>
      <c r="Z383" s="2" t="str">
        <f t="shared" si="48"/>
        <v>MEEP</v>
      </c>
      <c r="AA383" s="2">
        <f>IF(Z383="HERE",Y383,AA382+Graph!$G$1*1000)</f>
        <v>113353643.33918503</v>
      </c>
      <c r="AB383" s="2">
        <f t="shared" si="59"/>
        <v>420000</v>
      </c>
      <c r="AC383" s="2">
        <f t="shared" si="71"/>
        <v>38854906.036773026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308</v>
      </c>
      <c r="C384" s="7"/>
      <c r="D384" s="2" t="e">
        <f t="shared" si="51"/>
        <v>#N/A</v>
      </c>
      <c r="E384" s="2" t="e">
        <f t="shared" si="63"/>
        <v>#N/A</v>
      </c>
      <c r="F384" s="2">
        <v>978700.81198070943</v>
      </c>
      <c r="G384" s="2">
        <f t="shared" si="64"/>
        <v>429079.14285714284</v>
      </c>
      <c r="H384" s="2">
        <f t="shared" si="72"/>
        <v>151273641.46534505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7179661.000000027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1072988.3050522506</v>
      </c>
      <c r="Q384" s="21">
        <f t="shared" si="75"/>
        <v>450000</v>
      </c>
      <c r="R384" s="2">
        <f t="shared" si="73"/>
        <v>158367628.51881522</v>
      </c>
      <c r="S384" s="2">
        <f t="shared" si="54"/>
        <v>429079.14285713434</v>
      </c>
      <c r="T384" s="2">
        <f t="shared" si="55"/>
        <v>20920.857142857276</v>
      </c>
      <c r="U384" s="2">
        <f t="shared" si="56"/>
        <v>450000</v>
      </c>
      <c r="V384" s="2">
        <f t="shared" si="74"/>
        <v>115230993.4653451</v>
      </c>
      <c r="W384" s="2">
        <f t="shared" si="57"/>
        <v>429079.14285714924</v>
      </c>
      <c r="X384" s="2">
        <f t="shared" si="47"/>
        <v>20920.857142850757</v>
      </c>
      <c r="Y384" s="2">
        <f t="shared" si="70"/>
        <v>43136635.053470105</v>
      </c>
      <c r="Z384" s="2" t="str">
        <f t="shared" si="48"/>
        <v>MEEP</v>
      </c>
      <c r="AA384" s="2">
        <f>IF(Z384="HERE",Y384,AA383+Graph!$G$1*1000)</f>
        <v>113773643.33918503</v>
      </c>
      <c r="AB384" s="2">
        <f t="shared" si="59"/>
        <v>420000</v>
      </c>
      <c r="AC384" s="2">
        <f t="shared" si="71"/>
        <v>38854906.036773026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309</v>
      </c>
      <c r="C385" s="7"/>
      <c r="D385" s="2" t="e">
        <f t="shared" si="51"/>
        <v>#N/A</v>
      </c>
      <c r="E385" s="2" t="e">
        <f t="shared" si="63"/>
        <v>#N/A</v>
      </c>
      <c r="F385" s="2">
        <v>980536.58746986091</v>
      </c>
      <c r="G385" s="2">
        <f t="shared" si="64"/>
        <v>429079.14285714284</v>
      </c>
      <c r="H385" s="2">
        <f t="shared" si="72"/>
        <v>151702720.60820219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7200581.8571428843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1075094.9449477196</v>
      </c>
      <c r="Q385" s="21">
        <f t="shared" si="75"/>
        <v>450000</v>
      </c>
      <c r="R385" s="2">
        <f t="shared" si="73"/>
        <v>158817628.51881522</v>
      </c>
      <c r="S385" s="2">
        <f t="shared" si="54"/>
        <v>429079.14285713434</v>
      </c>
      <c r="T385" s="2">
        <f t="shared" si="55"/>
        <v>20920.857142857276</v>
      </c>
      <c r="U385" s="2">
        <f t="shared" si="56"/>
        <v>450000</v>
      </c>
      <c r="V385" s="2">
        <f t="shared" si="74"/>
        <v>115660072.60820225</v>
      </c>
      <c r="W385" s="2">
        <f t="shared" si="57"/>
        <v>429079.14285714924</v>
      </c>
      <c r="X385" s="2">
        <f t="shared" si="47"/>
        <v>20920.857142850757</v>
      </c>
      <c r="Y385" s="2">
        <f t="shared" si="70"/>
        <v>43157555.910612956</v>
      </c>
      <c r="Z385" s="2" t="str">
        <f t="shared" si="48"/>
        <v>MEEP</v>
      </c>
      <c r="AA385" s="2">
        <f>IF(Z385="HERE",Y385,AA384+Graph!$G$1*1000)</f>
        <v>114193643.33918503</v>
      </c>
      <c r="AB385" s="2">
        <f t="shared" si="59"/>
        <v>420000</v>
      </c>
      <c r="AC385" s="2">
        <f t="shared" si="71"/>
        <v>38854906.036773026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7:I385">
    <cfRule type="cellIs" dxfId="222" priority="34" operator="greaterThan">
      <formula>0</formula>
    </cfRule>
  </conditionalFormatting>
  <conditionalFormatting sqref="C31:C65 C117:C385 C77:C114">
    <cfRule type="cellIs" dxfId="221" priority="35" operator="greaterThan">
      <formula>0</formula>
    </cfRule>
  </conditionalFormatting>
  <conditionalFormatting sqref="C31:C65 C117:C385 C77:C114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20" priority="37" operator="greaterThan">
      <formula>0</formula>
    </cfRule>
  </conditionalFormatting>
  <conditionalFormatting sqref="C115">
    <cfRule type="cellIs" dxfId="219" priority="38" operator="greaterThan">
      <formula>0</formula>
    </cfRule>
  </conditionalFormatting>
  <conditionalFormatting sqref="C66">
    <cfRule type="cellIs" dxfId="218" priority="32" operator="greaterThan">
      <formula>0</formula>
    </cfRule>
  </conditionalFormatting>
  <conditionalFormatting sqref="C66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17" priority="31" operator="greaterThan">
      <formula>0</formula>
    </cfRule>
  </conditionalFormatting>
  <conditionalFormatting sqref="C67">
    <cfRule type="cellIs" dxfId="216" priority="29" operator="greaterThan">
      <formula>0</formula>
    </cfRule>
  </conditionalFormatting>
  <conditionalFormatting sqref="C67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15" priority="28" operator="greaterThan">
      <formula>0</formula>
    </cfRule>
  </conditionalFormatting>
  <conditionalFormatting sqref="C68">
    <cfRule type="cellIs" dxfId="214" priority="26" operator="greaterThan">
      <formula>0</formula>
    </cfRule>
  </conditionalFormatting>
  <conditionalFormatting sqref="C68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13" priority="25" operator="greaterThan">
      <formula>0</formula>
    </cfRule>
  </conditionalFormatting>
  <conditionalFormatting sqref="C69">
    <cfRule type="cellIs" dxfId="212" priority="23" operator="greaterThan">
      <formula>0</formula>
    </cfRule>
  </conditionalFormatting>
  <conditionalFormatting sqref="C69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11" priority="22" operator="greaterThan">
      <formula>0</formula>
    </cfRule>
  </conditionalFormatting>
  <conditionalFormatting sqref="C70">
    <cfRule type="cellIs" dxfId="210" priority="20" operator="greaterThan">
      <formula>0</formula>
    </cfRule>
  </conditionalFormatting>
  <conditionalFormatting sqref="C70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09" priority="19" operator="greaterThan">
      <formula>0</formula>
    </cfRule>
  </conditionalFormatting>
  <conditionalFormatting sqref="C71">
    <cfRule type="cellIs" dxfId="208" priority="17" operator="greaterThan">
      <formula>0</formula>
    </cfRule>
  </conditionalFormatting>
  <conditionalFormatting sqref="C71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07" priority="16" operator="greaterThan">
      <formula>0</formula>
    </cfRule>
  </conditionalFormatting>
  <conditionalFormatting sqref="C72">
    <cfRule type="cellIs" dxfId="206" priority="14" operator="greaterThan">
      <formula>0</formula>
    </cfRule>
  </conditionalFormatting>
  <conditionalFormatting sqref="C7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05" priority="13" operator="greaterThan">
      <formula>0</formula>
    </cfRule>
  </conditionalFormatting>
  <conditionalFormatting sqref="C73">
    <cfRule type="cellIs" dxfId="204" priority="11" operator="greaterThan">
      <formula>0</formula>
    </cfRule>
  </conditionalFormatting>
  <conditionalFormatting sqref="C7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03" priority="10" operator="greaterThan">
      <formula>0</formula>
    </cfRule>
  </conditionalFormatting>
  <conditionalFormatting sqref="C74">
    <cfRule type="cellIs" dxfId="202" priority="8" operator="greaterThan">
      <formula>0</formula>
    </cfRule>
  </conditionalFormatting>
  <conditionalFormatting sqref="C7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01" priority="7" operator="greaterThan">
      <formula>0</formula>
    </cfRule>
  </conditionalFormatting>
  <conditionalFormatting sqref="C75">
    <cfRule type="cellIs" dxfId="200" priority="5" operator="greaterThan">
      <formula>0</formula>
    </cfRule>
  </conditionalFormatting>
  <conditionalFormatting sqref="C7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99" priority="4" operator="greaterThan">
      <formula>0</formula>
    </cfRule>
  </conditionalFormatting>
  <conditionalFormatting sqref="C76">
    <cfRule type="cellIs" dxfId="16" priority="2" operator="greaterThan">
      <formula>0</formula>
    </cfRule>
  </conditionalFormatting>
  <conditionalFormatting sqref="C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8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6" sqref="I76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479.07914285714281</v>
      </c>
    </row>
    <row r="32" spans="1:37" ht="15" x14ac:dyDescent="0.25">
      <c r="A32" s="1">
        <v>44208</v>
      </c>
      <c r="B32" s="2">
        <f t="shared" si="0"/>
        <v>-44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341686.71724739671</v>
      </c>
      <c r="G37" s="2">
        <f>IF(F37&gt;500000,$AK$31*1000,F37)</f>
        <v>341686.71724739671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341984.26132403314</v>
      </c>
      <c r="Q37" s="2">
        <f>IF(P37&gt;500000,500000,P37)</f>
        <v>341984.26132403314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343522.49273654819</v>
      </c>
      <c r="G38" s="2">
        <f>IF(F38&gt;$AK$31*1000,$AK$31*1000,F38)</f>
        <v>343522.49273654819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344090.90121950209</v>
      </c>
      <c r="Q38" s="2">
        <f t="shared" ref="Q38:Q101" si="25">IF(P38&gt;500000,500000,P38)</f>
        <v>344090.90121950209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345358.26822568476</v>
      </c>
      <c r="G39" s="2">
        <f>IF(F39&gt;$AK$31*1000,$AK$31*1000,F39)</f>
        <v>345358.26822568476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346197.54111497104</v>
      </c>
      <c r="Q39" s="2">
        <f t="shared" si="25"/>
        <v>346197.54111497104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347194.04371483624</v>
      </c>
      <c r="G40" s="2">
        <f>IF(F40&gt;$AK$31*1000,$AK$31*1000,F40)</f>
        <v>347194.04371483624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348304.18101043999</v>
      </c>
      <c r="Q40" s="2">
        <f t="shared" si="25"/>
        <v>348304.18101043999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349029.81920397282</v>
      </c>
      <c r="G41" s="2">
        <f t="shared" ref="G41:G295" si="26">IF(F41&gt;$AK$31*1000,$AK$31*1000,F41)</f>
        <v>349029.81920397282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350410.82090590894</v>
      </c>
      <c r="Q41" s="2">
        <f t="shared" si="25"/>
        <v>350410.82090590894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350865.59469312429</v>
      </c>
      <c r="G42" s="2">
        <f t="shared" si="26"/>
        <v>350865.59469312429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352517.46080137789</v>
      </c>
      <c r="Q42" s="2">
        <f t="shared" si="25"/>
        <v>352517.46080137789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352701.37018226087</v>
      </c>
      <c r="G43" s="2">
        <f t="shared" si="26"/>
        <v>352701.37018226087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354624.10069684684</v>
      </c>
      <c r="Q43" s="2">
        <f t="shared" si="25"/>
        <v>354624.10069684684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354537.14567141235</v>
      </c>
      <c r="G44" s="2">
        <f t="shared" si="26"/>
        <v>354537.14567141235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356730.74059233069</v>
      </c>
      <c r="Q44" s="2">
        <f t="shared" si="25"/>
        <v>356730.74059233069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356372.92116054893</v>
      </c>
      <c r="G45" s="2">
        <f t="shared" si="26"/>
        <v>356372.92116054893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358837.38048779964</v>
      </c>
      <c r="Q45" s="2">
        <f t="shared" si="25"/>
        <v>358837.38048779964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358208.6966497004</v>
      </c>
      <c r="G46" s="2">
        <f t="shared" si="26"/>
        <v>358208.6966497004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360944.02038326859</v>
      </c>
      <c r="Q46" s="2">
        <f t="shared" si="25"/>
        <v>360944.02038326859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360044.47213885188</v>
      </c>
      <c r="G47" s="2">
        <f t="shared" si="26"/>
        <v>360044.47213885188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363050.66027873755</v>
      </c>
      <c r="Q47" s="2">
        <f t="shared" si="25"/>
        <v>363050.66027873755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361880.24762798846</v>
      </c>
      <c r="G48" s="2">
        <f t="shared" si="26"/>
        <v>361880.24762798846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365157.3001742065</v>
      </c>
      <c r="Q48" s="2">
        <f t="shared" si="25"/>
        <v>365157.3001742065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363716.02311713994</v>
      </c>
      <c r="G49" s="2">
        <f t="shared" si="26"/>
        <v>363716.02311713994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367263.94006967545</v>
      </c>
      <c r="Q49" s="2">
        <f t="shared" si="25"/>
        <v>367263.94006967545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365551.79860627651</v>
      </c>
      <c r="G50" s="2">
        <f t="shared" si="26"/>
        <v>365551.79860627651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369370.5799651444</v>
      </c>
      <c r="Q50" s="2">
        <f t="shared" si="25"/>
        <v>369370.5799651444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367387.57409542799</v>
      </c>
      <c r="G51" s="2">
        <f t="shared" si="26"/>
        <v>367387.57409542799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371477.21986061335</v>
      </c>
      <c r="Q51" s="2">
        <f t="shared" si="25"/>
        <v>371477.21986061335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369223.34958456457</v>
      </c>
      <c r="G52" s="2">
        <f t="shared" si="26"/>
        <v>369223.34958456457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373583.8597560823</v>
      </c>
      <c r="Q52" s="2">
        <f t="shared" si="25"/>
        <v>373583.8597560823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371059.12507371604</v>
      </c>
      <c r="G53" s="2">
        <f t="shared" si="26"/>
        <v>371059.12507371604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375690.49965155125</v>
      </c>
      <c r="Q53" s="2">
        <f t="shared" si="25"/>
        <v>375690.49965155125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372894.90056286752</v>
      </c>
      <c r="G54" s="2">
        <f t="shared" si="26"/>
        <v>372894.90056286752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377797.1395470202</v>
      </c>
      <c r="Q54" s="2">
        <f t="shared" si="25"/>
        <v>377797.1395470202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374730.6760520041</v>
      </c>
      <c r="G55" s="2">
        <f t="shared" si="26"/>
        <v>374730.6760520041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379903.77944250405</v>
      </c>
      <c r="Q55" s="2">
        <f t="shared" si="25"/>
        <v>379903.77944250405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376566.45154115558</v>
      </c>
      <c r="G56" s="2">
        <f t="shared" si="26"/>
        <v>376566.45154115558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382010.419337973</v>
      </c>
      <c r="Q56" s="2">
        <f t="shared" si="25"/>
        <v>382010.419337973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378402.22703029215</v>
      </c>
      <c r="G57" s="2">
        <f t="shared" si="26"/>
        <v>378402.22703029215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384117.05923344195</v>
      </c>
      <c r="Q57" s="2">
        <f t="shared" si="25"/>
        <v>384117.05923344195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380238.00251944363</v>
      </c>
      <c r="G58" s="2">
        <f t="shared" si="26"/>
        <v>380238.00251944363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386223.6991289109</v>
      </c>
      <c r="Q58" s="2">
        <f t="shared" si="25"/>
        <v>386223.6991289109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382073.77800858021</v>
      </c>
      <c r="G59" s="2">
        <f t="shared" si="26"/>
        <v>382073.77800858021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388330.33902437985</v>
      </c>
      <c r="Q59" s="2">
        <f t="shared" si="25"/>
        <v>388330.33902437985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383909.55349773169</v>
      </c>
      <c r="G60" s="2">
        <f t="shared" si="26"/>
        <v>383909.55349773169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390436.9789198488</v>
      </c>
      <c r="Q60" s="2">
        <f t="shared" si="25"/>
        <v>390436.9789198488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385745.32898688316</v>
      </c>
      <c r="G61" s="2">
        <f t="shared" si="26"/>
        <v>385745.32898688316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392543.61881531775</v>
      </c>
      <c r="Q61" s="2">
        <f t="shared" si="25"/>
        <v>392543.61881531775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387581.10447601974</v>
      </c>
      <c r="G62" s="2">
        <f t="shared" si="26"/>
        <v>387581.10447601974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394650.2587107867</v>
      </c>
      <c r="Q62" s="2">
        <f t="shared" si="25"/>
        <v>394650.2587107867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389416.87996517122</v>
      </c>
      <c r="G63" s="2">
        <f t="shared" si="26"/>
        <v>389416.87996517122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396756.89860625565</v>
      </c>
      <c r="Q63" s="2">
        <f t="shared" si="25"/>
        <v>396756.89860625565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391252.65545430779</v>
      </c>
      <c r="G64" s="2">
        <f t="shared" si="26"/>
        <v>391252.65545430779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398863.5385017246</v>
      </c>
      <c r="Q64" s="2">
        <f t="shared" si="25"/>
        <v>398863.5385017246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393088.43094345927</v>
      </c>
      <c r="G65" s="2">
        <f t="shared" si="26"/>
        <v>393088.43094345927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400970.17839720845</v>
      </c>
      <c r="Q65" s="2">
        <f t="shared" si="25"/>
        <v>400970.17839720845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394924.20643259585</v>
      </c>
      <c r="G66" s="2">
        <f t="shared" si="26"/>
        <v>394924.20643259585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403076.8182926774</v>
      </c>
      <c r="Q66" s="2">
        <f t="shared" si="25"/>
        <v>403076.8182926774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-9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396759.98192174733</v>
      </c>
      <c r="G67" s="2">
        <f t="shared" si="26"/>
        <v>396759.98192174733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405183.45818814635</v>
      </c>
      <c r="Q67" s="2">
        <f t="shared" si="25"/>
        <v>405183.45818814635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-8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398595.7574108839</v>
      </c>
      <c r="G68" s="2">
        <f t="shared" si="26"/>
        <v>398595.7574108839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407290.0980836153</v>
      </c>
      <c r="Q68" s="2">
        <f t="shared" si="25"/>
        <v>407290.0980836153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-7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400431.53290003538</v>
      </c>
      <c r="G69" s="2">
        <f t="shared" si="26"/>
        <v>400431.53290003538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409396.73797908425</v>
      </c>
      <c r="Q69" s="2">
        <f t="shared" si="25"/>
        <v>409396.73797908425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-6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402267.30838918686</v>
      </c>
      <c r="G70" s="2">
        <f t="shared" si="26"/>
        <v>402267.30838918686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411503.3778745532</v>
      </c>
      <c r="Q70" s="2">
        <f t="shared" si="25"/>
        <v>411503.3778745532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-5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404103.08387832344</v>
      </c>
      <c r="G71" s="2">
        <f t="shared" si="26"/>
        <v>404103.08387832344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413610.01777002215</v>
      </c>
      <c r="Q71" s="2">
        <f t="shared" si="25"/>
        <v>413610.01777002215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-4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405938.85936747491</v>
      </c>
      <c r="G72" s="2">
        <f t="shared" si="26"/>
        <v>405938.85936747491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415716.6576654911</v>
      </c>
      <c r="Q72" s="2">
        <f t="shared" si="25"/>
        <v>415716.6576654911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-3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407774.63485661149</v>
      </c>
      <c r="G73" s="2">
        <f t="shared" si="26"/>
        <v>407774.63485661149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417823.29756096005</v>
      </c>
      <c r="Q73" s="2">
        <f t="shared" si="25"/>
        <v>417823.29756096005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409610.41034576297</v>
      </c>
      <c r="G74" s="2">
        <f t="shared" si="26"/>
        <v>409610.41034576297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419929.937456429</v>
      </c>
      <c r="Q74" s="2">
        <f t="shared" si="25"/>
        <v>419929.937456429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-1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411446.18583489954</v>
      </c>
      <c r="G75" s="2">
        <f t="shared" si="26"/>
        <v>411446.18583489954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422036.57735191286</v>
      </c>
      <c r="Q75" s="2">
        <f t="shared" si="25"/>
        <v>422036.57735191286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0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413281.96132405102</v>
      </c>
      <c r="G76" s="2">
        <f t="shared" si="26"/>
        <v>413281.96132405102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424143.21724738181</v>
      </c>
      <c r="Q76" s="2">
        <f t="shared" si="25"/>
        <v>424143.21724738181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7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1</v>
      </c>
      <c r="C77" s="7"/>
      <c r="D77" s="2" t="e">
        <f t="shared" si="12"/>
        <v>#N/A</v>
      </c>
      <c r="E77" s="2" t="e">
        <f t="shared" si="22"/>
        <v>#N/A</v>
      </c>
      <c r="F77" s="2">
        <v>415117.7368132025</v>
      </c>
      <c r="G77" s="2">
        <f t="shared" si="26"/>
        <v>415117.7368132025</v>
      </c>
      <c r="H77" s="2">
        <f t="shared" si="13"/>
        <v>19592672.736813203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756957.85714285716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426249.85714285076</v>
      </c>
      <c r="Q77" s="2">
        <f t="shared" si="25"/>
        <v>426249.85714285076</v>
      </c>
      <c r="R77" s="2">
        <f t="shared" si="16"/>
        <v>20339841.857142851</v>
      </c>
      <c r="S77" s="2">
        <f t="shared" si="17"/>
        <v>415117.7368132025</v>
      </c>
      <c r="T77" s="2">
        <f t="shared" si="18"/>
        <v>20920.857142857159</v>
      </c>
      <c r="U77" s="2">
        <f t="shared" si="19"/>
        <v>426249.85714285076</v>
      </c>
      <c r="V77" s="2">
        <f t="shared" si="5"/>
        <v>747157.54166666663</v>
      </c>
      <c r="W77" s="2">
        <f t="shared" si="20"/>
        <v>11120.541666666628</v>
      </c>
      <c r="X77" s="2">
        <f t="shared" si="6"/>
        <v>415129.31547618413</v>
      </c>
      <c r="Y77" s="2">
        <f t="shared" si="7"/>
        <v>19592684.315476183</v>
      </c>
      <c r="Z77" s="2" t="str">
        <f t="shared" si="8"/>
        <v>HERE</v>
      </c>
      <c r="AA77" s="2">
        <f>IF(Z77="HERE",Y77,AA76+Graph!$G$1*1000)</f>
        <v>19592684.315476183</v>
      </c>
      <c r="AB77" s="2">
        <f t="shared" si="21"/>
        <v>415129.31547618285</v>
      </c>
      <c r="AC77" s="2">
        <f t="shared" si="9"/>
        <v>747157.54166666663</v>
      </c>
      <c r="AD77" s="3">
        <f t="shared" si="10"/>
        <v>19592684.315476183</v>
      </c>
      <c r="AE77" s="2">
        <f>IF(AE75&gt;=52800000,52800000,IF(AB56=Graph!G$1*1000,AE76+Graph!G$1*1000,AC77))</f>
        <v>747157.54166666663</v>
      </c>
      <c r="AF77" s="3">
        <f t="shared" si="11"/>
        <v>747157.54166666663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2</v>
      </c>
      <c r="C78" s="7"/>
      <c r="D78" s="2" t="e">
        <f t="shared" si="12"/>
        <v>#N/A</v>
      </c>
      <c r="E78" s="2" t="e">
        <f t="shared" si="22"/>
        <v>#N/A</v>
      </c>
      <c r="F78" s="2">
        <v>416953.51230233908</v>
      </c>
      <c r="G78" s="2">
        <f t="shared" si="26"/>
        <v>416953.51230233908</v>
      </c>
      <c r="H78" s="2">
        <f t="shared" si="13"/>
        <v>20009626.249115542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777878.71428571432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428356.49703831971</v>
      </c>
      <c r="Q78" s="2">
        <f t="shared" si="25"/>
        <v>428356.49703831971</v>
      </c>
      <c r="R78" s="2">
        <f t="shared" si="16"/>
        <v>20768198.35418117</v>
      </c>
      <c r="S78" s="2">
        <f t="shared" si="17"/>
        <v>416953.51230233908</v>
      </c>
      <c r="T78" s="2">
        <f t="shared" si="18"/>
        <v>20920.857142857159</v>
      </c>
      <c r="U78" s="2">
        <f t="shared" si="19"/>
        <v>428356.49703831971</v>
      </c>
      <c r="V78" s="2">
        <f t="shared" si="5"/>
        <v>758278.08333333337</v>
      </c>
      <c r="W78" s="2">
        <f t="shared" si="20"/>
        <v>11120.541666666744</v>
      </c>
      <c r="X78" s="2">
        <f t="shared" si="6"/>
        <v>417235.95537165296</v>
      </c>
      <c r="Y78" s="2">
        <f t="shared" si="7"/>
        <v>20009920.270847835</v>
      </c>
      <c r="Z78" s="2" t="str">
        <f t="shared" si="8"/>
        <v>HERE</v>
      </c>
      <c r="AA78" s="2">
        <f>IF(Z78="HERE",Y78,AA77+Graph!$G$1*1000)</f>
        <v>20009920.270847835</v>
      </c>
      <c r="AB78" s="2">
        <f t="shared" si="21"/>
        <v>417235.9553716518</v>
      </c>
      <c r="AC78" s="2">
        <f t="shared" si="9"/>
        <v>758278.08333333337</v>
      </c>
      <c r="AD78" s="3">
        <f t="shared" si="10"/>
        <v>20009920.270847835</v>
      </c>
      <c r="AE78" s="2">
        <f>IF(AE76&gt;=52800000,52800000,IF(AB57=Graph!G$1*1000,AE77+Graph!G$1*1000,AC78))</f>
        <v>758278.08333333337</v>
      </c>
      <c r="AF78" s="3">
        <f t="shared" si="11"/>
        <v>758278.08333333337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3</v>
      </c>
      <c r="C79" s="7"/>
      <c r="D79" s="2" t="e">
        <f t="shared" si="12"/>
        <v>#N/A</v>
      </c>
      <c r="E79" s="2" t="e">
        <f t="shared" si="22"/>
        <v>#N/A</v>
      </c>
      <c r="F79" s="2">
        <v>418789.28779149055</v>
      </c>
      <c r="G79" s="2">
        <f t="shared" si="26"/>
        <v>418789.28779149055</v>
      </c>
      <c r="H79" s="2">
        <f t="shared" si="13"/>
        <v>20428415.536907032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798799.57142857148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430463.13693378866</v>
      </c>
      <c r="Q79" s="2">
        <f t="shared" si="25"/>
        <v>430463.13693378866</v>
      </c>
      <c r="R79" s="2">
        <f t="shared" si="16"/>
        <v>21198661.491114959</v>
      </c>
      <c r="S79" s="2">
        <f t="shared" si="17"/>
        <v>418789.28779149055</v>
      </c>
      <c r="T79" s="2">
        <f t="shared" si="18"/>
        <v>20920.857142857159</v>
      </c>
      <c r="U79" s="2">
        <f t="shared" si="19"/>
        <v>430463.13693378866</v>
      </c>
      <c r="V79" s="2">
        <f t="shared" si="5"/>
        <v>769398.625</v>
      </c>
      <c r="W79" s="2">
        <f t="shared" si="20"/>
        <v>11120.541666666628</v>
      </c>
      <c r="X79" s="2">
        <f t="shared" si="6"/>
        <v>419342.59526712203</v>
      </c>
      <c r="Y79" s="2">
        <f t="shared" si="7"/>
        <v>20429262.866114955</v>
      </c>
      <c r="Z79" s="2" t="str">
        <f t="shared" si="8"/>
        <v>HERE</v>
      </c>
      <c r="AA79" s="2">
        <f>IF(Z79="HERE",Y79,AA78+Graph!$G$1*1000)</f>
        <v>20429262.866114955</v>
      </c>
      <c r="AB79" s="2">
        <f t="shared" si="21"/>
        <v>419342.59526712075</v>
      </c>
      <c r="AC79" s="2">
        <f t="shared" si="9"/>
        <v>769398.625</v>
      </c>
      <c r="AD79" s="3">
        <f t="shared" si="10"/>
        <v>20429262.866114955</v>
      </c>
      <c r="AE79" s="2">
        <f>IF(AE77&gt;=52800000,52800000,IF(AB58=Graph!G$1*1000,AE78+Graph!G$1*1000,AC79))</f>
        <v>769398.625</v>
      </c>
      <c r="AF79" s="3">
        <f t="shared" si="11"/>
        <v>769398.625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4</v>
      </c>
      <c r="C80" s="7"/>
      <c r="D80" s="2" t="e">
        <f t="shared" si="12"/>
        <v>#N/A</v>
      </c>
      <c r="E80" s="2" t="e">
        <f t="shared" si="22"/>
        <v>#N/A</v>
      </c>
      <c r="F80" s="2">
        <v>420625.06328062713</v>
      </c>
      <c r="G80" s="2">
        <f t="shared" si="26"/>
        <v>420625.06328062713</v>
      </c>
      <c r="H80" s="2">
        <f t="shared" si="13"/>
        <v>20849040.600187659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819720.42857142864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432569.77682925761</v>
      </c>
      <c r="Q80" s="2">
        <f t="shared" si="25"/>
        <v>432569.77682925761</v>
      </c>
      <c r="R80" s="2">
        <f t="shared" si="16"/>
        <v>21631231.267944217</v>
      </c>
      <c r="S80" s="2">
        <f t="shared" si="17"/>
        <v>420625.06328062713</v>
      </c>
      <c r="T80" s="2">
        <f t="shared" si="18"/>
        <v>20920.857142857159</v>
      </c>
      <c r="U80" s="2">
        <f t="shared" si="19"/>
        <v>432569.77682925761</v>
      </c>
      <c r="V80" s="2">
        <f t="shared" si="5"/>
        <v>780519.16666666663</v>
      </c>
      <c r="W80" s="2">
        <f t="shared" si="20"/>
        <v>11120.541666666628</v>
      </c>
      <c r="X80" s="2">
        <f t="shared" si="6"/>
        <v>421449.23516259098</v>
      </c>
      <c r="Y80" s="2">
        <f t="shared" si="7"/>
        <v>20850712.101277545</v>
      </c>
      <c r="Z80" s="2" t="str">
        <f t="shared" si="8"/>
        <v>HERE</v>
      </c>
      <c r="AA80" s="2">
        <f>IF(Z80="HERE",Y80,AA79+Graph!$G$1*1000)</f>
        <v>20850712.101277545</v>
      </c>
      <c r="AB80" s="2">
        <f t="shared" si="21"/>
        <v>421449.2351625897</v>
      </c>
      <c r="AC80" s="2">
        <f t="shared" si="9"/>
        <v>780519.16666666663</v>
      </c>
      <c r="AD80" s="3">
        <f t="shared" si="10"/>
        <v>20850712.101277545</v>
      </c>
      <c r="AE80" s="2">
        <f>IF(AE78&gt;=52800000,52800000,IF(AB59=Graph!G$1*1000,AE79+Graph!G$1*1000,AC80))</f>
        <v>780519.16666666663</v>
      </c>
      <c r="AF80" s="3">
        <f t="shared" si="11"/>
        <v>780519.16666666663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5</v>
      </c>
      <c r="C81" s="7"/>
      <c r="D81" s="2" t="e">
        <f t="shared" si="12"/>
        <v>#N/A</v>
      </c>
      <c r="E81" s="2" t="e">
        <f t="shared" si="22"/>
        <v>#N/A</v>
      </c>
      <c r="F81" s="2">
        <v>422460.83876977861</v>
      </c>
      <c r="G81" s="2">
        <f t="shared" si="26"/>
        <v>422460.83876977861</v>
      </c>
      <c r="H81" s="2">
        <f t="shared" si="13"/>
        <v>21271501.438957438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840641.2857142858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434676.41672472656</v>
      </c>
      <c r="Q81" s="2">
        <f t="shared" si="25"/>
        <v>434676.41672472656</v>
      </c>
      <c r="R81" s="2">
        <f t="shared" si="16"/>
        <v>22065907.684668943</v>
      </c>
      <c r="S81" s="2">
        <f t="shared" si="17"/>
        <v>422460.83876977861</v>
      </c>
      <c r="T81" s="2">
        <f t="shared" si="18"/>
        <v>20920.857142857159</v>
      </c>
      <c r="U81" s="2">
        <f t="shared" si="19"/>
        <v>434676.41672472656</v>
      </c>
      <c r="V81" s="2">
        <f t="shared" si="5"/>
        <v>791639.70833333337</v>
      </c>
      <c r="W81" s="2">
        <f t="shared" si="20"/>
        <v>11120.541666666744</v>
      </c>
      <c r="X81" s="2">
        <f t="shared" si="6"/>
        <v>423555.87505805981</v>
      </c>
      <c r="Y81" s="2">
        <f t="shared" si="7"/>
        <v>21274267.976335604</v>
      </c>
      <c r="Z81" s="2" t="str">
        <f t="shared" si="8"/>
        <v>HERE</v>
      </c>
      <c r="AA81" s="2">
        <f>IF(Z81="HERE",Y81,AA80+Graph!$G$1*1000)</f>
        <v>21274267.976335604</v>
      </c>
      <c r="AB81" s="2">
        <f t="shared" si="21"/>
        <v>423555.87505805865</v>
      </c>
      <c r="AC81" s="2">
        <f t="shared" si="9"/>
        <v>791639.70833333337</v>
      </c>
      <c r="AD81" s="3">
        <f t="shared" si="10"/>
        <v>21274267.976335604</v>
      </c>
      <c r="AE81" s="2">
        <f>IF(AE79&gt;=52800000,52800000,IF(AB60=Graph!G$1*1000,AE80+Graph!G$1*1000,AC81))</f>
        <v>791639.70833333337</v>
      </c>
      <c r="AF81" s="3">
        <f t="shared" si="11"/>
        <v>791639.70833333337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6</v>
      </c>
      <c r="C82" s="7"/>
      <c r="D82" s="2" t="e">
        <f t="shared" si="12"/>
        <v>#N/A</v>
      </c>
      <c r="E82" s="2" t="e">
        <f t="shared" si="22"/>
        <v>#N/A</v>
      </c>
      <c r="F82" s="2">
        <v>424296.61425891519</v>
      </c>
      <c r="G82" s="2">
        <f t="shared" si="26"/>
        <v>424296.61425891519</v>
      </c>
      <c r="H82" s="2">
        <f t="shared" si="13"/>
        <v>21695798.053216353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861562.14285714296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436783.05662019551</v>
      </c>
      <c r="Q82" s="2">
        <f t="shared" si="25"/>
        <v>436783.05662019551</v>
      </c>
      <c r="R82" s="2">
        <f t="shared" si="16"/>
        <v>22502690.741289139</v>
      </c>
      <c r="S82" s="2">
        <f t="shared" si="17"/>
        <v>424296.61425891519</v>
      </c>
      <c r="T82" s="2">
        <f t="shared" si="18"/>
        <v>20920.857142857159</v>
      </c>
      <c r="U82" s="2">
        <f t="shared" si="19"/>
        <v>436783.05662019551</v>
      </c>
      <c r="V82" s="2">
        <f t="shared" si="5"/>
        <v>802760.25</v>
      </c>
      <c r="W82" s="2">
        <f t="shared" si="20"/>
        <v>11120.541666666628</v>
      </c>
      <c r="X82" s="2">
        <f t="shared" si="6"/>
        <v>425662.51495352888</v>
      </c>
      <c r="Y82" s="2">
        <f t="shared" si="7"/>
        <v>21699930.491289131</v>
      </c>
      <c r="Z82" s="2" t="str">
        <f t="shared" si="8"/>
        <v>HERE</v>
      </c>
      <c r="AA82" s="2">
        <f>IF(Z82="HERE",Y82,AA81+Graph!$G$1*1000)</f>
        <v>21699930.491289131</v>
      </c>
      <c r="AB82" s="2">
        <f t="shared" si="21"/>
        <v>425662.5149535276</v>
      </c>
      <c r="AC82" s="2">
        <f t="shared" si="9"/>
        <v>802760.25</v>
      </c>
      <c r="AD82" s="3">
        <f t="shared" si="10"/>
        <v>21699930.491289131</v>
      </c>
      <c r="AE82" s="2">
        <f>IF(AE80&gt;=52800000,52800000,IF(AB61=Graph!G$1*1000,AE81+Graph!G$1*1000,AC82))</f>
        <v>802760.25</v>
      </c>
      <c r="AF82" s="3">
        <f t="shared" si="11"/>
        <v>802760.25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7</v>
      </c>
      <c r="C83" s="7"/>
      <c r="D83" s="2" t="e">
        <f t="shared" si="12"/>
        <v>#N/A</v>
      </c>
      <c r="E83" s="2" t="e">
        <f t="shared" si="22"/>
        <v>#N/A</v>
      </c>
      <c r="F83" s="2">
        <v>426132.38974806666</v>
      </c>
      <c r="G83" s="2">
        <f t="shared" si="26"/>
        <v>426132.38974806666</v>
      </c>
      <c r="H83" s="2">
        <f t="shared" si="13"/>
        <v>22121930.44296442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882483.00000000012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438889.69651566446</v>
      </c>
      <c r="Q83" s="2">
        <f t="shared" si="25"/>
        <v>438889.69651566446</v>
      </c>
      <c r="R83" s="2">
        <f t="shared" si="16"/>
        <v>22941580.437804803</v>
      </c>
      <c r="S83" s="2">
        <f t="shared" si="17"/>
        <v>426132.38974806666</v>
      </c>
      <c r="T83" s="2">
        <f t="shared" si="18"/>
        <v>20920.857142857159</v>
      </c>
      <c r="U83" s="2">
        <f t="shared" si="19"/>
        <v>438889.69651566446</v>
      </c>
      <c r="V83" s="2">
        <f t="shared" si="5"/>
        <v>813880.79166666663</v>
      </c>
      <c r="W83" s="2">
        <f t="shared" si="20"/>
        <v>11120.541666666628</v>
      </c>
      <c r="X83" s="2">
        <f t="shared" si="6"/>
        <v>427769.15484899783</v>
      </c>
      <c r="Y83" s="2">
        <f t="shared" si="7"/>
        <v>22127699.646138128</v>
      </c>
      <c r="Z83" s="2" t="str">
        <f t="shared" si="8"/>
        <v>HERE</v>
      </c>
      <c r="AA83" s="2">
        <f>IF(Z83="HERE",Y83,AA82+Graph!$G$1*1000)</f>
        <v>22127699.646138128</v>
      </c>
      <c r="AB83" s="2">
        <f t="shared" si="21"/>
        <v>427769.15484899655</v>
      </c>
      <c r="AC83" s="2">
        <f t="shared" si="9"/>
        <v>813880.79166666663</v>
      </c>
      <c r="AD83" s="3">
        <f t="shared" si="10"/>
        <v>22127699.646138128</v>
      </c>
      <c r="AE83" s="2">
        <f>IF(AE81&gt;=52800000,52800000,IF(AB62=Graph!G$1*1000,AE82+Graph!G$1*1000,AC83))</f>
        <v>813880.79166666663</v>
      </c>
      <c r="AF83" s="3">
        <f t="shared" si="11"/>
        <v>813880.79166666663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8</v>
      </c>
      <c r="C84" s="7"/>
      <c r="D84" s="2" t="e">
        <f t="shared" si="12"/>
        <v>#N/A</v>
      </c>
      <c r="E84" s="2" t="e">
        <f t="shared" si="22"/>
        <v>#N/A</v>
      </c>
      <c r="F84" s="2">
        <v>427968.16523721814</v>
      </c>
      <c r="G84" s="2">
        <f t="shared" si="26"/>
        <v>427968.16523721814</v>
      </c>
      <c r="H84" s="2">
        <f t="shared" si="13"/>
        <v>22549898.608201638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903403.85714285728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440996.33641113341</v>
      </c>
      <c r="Q84" s="2">
        <f t="shared" si="25"/>
        <v>440996.33641113341</v>
      </c>
      <c r="R84" s="2">
        <f t="shared" si="16"/>
        <v>23382576.774215937</v>
      </c>
      <c r="S84" s="2">
        <f t="shared" si="17"/>
        <v>427968.16523721814</v>
      </c>
      <c r="T84" s="2">
        <f t="shared" si="18"/>
        <v>20920.857142857159</v>
      </c>
      <c r="U84" s="2">
        <f t="shared" si="19"/>
        <v>440996.33641113341</v>
      </c>
      <c r="V84" s="2">
        <f t="shared" si="5"/>
        <v>825001.33333333337</v>
      </c>
      <c r="W84" s="2">
        <f t="shared" si="20"/>
        <v>11120.541666666744</v>
      </c>
      <c r="X84" s="2">
        <f t="shared" si="6"/>
        <v>429875.79474446666</v>
      </c>
      <c r="Y84" s="2">
        <f t="shared" si="7"/>
        <v>22557575.440882593</v>
      </c>
      <c r="Z84" s="2" t="str">
        <f t="shared" si="8"/>
        <v>HERE</v>
      </c>
      <c r="AA84" s="2">
        <f>IF(Z84="HERE",Y84,AA83+Graph!$G$1*1000)</f>
        <v>22557575.440882593</v>
      </c>
      <c r="AB84" s="2">
        <f t="shared" si="21"/>
        <v>429875.7947444655</v>
      </c>
      <c r="AC84" s="2">
        <f t="shared" si="9"/>
        <v>825001.33333333337</v>
      </c>
      <c r="AD84" s="3">
        <f t="shared" si="10"/>
        <v>22557575.440882593</v>
      </c>
      <c r="AE84" s="2">
        <f>IF(AE82&gt;=52800000,52800000,IF(AB63=Graph!G$1*1000,AE83+Graph!G$1*1000,AC84))</f>
        <v>825001.33333333337</v>
      </c>
      <c r="AF84" s="3">
        <f t="shared" si="11"/>
        <v>825001.33333333337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9</v>
      </c>
      <c r="C85" s="7"/>
      <c r="D85" s="2" t="e">
        <f t="shared" si="12"/>
        <v>#N/A</v>
      </c>
      <c r="E85" s="2" t="e">
        <f t="shared" si="22"/>
        <v>#N/A</v>
      </c>
      <c r="F85" s="2">
        <v>429803.94072635472</v>
      </c>
      <c r="G85" s="2">
        <f t="shared" si="26"/>
        <v>429803.94072635472</v>
      </c>
      <c r="H85" s="2">
        <f t="shared" si="13"/>
        <v>22979702.548927993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924324.71428571444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443102.97630660236</v>
      </c>
      <c r="Q85" s="2">
        <f t="shared" si="25"/>
        <v>443102.97630660236</v>
      </c>
      <c r="R85" s="2">
        <f t="shared" si="16"/>
        <v>23825679.750522539</v>
      </c>
      <c r="S85" s="2">
        <f t="shared" si="17"/>
        <v>429803.94072635472</v>
      </c>
      <c r="T85" s="2">
        <f t="shared" si="18"/>
        <v>20920.857142857159</v>
      </c>
      <c r="U85" s="2">
        <f t="shared" si="19"/>
        <v>443102.97630660236</v>
      </c>
      <c r="V85" s="2">
        <f t="shared" si="5"/>
        <v>836121.875</v>
      </c>
      <c r="W85" s="2">
        <f t="shared" si="20"/>
        <v>11120.541666666628</v>
      </c>
      <c r="X85" s="2">
        <f t="shared" si="6"/>
        <v>431982.43463993573</v>
      </c>
      <c r="Y85" s="2">
        <f t="shared" si="7"/>
        <v>22989557.875522528</v>
      </c>
      <c r="Z85" s="2" t="str">
        <f t="shared" si="8"/>
        <v>HERE</v>
      </c>
      <c r="AA85" s="2">
        <f>IF(Z85="HERE",Y85,AA84+Graph!$G$1*1000)</f>
        <v>22989557.875522528</v>
      </c>
      <c r="AB85" s="2">
        <f t="shared" si="21"/>
        <v>431982.43463993445</v>
      </c>
      <c r="AC85" s="2">
        <f t="shared" si="9"/>
        <v>836121.875</v>
      </c>
      <c r="AD85" s="3">
        <f t="shared" si="10"/>
        <v>22989557.875522528</v>
      </c>
      <c r="AE85" s="2">
        <f>IF(AE83&gt;=52800000,52800000,IF(AB64=Graph!G$1*1000,AE84+Graph!G$1*1000,AC85))</f>
        <v>836121.875</v>
      </c>
      <c r="AF85" s="3">
        <f t="shared" si="11"/>
        <v>836121.875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10</v>
      </c>
      <c r="C86" s="7"/>
      <c r="D86" s="2" t="e">
        <f t="shared" si="12"/>
        <v>#N/A</v>
      </c>
      <c r="E86" s="2" t="e">
        <f t="shared" si="22"/>
        <v>#N/A</v>
      </c>
      <c r="F86" s="2">
        <v>431639.7162155062</v>
      </c>
      <c r="G86" s="2">
        <f t="shared" si="26"/>
        <v>431639.7162155062</v>
      </c>
      <c r="H86" s="2">
        <f t="shared" si="13"/>
        <v>23411342.265143499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945245.57142857159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445209.61620208621</v>
      </c>
      <c r="Q86" s="2">
        <f t="shared" si="25"/>
        <v>445209.61620208621</v>
      </c>
      <c r="R86" s="2">
        <f t="shared" si="16"/>
        <v>24270889.366724625</v>
      </c>
      <c r="S86" s="2">
        <f t="shared" si="17"/>
        <v>431639.7162155062</v>
      </c>
      <c r="T86" s="2">
        <f t="shared" si="18"/>
        <v>20920.857142857159</v>
      </c>
      <c r="U86" s="2">
        <f t="shared" si="19"/>
        <v>445209.61620208621</v>
      </c>
      <c r="V86" s="2">
        <f t="shared" si="5"/>
        <v>847242.41666666663</v>
      </c>
      <c r="W86" s="2">
        <f t="shared" si="20"/>
        <v>11120.541666666628</v>
      </c>
      <c r="X86" s="2">
        <f t="shared" si="6"/>
        <v>434089.07453541958</v>
      </c>
      <c r="Y86" s="2">
        <f t="shared" si="7"/>
        <v>23423646.950057946</v>
      </c>
      <c r="Z86" s="2" t="str">
        <f t="shared" si="8"/>
        <v>HERE</v>
      </c>
      <c r="AA86" s="2">
        <f>IF(Z86="HERE",Y86,AA85+Graph!$G$1*1000)</f>
        <v>23423646.950057946</v>
      </c>
      <c r="AB86" s="2">
        <f t="shared" si="21"/>
        <v>434089.0745354183</v>
      </c>
      <c r="AC86" s="2">
        <f t="shared" si="9"/>
        <v>847242.41666666663</v>
      </c>
      <c r="AD86" s="3">
        <f t="shared" si="10"/>
        <v>23423646.950057946</v>
      </c>
      <c r="AE86" s="2">
        <f>IF(AE84&gt;=52800000,52800000,IF(AB65=Graph!G$1*1000,AE85+Graph!G$1*1000,AC86))</f>
        <v>847242.41666666663</v>
      </c>
      <c r="AF86" s="3">
        <f t="shared" si="11"/>
        <v>847242.41666666663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11</v>
      </c>
      <c r="C87" s="7"/>
      <c r="D87" s="2" t="e">
        <f t="shared" si="12"/>
        <v>#N/A</v>
      </c>
      <c r="E87" s="2" t="e">
        <f t="shared" si="22"/>
        <v>#N/A</v>
      </c>
      <c r="F87" s="2">
        <v>433475.49170464277</v>
      </c>
      <c r="G87" s="2">
        <f t="shared" si="26"/>
        <v>433475.49170464277</v>
      </c>
      <c r="H87" s="2">
        <f t="shared" si="13"/>
        <v>23844817.756848142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966166.42857142875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447316.25609755516</v>
      </c>
      <c r="Q87" s="2">
        <f t="shared" si="25"/>
        <v>447316.25609755516</v>
      </c>
      <c r="R87" s="2">
        <f t="shared" si="16"/>
        <v>24718205.62282218</v>
      </c>
      <c r="S87" s="2">
        <f t="shared" si="17"/>
        <v>433475.49170464277</v>
      </c>
      <c r="T87" s="2">
        <f t="shared" si="18"/>
        <v>20920.857142857159</v>
      </c>
      <c r="U87" s="2">
        <f t="shared" si="19"/>
        <v>447316.25609755516</v>
      </c>
      <c r="V87" s="2">
        <f t="shared" si="5"/>
        <v>858362.95833333337</v>
      </c>
      <c r="W87" s="2">
        <f t="shared" si="20"/>
        <v>11120.541666666744</v>
      </c>
      <c r="X87" s="2">
        <f t="shared" si="6"/>
        <v>436195.71443088842</v>
      </c>
      <c r="Y87" s="2">
        <f t="shared" si="7"/>
        <v>23859842.664488833</v>
      </c>
      <c r="Z87" s="2" t="str">
        <f t="shared" si="8"/>
        <v>HERE</v>
      </c>
      <c r="AA87" s="2">
        <f>IF(Z87="HERE",Y87,AA86+Graph!$G$1*1000)</f>
        <v>23859842.664488833</v>
      </c>
      <c r="AB87" s="2">
        <f t="shared" si="21"/>
        <v>436195.71443088725</v>
      </c>
      <c r="AC87" s="2">
        <f t="shared" si="9"/>
        <v>858362.95833333337</v>
      </c>
      <c r="AD87" s="3">
        <f t="shared" si="10"/>
        <v>23859842.664488833</v>
      </c>
      <c r="AE87" s="2">
        <f>IF(AE85&gt;=52800000,52800000,IF(AB66=Graph!G$1*1000,AE86+Graph!G$1*1000,AC87))</f>
        <v>858362.95833333337</v>
      </c>
      <c r="AF87" s="3">
        <f t="shared" si="11"/>
        <v>858362.95833333337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12</v>
      </c>
      <c r="C88" s="7"/>
      <c r="D88" s="2" t="e">
        <f t="shared" si="12"/>
        <v>#N/A</v>
      </c>
      <c r="E88" s="2" t="e">
        <f t="shared" si="22"/>
        <v>#N/A</v>
      </c>
      <c r="F88" s="2">
        <v>435311.26719379425</v>
      </c>
      <c r="G88" s="2">
        <f t="shared" si="26"/>
        <v>435311.26719379425</v>
      </c>
      <c r="H88" s="2">
        <f t="shared" si="13"/>
        <v>24280129.024041936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987087.28571428591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449422.89599302411</v>
      </c>
      <c r="Q88" s="2">
        <f t="shared" si="25"/>
        <v>449422.89599302411</v>
      </c>
      <c r="R88" s="2">
        <f t="shared" si="16"/>
        <v>25167628.518815205</v>
      </c>
      <c r="S88" s="2">
        <f t="shared" si="17"/>
        <v>435311.26719379425</v>
      </c>
      <c r="T88" s="2">
        <f t="shared" si="18"/>
        <v>20920.857142857159</v>
      </c>
      <c r="U88" s="2">
        <f t="shared" si="19"/>
        <v>449422.89599302411</v>
      </c>
      <c r="V88" s="2">
        <f t="shared" si="5"/>
        <v>869483.5</v>
      </c>
      <c r="W88" s="2">
        <f t="shared" si="20"/>
        <v>11120.541666666628</v>
      </c>
      <c r="X88" s="2">
        <f t="shared" si="6"/>
        <v>438302.35432635748</v>
      </c>
      <c r="Y88" s="2">
        <f t="shared" si="7"/>
        <v>24298145.01881519</v>
      </c>
      <c r="Z88" s="2" t="str">
        <f t="shared" si="8"/>
        <v>HERE</v>
      </c>
      <c r="AA88" s="2">
        <f>IF(Z88="HERE",Y88,AA87+Graph!$G$1*1000)</f>
        <v>24298145.01881519</v>
      </c>
      <c r="AB88" s="2">
        <f t="shared" si="21"/>
        <v>438302.3543263562</v>
      </c>
      <c r="AC88" s="2">
        <f t="shared" si="9"/>
        <v>869483.5</v>
      </c>
      <c r="AD88" s="3">
        <f t="shared" si="10"/>
        <v>24298145.01881519</v>
      </c>
      <c r="AE88" s="2">
        <f>IF(AE86&gt;=52800000,52800000,IF(AB67=Graph!G$1*1000,AE87+Graph!G$1*1000,AC88))</f>
        <v>869483.5</v>
      </c>
      <c r="AF88" s="3">
        <f t="shared" si="11"/>
        <v>869483.5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13</v>
      </c>
      <c r="C89" s="7"/>
      <c r="D89" s="2" t="e">
        <f t="shared" si="12"/>
        <v>#N/A</v>
      </c>
      <c r="E89" s="2" t="e">
        <f t="shared" si="22"/>
        <v>#N/A</v>
      </c>
      <c r="F89" s="2">
        <v>437147.04268293083</v>
      </c>
      <c r="G89" s="2">
        <f t="shared" si="26"/>
        <v>437147.04268293083</v>
      </c>
      <c r="H89" s="2">
        <f t="shared" si="13"/>
        <v>24717276.066724867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1008008.1428571431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451529.53588849306</v>
      </c>
      <c r="Q89" s="2">
        <f t="shared" si="25"/>
        <v>451529.53588849306</v>
      </c>
      <c r="R89" s="2">
        <f t="shared" si="16"/>
        <v>25619158.054703698</v>
      </c>
      <c r="S89" s="2">
        <f t="shared" si="17"/>
        <v>437147.04268293083</v>
      </c>
      <c r="T89" s="2">
        <f t="shared" si="18"/>
        <v>20920.857142857159</v>
      </c>
      <c r="U89" s="2">
        <f t="shared" si="19"/>
        <v>451529.53588849306</v>
      </c>
      <c r="V89" s="2">
        <f t="shared" si="5"/>
        <v>880604.04166666663</v>
      </c>
      <c r="W89" s="2">
        <f t="shared" si="20"/>
        <v>11120.541666666628</v>
      </c>
      <c r="X89" s="2">
        <f t="shared" si="6"/>
        <v>440408.99422182643</v>
      </c>
      <c r="Y89" s="2">
        <f t="shared" si="7"/>
        <v>24738554.013037015</v>
      </c>
      <c r="Z89" s="2" t="str">
        <f t="shared" si="8"/>
        <v>HERE</v>
      </c>
      <c r="AA89" s="2">
        <f>IF(Z89="HERE",Y89,AA88+Graph!$G$1*1000)</f>
        <v>24738554.013037015</v>
      </c>
      <c r="AB89" s="2">
        <f t="shared" si="21"/>
        <v>440408.99422182515</v>
      </c>
      <c r="AC89" s="2">
        <f t="shared" si="9"/>
        <v>880604.04166666663</v>
      </c>
      <c r="AD89" s="3">
        <f t="shared" si="10"/>
        <v>24738554.013037015</v>
      </c>
      <c r="AE89" s="2">
        <f>IF(AE87&gt;=52800000,52800000,IF(AB68=Graph!G$1*1000,AE88+Graph!G$1*1000,AC89))</f>
        <v>880604.04166666663</v>
      </c>
      <c r="AF89" s="3">
        <f t="shared" si="11"/>
        <v>880604.04166666663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14</v>
      </c>
      <c r="C90" s="7"/>
      <c r="D90" s="2" t="e">
        <f t="shared" si="12"/>
        <v>#N/A</v>
      </c>
      <c r="E90" s="2" t="e">
        <f t="shared" si="22"/>
        <v>#N/A</v>
      </c>
      <c r="F90" s="2">
        <v>438982.8181720823</v>
      </c>
      <c r="G90" s="2">
        <f t="shared" si="26"/>
        <v>438982.8181720823</v>
      </c>
      <c r="H90" s="2">
        <f t="shared" si="13"/>
        <v>25156258.884896949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1028929.0000000002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453636.17578396201</v>
      </c>
      <c r="Q90" s="2">
        <f t="shared" si="25"/>
        <v>453636.17578396201</v>
      </c>
      <c r="R90" s="2">
        <f t="shared" si="16"/>
        <v>26072794.23048766</v>
      </c>
      <c r="S90" s="2">
        <f t="shared" si="17"/>
        <v>438982.8181720823</v>
      </c>
      <c r="T90" s="2">
        <f t="shared" si="18"/>
        <v>20920.857142857159</v>
      </c>
      <c r="U90" s="2">
        <f t="shared" si="19"/>
        <v>453636.17578396201</v>
      </c>
      <c r="V90" s="2">
        <f t="shared" si="5"/>
        <v>891724.58333333326</v>
      </c>
      <c r="W90" s="2">
        <f t="shared" si="20"/>
        <v>11120.541666666628</v>
      </c>
      <c r="X90" s="2">
        <f t="shared" si="6"/>
        <v>442515.63411729538</v>
      </c>
      <c r="Y90" s="2">
        <f t="shared" si="7"/>
        <v>25181069.647154309</v>
      </c>
      <c r="Z90" s="2" t="str">
        <f t="shared" si="8"/>
        <v>HERE</v>
      </c>
      <c r="AA90" s="2">
        <f>IF(Z90="HERE",Y90,AA89+Graph!$G$1*1000)</f>
        <v>25181069.647154309</v>
      </c>
      <c r="AB90" s="2">
        <f t="shared" si="21"/>
        <v>442515.6341172941</v>
      </c>
      <c r="AC90" s="2">
        <f t="shared" si="9"/>
        <v>891724.58333333326</v>
      </c>
      <c r="AD90" s="3">
        <f t="shared" si="10"/>
        <v>25181069.647154309</v>
      </c>
      <c r="AE90" s="2">
        <f>IF(AE88&gt;=52800000,52800000,IF(AB69=Graph!G$1*1000,AE89+Graph!G$1*1000,AC90))</f>
        <v>891724.58333333326</v>
      </c>
      <c r="AF90" s="3">
        <f t="shared" si="11"/>
        <v>891724.58333333326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15</v>
      </c>
      <c r="C91" s="7"/>
      <c r="D91" s="2" t="e">
        <f t="shared" si="12"/>
        <v>#N/A</v>
      </c>
      <c r="E91" s="2" t="e">
        <f t="shared" si="22"/>
        <v>#N/A</v>
      </c>
      <c r="F91" s="2">
        <v>440818.59366121888</v>
      </c>
      <c r="G91" s="2">
        <f t="shared" si="26"/>
        <v>440818.59366121888</v>
      </c>
      <c r="H91" s="2">
        <f t="shared" si="13"/>
        <v>25597077.478558168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1049849.8571428573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455742.81567943096</v>
      </c>
      <c r="Q91" s="2">
        <f t="shared" si="25"/>
        <v>455742.81567943096</v>
      </c>
      <c r="R91" s="2">
        <f t="shared" si="16"/>
        <v>26528537.046167091</v>
      </c>
      <c r="S91" s="2">
        <f t="shared" si="17"/>
        <v>440818.59366121888</v>
      </c>
      <c r="T91" s="2">
        <f t="shared" si="18"/>
        <v>20920.857142857043</v>
      </c>
      <c r="U91" s="2">
        <f t="shared" si="19"/>
        <v>455742.81567943096</v>
      </c>
      <c r="V91" s="2">
        <f t="shared" si="5"/>
        <v>902845.125</v>
      </c>
      <c r="W91" s="2">
        <f t="shared" si="20"/>
        <v>11120.541666666744</v>
      </c>
      <c r="X91" s="2">
        <f t="shared" si="6"/>
        <v>444622.27401276422</v>
      </c>
      <c r="Y91" s="2">
        <f t="shared" si="7"/>
        <v>25625691.921167072</v>
      </c>
      <c r="Z91" s="2" t="str">
        <f t="shared" si="8"/>
        <v>HERE</v>
      </c>
      <c r="AA91" s="2">
        <f>IF(Z91="HERE",Y91,AA90+Graph!$G$1*1000)</f>
        <v>25625691.921167072</v>
      </c>
      <c r="AB91" s="2">
        <f t="shared" si="21"/>
        <v>444622.27401276305</v>
      </c>
      <c r="AC91" s="2">
        <f t="shared" si="9"/>
        <v>902845.125</v>
      </c>
      <c r="AD91" s="3">
        <f t="shared" si="10"/>
        <v>25625691.921167072</v>
      </c>
      <c r="AE91" s="2">
        <f>IF(AE89&gt;=52800000,52800000,IF(AB70=Graph!G$1*1000,AE90+Graph!G$1*1000,AC91))</f>
        <v>902845.125</v>
      </c>
      <c r="AF91" s="3">
        <f t="shared" si="11"/>
        <v>902845.125</v>
      </c>
      <c r="AG91" s="3">
        <f t="shared" si="27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16</v>
      </c>
      <c r="C92" s="7"/>
      <c r="D92" s="2" t="e">
        <f t="shared" si="12"/>
        <v>#N/A</v>
      </c>
      <c r="E92" s="2" t="e">
        <f t="shared" si="22"/>
        <v>#N/A</v>
      </c>
      <c r="F92" s="2">
        <v>442654.36915037036</v>
      </c>
      <c r="G92" s="2">
        <f t="shared" si="26"/>
        <v>442654.36915037036</v>
      </c>
      <c r="H92" s="2">
        <f t="shared" si="13"/>
        <v>26039731.847708538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1070770.7142857143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457849.45557489991</v>
      </c>
      <c r="Q92" s="2">
        <f t="shared" si="25"/>
        <v>457849.45557489991</v>
      </c>
      <c r="R92" s="2">
        <f t="shared" si="16"/>
        <v>26986386.50174199</v>
      </c>
      <c r="S92" s="2">
        <f t="shared" si="17"/>
        <v>442654.36915037036</v>
      </c>
      <c r="T92" s="2">
        <f t="shared" si="18"/>
        <v>20920.857142857043</v>
      </c>
      <c r="U92" s="2">
        <f t="shared" si="19"/>
        <v>457849.45557489991</v>
      </c>
      <c r="V92" s="2">
        <f t="shared" si="5"/>
        <v>913965.66666666663</v>
      </c>
      <c r="W92" s="2">
        <f t="shared" si="20"/>
        <v>11120.541666666628</v>
      </c>
      <c r="X92" s="2">
        <f t="shared" si="6"/>
        <v>446728.91390823328</v>
      </c>
      <c r="Y92" s="2">
        <f t="shared" si="7"/>
        <v>26072420.835075304</v>
      </c>
      <c r="Z92" s="2" t="str">
        <f t="shared" si="8"/>
        <v>HERE</v>
      </c>
      <c r="AA92" s="2">
        <f>IF(Z92="HERE",Y92,AA91+Graph!$G$1*1000)</f>
        <v>26072420.835075304</v>
      </c>
      <c r="AB92" s="2">
        <f t="shared" si="21"/>
        <v>446728.913908232</v>
      </c>
      <c r="AC92" s="2">
        <f t="shared" si="9"/>
        <v>913965.66666666663</v>
      </c>
      <c r="AD92" s="3">
        <f t="shared" si="10"/>
        <v>26072420.835075304</v>
      </c>
      <c r="AE92" s="2">
        <f>IF(AE90&gt;=52800000,52800000,IF(AB71=Graph!G$1*1000,AE91+Graph!G$1*1000,AC92))</f>
        <v>913965.66666666663</v>
      </c>
      <c r="AF92" s="3">
        <f t="shared" si="11"/>
        <v>913965.66666666663</v>
      </c>
      <c r="AG92" s="3">
        <f t="shared" si="27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17</v>
      </c>
      <c r="C93" s="7"/>
      <c r="D93" s="2" t="e">
        <f t="shared" si="12"/>
        <v>#N/A</v>
      </c>
      <c r="E93" s="2" t="e">
        <f t="shared" si="22"/>
        <v>#N/A</v>
      </c>
      <c r="F93" s="2">
        <v>444490.14463952184</v>
      </c>
      <c r="G93" s="2">
        <f t="shared" si="26"/>
        <v>444490.14463952184</v>
      </c>
      <c r="H93" s="2">
        <f t="shared" si="13"/>
        <v>26484221.99234806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1091691.5714285714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459956.09547036886</v>
      </c>
      <c r="Q93" s="2">
        <f t="shared" si="25"/>
        <v>459956.09547036886</v>
      </c>
      <c r="R93" s="2">
        <f t="shared" si="16"/>
        <v>27446342.597212359</v>
      </c>
      <c r="S93" s="2">
        <f t="shared" si="17"/>
        <v>444490.14463952184</v>
      </c>
      <c r="T93" s="2">
        <f t="shared" si="18"/>
        <v>20920.857142857043</v>
      </c>
      <c r="U93" s="2">
        <f t="shared" si="19"/>
        <v>459956.09547036886</v>
      </c>
      <c r="V93" s="2">
        <f t="shared" si="5"/>
        <v>925086.20833333326</v>
      </c>
      <c r="W93" s="2">
        <f t="shared" si="20"/>
        <v>11120.541666666628</v>
      </c>
      <c r="X93" s="2">
        <f t="shared" si="6"/>
        <v>448835.55380370223</v>
      </c>
      <c r="Y93" s="2">
        <f t="shared" si="7"/>
        <v>26521256.388879005</v>
      </c>
      <c r="Z93" s="2" t="str">
        <f t="shared" si="8"/>
        <v>HERE</v>
      </c>
      <c r="AA93" s="2">
        <f>IF(Z93="HERE",Y93,AA92+Graph!$G$1*1000)</f>
        <v>26521256.388879005</v>
      </c>
      <c r="AB93" s="2">
        <f t="shared" si="21"/>
        <v>448835.55380370095</v>
      </c>
      <c r="AC93" s="2">
        <f t="shared" si="9"/>
        <v>925086.20833333326</v>
      </c>
      <c r="AD93" s="3">
        <f t="shared" si="10"/>
        <v>26521256.388879005</v>
      </c>
      <c r="AE93" s="2">
        <f>IF(AE91&gt;=52800000,52800000,IF(AB72=Graph!G$1*1000,AE92+Graph!G$1*1000,AC93))</f>
        <v>925086.20833333326</v>
      </c>
      <c r="AF93" s="3">
        <f t="shared" si="11"/>
        <v>925086.20833333326</v>
      </c>
      <c r="AG93" s="3">
        <f t="shared" si="27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18</v>
      </c>
      <c r="C94" s="7"/>
      <c r="D94" s="2" t="e">
        <f t="shared" si="12"/>
        <v>#N/A</v>
      </c>
      <c r="E94" s="2" t="e">
        <f t="shared" si="22"/>
        <v>#N/A</v>
      </c>
      <c r="F94" s="2">
        <v>446325.92012865841</v>
      </c>
      <c r="G94" s="2">
        <f t="shared" si="26"/>
        <v>446325.92012865841</v>
      </c>
      <c r="H94" s="2">
        <f t="shared" si="13"/>
        <v>26930547.912476718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1112612.4285714284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462062.73536583781</v>
      </c>
      <c r="Q94" s="2">
        <f t="shared" si="25"/>
        <v>462062.73536583781</v>
      </c>
      <c r="R94" s="2">
        <f t="shared" si="16"/>
        <v>27908405.332578197</v>
      </c>
      <c r="S94" s="2">
        <f t="shared" si="17"/>
        <v>446325.92012865841</v>
      </c>
      <c r="T94" s="2">
        <f t="shared" si="18"/>
        <v>20920.857142857043</v>
      </c>
      <c r="U94" s="2">
        <f t="shared" si="19"/>
        <v>462062.73536583781</v>
      </c>
      <c r="V94" s="2">
        <f t="shared" si="5"/>
        <v>936206.75</v>
      </c>
      <c r="W94" s="2">
        <f t="shared" si="20"/>
        <v>11120.541666666744</v>
      </c>
      <c r="X94" s="2">
        <f t="shared" si="6"/>
        <v>450942.19369917107</v>
      </c>
      <c r="Y94" s="2">
        <f t="shared" si="7"/>
        <v>26972198.582578175</v>
      </c>
      <c r="Z94" s="2" t="str">
        <f t="shared" si="8"/>
        <v>HERE</v>
      </c>
      <c r="AA94" s="2">
        <f>IF(Z94="HERE",Y94,AA93+Graph!$G$1*1000)</f>
        <v>26972198.582578175</v>
      </c>
      <c r="AB94" s="2">
        <f t="shared" si="21"/>
        <v>450942.1936991699</v>
      </c>
      <c r="AC94" s="2">
        <f t="shared" si="9"/>
        <v>936206.75</v>
      </c>
      <c r="AD94" s="3">
        <f t="shared" si="10"/>
        <v>26972198.582578175</v>
      </c>
      <c r="AE94" s="2">
        <f>IF(AE92&gt;=52800000,52800000,IF(AB73=Graph!G$1*1000,AE93+Graph!G$1*1000,AC94))</f>
        <v>936206.75</v>
      </c>
      <c r="AF94" s="3">
        <f t="shared" si="11"/>
        <v>936206.75</v>
      </c>
      <c r="AG94" s="3">
        <f t="shared" si="27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19</v>
      </c>
      <c r="C95" s="7"/>
      <c r="D95" s="2" t="e">
        <f t="shared" si="12"/>
        <v>#N/A</v>
      </c>
      <c r="E95" s="2" t="e">
        <f t="shared" si="22"/>
        <v>#N/A</v>
      </c>
      <c r="F95" s="2">
        <v>448161.69561780989</v>
      </c>
      <c r="G95" s="2">
        <f t="shared" si="26"/>
        <v>448161.69561780989</v>
      </c>
      <c r="H95" s="2">
        <f t="shared" si="13"/>
        <v>27378709.608094528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1133533.2857142854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464169.37526130676</v>
      </c>
      <c r="Q95" s="2">
        <f t="shared" si="25"/>
        <v>464169.37526130676</v>
      </c>
      <c r="R95" s="2">
        <f t="shared" si="16"/>
        <v>28372574.707839504</v>
      </c>
      <c r="S95" s="2">
        <f t="shared" si="17"/>
        <v>448161.69561780989</v>
      </c>
      <c r="T95" s="2">
        <f t="shared" si="18"/>
        <v>20920.857142857043</v>
      </c>
      <c r="U95" s="2">
        <f t="shared" si="19"/>
        <v>464169.37526130676</v>
      </c>
      <c r="V95" s="2">
        <f t="shared" si="5"/>
        <v>947327.29166666663</v>
      </c>
      <c r="W95" s="2">
        <f t="shared" si="20"/>
        <v>11120.541666666628</v>
      </c>
      <c r="X95" s="2">
        <f t="shared" si="6"/>
        <v>453048.83359464013</v>
      </c>
      <c r="Y95" s="2">
        <f t="shared" ref="Y95:Y158" si="29">IF(COUNT($C96)=0,IF(COUNT($C95)=1,C95,SUM(Y94+X95)),C95)</f>
        <v>27425247.416172814</v>
      </c>
      <c r="Z95" s="2" t="str">
        <f t="shared" si="8"/>
        <v>HERE</v>
      </c>
      <c r="AA95" s="2">
        <f>IF(Z95="HERE",Y95,AA94+Graph!$G$1*1000)</f>
        <v>27425247.416172814</v>
      </c>
      <c r="AB95" s="2">
        <f t="shared" si="21"/>
        <v>453048.83359463885</v>
      </c>
      <c r="AC95" s="2">
        <f t="shared" ref="AC95:AC158" si="30">IF(Z96="HERE",V95,AC94)</f>
        <v>947327.29166666663</v>
      </c>
      <c r="AD95" s="3">
        <f t="shared" si="10"/>
        <v>27425247.416172814</v>
      </c>
      <c r="AE95" s="2">
        <f>IF(AE93&gt;=52800000,52800000,IF(AB74=Graph!G$1*1000,AE94+Graph!G$1*1000,AC95))</f>
        <v>947327.29166666663</v>
      </c>
      <c r="AF95" s="3">
        <f t="shared" si="11"/>
        <v>947327.29166666663</v>
      </c>
      <c r="AG95" s="3">
        <f t="shared" si="27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20</v>
      </c>
      <c r="C96" s="7"/>
      <c r="D96" s="2" t="e">
        <f t="shared" si="12"/>
        <v>#N/A</v>
      </c>
      <c r="E96" s="2" t="e">
        <f t="shared" si="22"/>
        <v>#N/A</v>
      </c>
      <c r="F96" s="2">
        <v>449997.47110694647</v>
      </c>
      <c r="G96" s="2">
        <f t="shared" si="26"/>
        <v>449997.47110694647</v>
      </c>
      <c r="H96" s="2">
        <f t="shared" ref="H96:H159" si="31">IF(COUNT($C97)=0,IF(COUNT($C96)=1,C96,SUM(H95+G96)),C96)</f>
        <v>27828707.079201475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1154454.1428571425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466276.01515679061</v>
      </c>
      <c r="Q96" s="2">
        <f t="shared" si="25"/>
        <v>466276.01515679061</v>
      </c>
      <c r="R96" s="2">
        <f t="shared" ref="R96:R159" si="32">IF(COUNT($C97)=0,IF(COUNT($C96)=1,M96,SUM(R95+Q96)),M96)</f>
        <v>28838850.722996294</v>
      </c>
      <c r="S96" s="2">
        <f t="shared" si="17"/>
        <v>449997.47110694647</v>
      </c>
      <c r="T96" s="2">
        <f t="shared" si="18"/>
        <v>20920.857142857043</v>
      </c>
      <c r="U96" s="2">
        <f t="shared" si="19"/>
        <v>466276.01515679061</v>
      </c>
      <c r="V96" s="2">
        <f t="shared" si="5"/>
        <v>958447.83333333326</v>
      </c>
      <c r="W96" s="2">
        <f t="shared" si="20"/>
        <v>11120.541666666628</v>
      </c>
      <c r="X96" s="2">
        <f t="shared" si="6"/>
        <v>455155.47349012399</v>
      </c>
      <c r="Y96" s="2">
        <f t="shared" si="29"/>
        <v>27880402.889662936</v>
      </c>
      <c r="Z96" s="2" t="str">
        <f t="shared" si="8"/>
        <v>HERE</v>
      </c>
      <c r="AA96" s="2">
        <f>IF(Z96="HERE",Y96,AA95+Graph!$G$1*1000)</f>
        <v>27880402.889662936</v>
      </c>
      <c r="AB96" s="2">
        <f t="shared" si="21"/>
        <v>455155.47349012271</v>
      </c>
      <c r="AC96" s="2">
        <f t="shared" si="30"/>
        <v>958447.83333333326</v>
      </c>
      <c r="AD96" s="3">
        <f t="shared" si="10"/>
        <v>27880402.889662936</v>
      </c>
      <c r="AE96" s="2">
        <f>IF(AE94&gt;=52800000,52800000,IF(AB75=Graph!G$1*1000,AE95+Graph!G$1*1000,AC96))</f>
        <v>958447.83333333326</v>
      </c>
      <c r="AF96" s="3">
        <f t="shared" si="11"/>
        <v>958447.83333333326</v>
      </c>
      <c r="AG96" s="3">
        <f t="shared" si="27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21</v>
      </c>
      <c r="C97" s="7"/>
      <c r="D97" s="2" t="e">
        <f t="shared" si="12"/>
        <v>#N/A</v>
      </c>
      <c r="E97" s="2" t="e">
        <f t="shared" si="22"/>
        <v>#N/A</v>
      </c>
      <c r="F97" s="2">
        <v>451833.24659609795</v>
      </c>
      <c r="G97" s="2">
        <f t="shared" si="26"/>
        <v>451833.24659609795</v>
      </c>
      <c r="H97" s="2">
        <f t="shared" si="31"/>
        <v>28280540.325797573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1175374.9999999995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468382.65505225956</v>
      </c>
      <c r="Q97" s="2">
        <f t="shared" si="25"/>
        <v>468382.65505225956</v>
      </c>
      <c r="R97" s="2">
        <f t="shared" si="32"/>
        <v>29307233.378048554</v>
      </c>
      <c r="S97" s="2">
        <f t="shared" si="17"/>
        <v>451833.24659609795</v>
      </c>
      <c r="T97" s="2">
        <f t="shared" si="18"/>
        <v>20920.857142857043</v>
      </c>
      <c r="U97" s="2">
        <f t="shared" si="19"/>
        <v>468382.65505225956</v>
      </c>
      <c r="V97" s="2">
        <f t="shared" si="5"/>
        <v>969568.375</v>
      </c>
      <c r="W97" s="2">
        <f t="shared" si="20"/>
        <v>11120.541666666744</v>
      </c>
      <c r="X97" s="2">
        <f t="shared" si="6"/>
        <v>457262.11338559282</v>
      </c>
      <c r="Y97" s="2">
        <f t="shared" si="29"/>
        <v>28337665.003048528</v>
      </c>
      <c r="Z97" s="2" t="str">
        <f t="shared" si="8"/>
        <v>HERE</v>
      </c>
      <c r="AA97" s="2">
        <f>IF(Z97="HERE",Y97,AA96+Graph!$G$1*1000)</f>
        <v>28337665.003048528</v>
      </c>
      <c r="AB97" s="2">
        <f t="shared" si="21"/>
        <v>457262.11338559166</v>
      </c>
      <c r="AC97" s="2">
        <f t="shared" si="30"/>
        <v>969568.375</v>
      </c>
      <c r="AD97" s="3">
        <f t="shared" si="10"/>
        <v>28337665.003048528</v>
      </c>
      <c r="AE97" s="2">
        <f>IF(AE95&gt;=52800000,52800000,IF(AB76=Graph!G$1*1000,AE96+Graph!G$1*1000,AC97))</f>
        <v>969568.375</v>
      </c>
      <c r="AF97" s="3">
        <f t="shared" si="11"/>
        <v>969568.375</v>
      </c>
      <c r="AG97" s="3">
        <f t="shared" si="27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22</v>
      </c>
      <c r="C98" s="7"/>
      <c r="D98" s="2" t="e">
        <f t="shared" si="12"/>
        <v>#N/A</v>
      </c>
      <c r="E98" s="2" t="e">
        <f t="shared" si="22"/>
        <v>#N/A</v>
      </c>
      <c r="F98" s="2">
        <v>453669.02208523452</v>
      </c>
      <c r="G98" s="2">
        <f t="shared" si="26"/>
        <v>453669.02208523452</v>
      </c>
      <c r="H98" s="2">
        <f t="shared" si="31"/>
        <v>28734209.347882807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1196295.8571428566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470489.29494772851</v>
      </c>
      <c r="Q98" s="2">
        <f t="shared" si="25"/>
        <v>470489.29494772851</v>
      </c>
      <c r="R98" s="2">
        <f t="shared" si="32"/>
        <v>29777722.672996283</v>
      </c>
      <c r="S98" s="2">
        <f t="shared" si="17"/>
        <v>453669.02208523452</v>
      </c>
      <c r="T98" s="2">
        <f t="shared" si="18"/>
        <v>20920.857142857043</v>
      </c>
      <c r="U98" s="2">
        <f t="shared" si="19"/>
        <v>470489.29494772851</v>
      </c>
      <c r="V98" s="2">
        <f t="shared" si="5"/>
        <v>980688.91666666663</v>
      </c>
      <c r="W98" s="2">
        <f t="shared" si="20"/>
        <v>11120.541666666628</v>
      </c>
      <c r="X98" s="2">
        <f t="shared" si="6"/>
        <v>459368.75328106189</v>
      </c>
      <c r="Y98" s="2">
        <f t="shared" si="29"/>
        <v>28797033.756329589</v>
      </c>
      <c r="Z98" s="2" t="str">
        <f t="shared" si="8"/>
        <v>HERE</v>
      </c>
      <c r="AA98" s="2">
        <f>IF(Z98="HERE",Y98,AA97+Graph!$G$1*1000)</f>
        <v>28797033.756329589</v>
      </c>
      <c r="AB98" s="2">
        <f t="shared" si="21"/>
        <v>459368.75328106061</v>
      </c>
      <c r="AC98" s="2">
        <f t="shared" si="30"/>
        <v>980688.91666666663</v>
      </c>
      <c r="AD98" s="3">
        <f t="shared" si="10"/>
        <v>28797033.756329589</v>
      </c>
      <c r="AE98" s="2">
        <f>IF(AE96&gt;=52800000,52800000,IF(AB77=Graph!G$1*1000,AE97+Graph!G$1*1000,AC98))</f>
        <v>980688.91666666663</v>
      </c>
      <c r="AF98" s="3">
        <f t="shared" si="11"/>
        <v>980688.91666666663</v>
      </c>
      <c r="AG98" s="3">
        <f t="shared" si="27"/>
        <v>17670773.761011899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23</v>
      </c>
      <c r="C99" s="7"/>
      <c r="D99" s="2" t="e">
        <f t="shared" si="12"/>
        <v>#N/A</v>
      </c>
      <c r="E99" s="2" t="e">
        <f t="shared" si="22"/>
        <v>#N/A</v>
      </c>
      <c r="F99" s="2">
        <v>455504.797574386</v>
      </c>
      <c r="G99" s="2">
        <f t="shared" si="26"/>
        <v>455504.797574386</v>
      </c>
      <c r="H99" s="2">
        <f t="shared" si="31"/>
        <v>29189714.145457193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1217216.7142857136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472595.93484319746</v>
      </c>
      <c r="Q99" s="2">
        <f t="shared" si="25"/>
        <v>472595.93484319746</v>
      </c>
      <c r="R99" s="2">
        <f t="shared" si="32"/>
        <v>30250318.60783948</v>
      </c>
      <c r="S99" s="2">
        <f t="shared" si="17"/>
        <v>455504.797574386</v>
      </c>
      <c r="T99" s="2">
        <f t="shared" si="18"/>
        <v>20920.857142857043</v>
      </c>
      <c r="U99" s="2">
        <f t="shared" si="19"/>
        <v>472595.93484319746</v>
      </c>
      <c r="V99" s="2">
        <f t="shared" si="5"/>
        <v>991809.45833333326</v>
      </c>
      <c r="W99" s="2">
        <f t="shared" si="20"/>
        <v>11120.541666666628</v>
      </c>
      <c r="X99" s="2">
        <f t="shared" si="6"/>
        <v>461475.39317653084</v>
      </c>
      <c r="Y99" s="2">
        <f t="shared" si="29"/>
        <v>29258509.149506118</v>
      </c>
      <c r="Z99" s="2" t="str">
        <f t="shared" si="8"/>
        <v>HERE</v>
      </c>
      <c r="AA99" s="2">
        <f>IF(Z99="HERE",Y99,AA98+Graph!$G$1*1000)</f>
        <v>29258509.149506118</v>
      </c>
      <c r="AB99" s="2">
        <f t="shared" si="21"/>
        <v>461475.39317652956</v>
      </c>
      <c r="AC99" s="2">
        <f t="shared" si="30"/>
        <v>991809.45833333326</v>
      </c>
      <c r="AD99" s="3">
        <f t="shared" si="10"/>
        <v>29258509.149506118</v>
      </c>
      <c r="AE99" s="2">
        <f>IF(AE97&gt;=52800000,52800000,IF(AB78=Graph!G$1*1000,AE98+Graph!G$1*1000,AC99))</f>
        <v>991809.45833333326</v>
      </c>
      <c r="AF99" s="3">
        <f t="shared" si="11"/>
        <v>991809.45833333326</v>
      </c>
      <c r="AG99" s="3">
        <f t="shared" si="27"/>
        <v>18046842.147929717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24</v>
      </c>
      <c r="C100" s="14"/>
      <c r="D100" s="13" t="e">
        <f t="shared" si="12"/>
        <v>#N/A</v>
      </c>
      <c r="E100" s="13" t="e">
        <f t="shared" si="22"/>
        <v>#N/A</v>
      </c>
      <c r="F100" s="13">
        <v>457340.57306353748</v>
      </c>
      <c r="G100" s="13">
        <f t="shared" si="26"/>
        <v>457340.57306353748</v>
      </c>
      <c r="H100" s="13">
        <f t="shared" si="31"/>
        <v>29647054.718520731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1238137.5714285707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474702.57473866642</v>
      </c>
      <c r="Q100" s="2">
        <f t="shared" si="25"/>
        <v>474702.57473866642</v>
      </c>
      <c r="R100" s="13">
        <f t="shared" si="32"/>
        <v>30725021.182578146</v>
      </c>
      <c r="S100" s="13">
        <f t="shared" si="17"/>
        <v>457340.57306353748</v>
      </c>
      <c r="T100" s="13">
        <f t="shared" si="18"/>
        <v>20920.857142857043</v>
      </c>
      <c r="U100" s="13">
        <f t="shared" si="19"/>
        <v>474702.57473866642</v>
      </c>
      <c r="V100" s="13">
        <f t="shared" si="5"/>
        <v>1002930</v>
      </c>
      <c r="W100" s="13">
        <f t="shared" si="20"/>
        <v>11120.541666666744</v>
      </c>
      <c r="X100" s="13">
        <f t="shared" si="6"/>
        <v>463582.03307199967</v>
      </c>
      <c r="Y100" s="2">
        <f t="shared" si="29"/>
        <v>29722091.182578117</v>
      </c>
      <c r="Z100" s="2" t="str">
        <f t="shared" si="8"/>
        <v>HERE</v>
      </c>
      <c r="AA100" s="2">
        <f>IF(Z100="HERE",Y100,AA99+Graph!$G$1*1000)</f>
        <v>29722091.182578117</v>
      </c>
      <c r="AB100" s="2">
        <f t="shared" si="21"/>
        <v>463582.03307199851</v>
      </c>
      <c r="AC100" s="2">
        <f t="shared" si="30"/>
        <v>1002930</v>
      </c>
      <c r="AD100" s="3">
        <f t="shared" si="10"/>
        <v>29722091.182578117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18424806.51075346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25</v>
      </c>
      <c r="C101" s="7"/>
      <c r="D101" s="2" t="e">
        <f t="shared" si="12"/>
        <v>#N/A</v>
      </c>
      <c r="E101" s="2" t="e">
        <f t="shared" si="22"/>
        <v>#N/A</v>
      </c>
      <c r="F101" s="2">
        <v>459176.34855267406</v>
      </c>
      <c r="G101" s="2">
        <f t="shared" si="26"/>
        <v>459176.34855267406</v>
      </c>
      <c r="H101" s="2">
        <f t="shared" si="31"/>
        <v>30106231.067073405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1259058.4285714277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476809.21463413537</v>
      </c>
      <c r="Q101" s="2">
        <f t="shared" si="25"/>
        <v>476809.21463413537</v>
      </c>
      <c r="R101" s="2">
        <f t="shared" si="32"/>
        <v>31201830.397212282</v>
      </c>
      <c r="S101" s="2">
        <f t="shared" si="17"/>
        <v>459176.34855267406</v>
      </c>
      <c r="T101" s="2">
        <f t="shared" si="18"/>
        <v>20920.857142857043</v>
      </c>
      <c r="U101" s="2">
        <f t="shared" si="19"/>
        <v>476809.21463413537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423371.50034842105</v>
      </c>
      <c r="Y101" s="2">
        <f t="shared" si="29"/>
        <v>30145462.682926539</v>
      </c>
      <c r="Z101" s="2" t="str">
        <f t="shared" si="8"/>
        <v>HERE</v>
      </c>
      <c r="AA101" s="2">
        <f>IF(Z101="HERE",Y101,AA100+Graph!$G$1*1000)</f>
        <v>30145462.682926539</v>
      </c>
      <c r="AB101" s="2">
        <f t="shared" si="21"/>
        <v>423371.50034842268</v>
      </c>
      <c r="AC101" s="2">
        <f t="shared" si="30"/>
        <v>1056367.7142857143</v>
      </c>
      <c r="AD101" s="3">
        <f t="shared" si="10"/>
        <v>30145462.682926539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18804666.849483125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26</v>
      </c>
      <c r="C102" s="7"/>
      <c r="D102" s="2" t="e">
        <f t="shared" si="12"/>
        <v>#N/A</v>
      </c>
      <c r="E102" s="2" t="e">
        <f t="shared" si="22"/>
        <v>#N/A</v>
      </c>
      <c r="F102" s="2">
        <v>461012.12404182553</v>
      </c>
      <c r="G102" s="2">
        <f t="shared" si="26"/>
        <v>461012.12404182553</v>
      </c>
      <c r="H102" s="2">
        <f t="shared" si="31"/>
        <v>30567243.19111523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1279979.2857142847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478915.85452960432</v>
      </c>
      <c r="Q102" s="2">
        <f t="shared" ref="Q102:Q165" si="34">IF(P102&gt;500000,500000,P102)</f>
        <v>478915.85452960432</v>
      </c>
      <c r="R102" s="2">
        <f t="shared" si="32"/>
        <v>31680746.251741886</v>
      </c>
      <c r="S102" s="2">
        <f t="shared" si="17"/>
        <v>461012.12404182553</v>
      </c>
      <c r="T102" s="2">
        <f t="shared" si="18"/>
        <v>20920.857142857043</v>
      </c>
      <c r="U102" s="2">
        <f t="shared" si="19"/>
        <v>478915.85452960432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425478.14024389</v>
      </c>
      <c r="Y102" s="2">
        <f t="shared" si="29"/>
        <v>30570940.823170431</v>
      </c>
      <c r="Z102" s="2" t="str">
        <f t="shared" si="8"/>
        <v>HERE</v>
      </c>
      <c r="AA102" s="2">
        <f>IF(Z102="HERE",Y102,AA101+Graph!$G$1*1000)</f>
        <v>30570940.823170431</v>
      </c>
      <c r="AB102" s="2">
        <f t="shared" si="21"/>
        <v>425478.14024389163</v>
      </c>
      <c r="AC102" s="2">
        <f t="shared" si="30"/>
        <v>1109805.4285714286</v>
      </c>
      <c r="AD102" s="3">
        <f t="shared" si="10"/>
        <v>30570940.823170431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19186423.164118711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27</v>
      </c>
      <c r="C103" s="7"/>
      <c r="D103" s="2" t="e">
        <f t="shared" si="12"/>
        <v>#N/A</v>
      </c>
      <c r="E103" s="2" t="e">
        <f t="shared" si="22"/>
        <v>#N/A</v>
      </c>
      <c r="F103" s="2">
        <v>462847.89953096211</v>
      </c>
      <c r="G103" s="2">
        <f t="shared" si="26"/>
        <v>462847.89953096211</v>
      </c>
      <c r="H103" s="2">
        <f t="shared" si="31"/>
        <v>31030091.090646192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1300900.1428571418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481022.49442507327</v>
      </c>
      <c r="Q103" s="2">
        <f t="shared" si="34"/>
        <v>481022.49442507327</v>
      </c>
      <c r="R103" s="2">
        <f t="shared" si="32"/>
        <v>32161768.746166959</v>
      </c>
      <c r="S103" s="2">
        <f t="shared" si="17"/>
        <v>462847.89953096211</v>
      </c>
      <c r="T103" s="2">
        <f t="shared" si="18"/>
        <v>20920.857142857043</v>
      </c>
      <c r="U103" s="2">
        <f t="shared" si="19"/>
        <v>481022.49442507327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427584.78013935918</v>
      </c>
      <c r="Y103" s="2">
        <f t="shared" si="29"/>
        <v>30998525.603309792</v>
      </c>
      <c r="Z103" s="2" t="str">
        <f t="shared" si="8"/>
        <v>HERE</v>
      </c>
      <c r="AA103" s="2">
        <f>IF(Z103="HERE",Y103,AA102+Graph!$G$1*1000)</f>
        <v>30998525.603309792</v>
      </c>
      <c r="AB103" s="2">
        <f t="shared" si="21"/>
        <v>427584.78013936058</v>
      </c>
      <c r="AC103" s="2">
        <f t="shared" si="30"/>
        <v>1163243.1428571427</v>
      </c>
      <c r="AD103" s="3">
        <f t="shared" si="10"/>
        <v>30998525.603309792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19570075.454660218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28</v>
      </c>
      <c r="C104" s="7"/>
      <c r="D104" s="2" t="e">
        <f t="shared" si="12"/>
        <v>#N/A</v>
      </c>
      <c r="E104" s="2" t="e">
        <f t="shared" si="22"/>
        <v>#N/A</v>
      </c>
      <c r="F104" s="2">
        <v>464683.67502011359</v>
      </c>
      <c r="G104" s="2">
        <f t="shared" si="26"/>
        <v>464683.67502011359</v>
      </c>
      <c r="H104" s="2">
        <f t="shared" si="31"/>
        <v>31494774.765666306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1321820.9999999988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483129.13432054222</v>
      </c>
      <c r="Q104" s="2">
        <f t="shared" si="34"/>
        <v>483129.13432054222</v>
      </c>
      <c r="R104" s="2">
        <f t="shared" si="32"/>
        <v>32644897.880487502</v>
      </c>
      <c r="S104" s="2">
        <f t="shared" si="17"/>
        <v>464683.67502011359</v>
      </c>
      <c r="T104" s="2">
        <f t="shared" si="18"/>
        <v>20920.857142857043</v>
      </c>
      <c r="U104" s="2">
        <f t="shared" si="19"/>
        <v>483129.13432054222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429691.4200348279</v>
      </c>
      <c r="Y104" s="2">
        <f t="shared" si="29"/>
        <v>31428217.023344621</v>
      </c>
      <c r="Z104" s="2" t="str">
        <f t="shared" si="8"/>
        <v>HERE</v>
      </c>
      <c r="AA104" s="2">
        <f>IF(Z104="HERE",Y104,AA103+Graph!$G$1*1000)</f>
        <v>31428217.023344621</v>
      </c>
      <c r="AB104" s="2">
        <f t="shared" si="21"/>
        <v>429691.42003482953</v>
      </c>
      <c r="AC104" s="2">
        <f t="shared" si="30"/>
        <v>1216680.857142857</v>
      </c>
      <c r="AD104" s="3">
        <f t="shared" si="10"/>
        <v>31428217.023344621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19955623.721107647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29</v>
      </c>
      <c r="C105" s="7"/>
      <c r="D105" s="2" t="e">
        <f t="shared" si="12"/>
        <v>#N/A</v>
      </c>
      <c r="E105" s="2" t="e">
        <f t="shared" si="22"/>
        <v>#N/A</v>
      </c>
      <c r="F105" s="2">
        <v>466519.45050925016</v>
      </c>
      <c r="G105" s="2">
        <f t="shared" si="26"/>
        <v>466519.45050925016</v>
      </c>
      <c r="H105" s="2">
        <f t="shared" si="31"/>
        <v>31961294.216175556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1342741.8571428559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485235.77421601117</v>
      </c>
      <c r="Q105" s="2">
        <f t="shared" si="34"/>
        <v>485235.77421601117</v>
      </c>
      <c r="R105" s="2">
        <f t="shared" si="32"/>
        <v>33130133.654703513</v>
      </c>
      <c r="S105" s="2">
        <f t="shared" si="17"/>
        <v>466519.45050925016</v>
      </c>
      <c r="T105" s="2">
        <f t="shared" si="18"/>
        <v>20920.857142857043</v>
      </c>
      <c r="U105" s="2">
        <f t="shared" si="19"/>
        <v>485235.77421601117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431798.05993029685</v>
      </c>
      <c r="Y105" s="2">
        <f t="shared" si="29"/>
        <v>31860015.08327492</v>
      </c>
      <c r="Z105" s="2" t="str">
        <f t="shared" si="8"/>
        <v>HERE</v>
      </c>
      <c r="AA105" s="2">
        <f>IF(Z105="HERE",Y105,AA104+Graph!$G$1*1000)</f>
        <v>31860015.08327492</v>
      </c>
      <c r="AB105" s="2">
        <f t="shared" si="21"/>
        <v>431798.05993029848</v>
      </c>
      <c r="AC105" s="2">
        <f t="shared" si="30"/>
        <v>1270118.5714285714</v>
      </c>
      <c r="AD105" s="3">
        <f t="shared" si="10"/>
        <v>31860015.08327492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20343067.963461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30</v>
      </c>
      <c r="C106" s="7"/>
      <c r="D106" s="2" t="e">
        <f t="shared" si="12"/>
        <v>#N/A</v>
      </c>
      <c r="E106" s="2" t="e">
        <f t="shared" si="22"/>
        <v>#N/A</v>
      </c>
      <c r="F106" s="2">
        <v>468355.22599840164</v>
      </c>
      <c r="G106" s="2">
        <f t="shared" si="26"/>
        <v>468355.22599840164</v>
      </c>
      <c r="H106" s="2">
        <f t="shared" si="31"/>
        <v>32429649.442173958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1363662.7142857129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487342.41411148012</v>
      </c>
      <c r="Q106" s="2">
        <f t="shared" si="34"/>
        <v>487342.41411148012</v>
      </c>
      <c r="R106" s="2">
        <f t="shared" si="32"/>
        <v>33617476.068814993</v>
      </c>
      <c r="S106" s="2">
        <f t="shared" si="17"/>
        <v>468355.22599840164</v>
      </c>
      <c r="T106" s="2">
        <f t="shared" si="18"/>
        <v>20920.857142857043</v>
      </c>
      <c r="U106" s="2">
        <f t="shared" si="19"/>
        <v>487342.41411148012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433904.6998257658</v>
      </c>
      <c r="Y106" s="2">
        <f t="shared" si="29"/>
        <v>32293919.783100687</v>
      </c>
      <c r="Z106" s="2" t="str">
        <f t="shared" si="8"/>
        <v>HERE</v>
      </c>
      <c r="AA106" s="2">
        <f>IF(Z106="HERE",Y106,AA105+Graph!$G$1*1000)</f>
        <v>32293919.783100687</v>
      </c>
      <c r="AB106" s="2">
        <f t="shared" si="21"/>
        <v>433904.69982576743</v>
      </c>
      <c r="AC106" s="2">
        <f t="shared" si="30"/>
        <v>1323556.2857142857</v>
      </c>
      <c r="AD106" s="3">
        <f t="shared" si="10"/>
        <v>32293919.783100687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20732408.181720275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31</v>
      </c>
      <c r="C107" s="7"/>
      <c r="D107" s="2" t="e">
        <f t="shared" si="12"/>
        <v>#N/A</v>
      </c>
      <c r="E107" s="2" t="e">
        <f t="shared" si="22"/>
        <v>#N/A</v>
      </c>
      <c r="F107" s="2">
        <v>470191.00148755312</v>
      </c>
      <c r="G107" s="2">
        <f t="shared" si="26"/>
        <v>470191.00148755312</v>
      </c>
      <c r="H107" s="2">
        <f t="shared" si="31"/>
        <v>32899840.443661511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1384583.57142857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489449.05400696397</v>
      </c>
      <c r="Q107" s="2">
        <f t="shared" si="34"/>
        <v>489449.05400696397</v>
      </c>
      <c r="R107" s="2">
        <f t="shared" si="32"/>
        <v>34106925.122821957</v>
      </c>
      <c r="S107" s="2">
        <f t="shared" si="17"/>
        <v>470191.00148755312</v>
      </c>
      <c r="T107" s="2">
        <f t="shared" si="18"/>
        <v>20920.857142857043</v>
      </c>
      <c r="U107" s="2">
        <f t="shared" si="19"/>
        <v>489449.05400696397</v>
      </c>
      <c r="V107" s="2">
        <f t="shared" si="33"/>
        <v>1376994</v>
      </c>
      <c r="W107" s="2">
        <f t="shared" si="20"/>
        <v>53437.714285714319</v>
      </c>
      <c r="X107" s="2">
        <f t="shared" si="6"/>
        <v>436011.33972124965</v>
      </c>
      <c r="Y107" s="2">
        <f t="shared" si="29"/>
        <v>32729931.122821938</v>
      </c>
      <c r="Z107" s="2" t="str">
        <f t="shared" si="8"/>
        <v>HERE</v>
      </c>
      <c r="AA107" s="2">
        <f>IF(Z107="HERE",Y107,AA106+Graph!$G$1*1000)</f>
        <v>32729931.122821938</v>
      </c>
      <c r="AB107" s="2">
        <f t="shared" si="21"/>
        <v>436011.33972125128</v>
      </c>
      <c r="AC107" s="2">
        <f t="shared" si="30"/>
        <v>1376994</v>
      </c>
      <c r="AD107" s="3">
        <f t="shared" si="10"/>
        <v>32729931.122821938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21123644.375885487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32</v>
      </c>
      <c r="C108" s="7"/>
      <c r="D108" s="2" t="e">
        <f t="shared" si="12"/>
        <v>#N/A</v>
      </c>
      <c r="E108" s="2" t="e">
        <f t="shared" si="22"/>
        <v>#N/A</v>
      </c>
      <c r="F108" s="2">
        <v>472026.7769766897</v>
      </c>
      <c r="G108" s="2">
        <f t="shared" si="26"/>
        <v>472026.7769766897</v>
      </c>
      <c r="H108" s="2">
        <f t="shared" si="31"/>
        <v>33371867.220638201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1405504.428571427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491555.69390243292</v>
      </c>
      <c r="Q108" s="2">
        <f t="shared" si="34"/>
        <v>491555.69390243292</v>
      </c>
      <c r="R108" s="2">
        <f t="shared" si="32"/>
        <v>34598480.81672439</v>
      </c>
      <c r="S108" s="2">
        <f t="shared" si="17"/>
        <v>472026.7769766897</v>
      </c>
      <c r="T108" s="2">
        <f t="shared" si="18"/>
        <v>20920.857142857043</v>
      </c>
      <c r="U108" s="2">
        <f t="shared" si="19"/>
        <v>491555.69390243292</v>
      </c>
      <c r="V108" s="2">
        <f t="shared" si="33"/>
        <v>1508825.75</v>
      </c>
      <c r="W108" s="2">
        <f t="shared" si="20"/>
        <v>131831.75</v>
      </c>
      <c r="X108" s="2">
        <f t="shared" si="6"/>
        <v>359723.94390243292</v>
      </c>
      <c r="Y108" s="2">
        <f t="shared" si="29"/>
        <v>33089655.066724371</v>
      </c>
      <c r="Z108" s="2" t="str">
        <f t="shared" si="8"/>
        <v>HERE</v>
      </c>
      <c r="AA108" s="2">
        <f>IF(Z108="HERE",Y108,AA107+Graph!$G$1*1000)</f>
        <v>33089655.066724371</v>
      </c>
      <c r="AB108" s="2">
        <f t="shared" si="21"/>
        <v>359723.94390243292</v>
      </c>
      <c r="AC108" s="2">
        <f t="shared" si="30"/>
        <v>1508825.75</v>
      </c>
      <c r="AD108" s="3">
        <f t="shared" si="10"/>
        <v>33089655.066724371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21516776.545956619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33</v>
      </c>
      <c r="C109" s="7"/>
      <c r="D109" s="2" t="e">
        <f t="shared" si="12"/>
        <v>#N/A</v>
      </c>
      <c r="E109" s="2" t="e">
        <f t="shared" si="22"/>
        <v>#N/A</v>
      </c>
      <c r="F109" s="2">
        <v>473862.55246584117</v>
      </c>
      <c r="G109" s="2">
        <f t="shared" si="26"/>
        <v>473862.55246584117</v>
      </c>
      <c r="H109" s="2">
        <f t="shared" si="31"/>
        <v>33845729.773104042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1426425.2857142841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493662.33379790187</v>
      </c>
      <c r="Q109" s="2">
        <f t="shared" si="34"/>
        <v>493662.33379790187</v>
      </c>
      <c r="R109" s="2">
        <f t="shared" si="32"/>
        <v>35092143.150522292</v>
      </c>
      <c r="S109" s="2">
        <f t="shared" si="17"/>
        <v>473862.55246584117</v>
      </c>
      <c r="T109" s="2">
        <f t="shared" si="18"/>
        <v>20920.857142857043</v>
      </c>
      <c r="U109" s="2">
        <f t="shared" si="19"/>
        <v>493662.33379790187</v>
      </c>
      <c r="V109" s="2">
        <f t="shared" si="33"/>
        <v>1640657.5</v>
      </c>
      <c r="W109" s="2">
        <f t="shared" si="20"/>
        <v>131831.75</v>
      </c>
      <c r="X109" s="2">
        <f t="shared" si="6"/>
        <v>361830.58379790187</v>
      </c>
      <c r="Y109" s="2">
        <f t="shared" si="29"/>
        <v>33451485.650522273</v>
      </c>
      <c r="Z109" s="2" t="str">
        <f t="shared" si="8"/>
        <v>HERE</v>
      </c>
      <c r="AA109" s="2">
        <f>IF(Z109="HERE",Y109,AA108+Graph!$G$1*1000)</f>
        <v>33451485.650522273</v>
      </c>
      <c r="AB109" s="2">
        <f t="shared" si="21"/>
        <v>361830.58379790187</v>
      </c>
      <c r="AC109" s="2">
        <f t="shared" si="30"/>
        <v>1640657.5</v>
      </c>
      <c r="AD109" s="3">
        <f t="shared" si="10"/>
        <v>33451485.650522273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21911804.691933673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34</v>
      </c>
      <c r="C110" s="7"/>
      <c r="D110" s="2" t="e">
        <f t="shared" si="12"/>
        <v>#N/A</v>
      </c>
      <c r="E110" s="2" t="e">
        <f t="shared" si="22"/>
        <v>#N/A</v>
      </c>
      <c r="F110" s="2">
        <v>475698.32795497775</v>
      </c>
      <c r="G110" s="2">
        <f t="shared" si="26"/>
        <v>475698.32795497775</v>
      </c>
      <c r="H110" s="2">
        <f t="shared" si="31"/>
        <v>34321428.10105902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1447346.1428571411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495768.97369337082</v>
      </c>
      <c r="Q110" s="2">
        <f t="shared" si="34"/>
        <v>495768.97369337082</v>
      </c>
      <c r="R110" s="2">
        <f t="shared" si="32"/>
        <v>35587912.124215662</v>
      </c>
      <c r="S110" s="2">
        <f t="shared" si="17"/>
        <v>475698.32795497775</v>
      </c>
      <c r="T110" s="2">
        <f t="shared" si="18"/>
        <v>20920.857142857043</v>
      </c>
      <c r="U110" s="2">
        <f t="shared" si="19"/>
        <v>495768.97369337082</v>
      </c>
      <c r="V110" s="2">
        <f t="shared" si="33"/>
        <v>1772489.25</v>
      </c>
      <c r="W110" s="2">
        <f t="shared" si="20"/>
        <v>131831.75</v>
      </c>
      <c r="X110" s="2">
        <f t="shared" si="6"/>
        <v>363937.22369337082</v>
      </c>
      <c r="Y110" s="2">
        <f t="shared" si="29"/>
        <v>33815422.874215648</v>
      </c>
      <c r="Z110" s="2" t="str">
        <f t="shared" si="8"/>
        <v>HERE</v>
      </c>
      <c r="AA110" s="2">
        <f>IF(Z110="HERE",Y110,AA109+Graph!$G$1*1000)</f>
        <v>33815422.874215648</v>
      </c>
      <c r="AB110" s="2">
        <f t="shared" si="21"/>
        <v>363937.22369337454</v>
      </c>
      <c r="AC110" s="2">
        <f t="shared" si="30"/>
        <v>1772489.25</v>
      </c>
      <c r="AD110" s="3">
        <f t="shared" si="10"/>
        <v>33815422.874215648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22308728.813816648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35</v>
      </c>
      <c r="C111" s="7"/>
      <c r="D111" s="2" t="e">
        <f t="shared" si="12"/>
        <v>#N/A</v>
      </c>
      <c r="E111" s="2" t="e">
        <f t="shared" si="22"/>
        <v>#N/A</v>
      </c>
      <c r="F111" s="2">
        <v>477534.10344412923</v>
      </c>
      <c r="G111" s="2">
        <f t="shared" si="26"/>
        <v>477534.10344412923</v>
      </c>
      <c r="H111" s="2">
        <f t="shared" si="31"/>
        <v>34798962.204503149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1468266.9999999981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497875.61358883977</v>
      </c>
      <c r="Q111" s="2">
        <f t="shared" si="34"/>
        <v>497875.61358883977</v>
      </c>
      <c r="R111" s="2">
        <f t="shared" si="32"/>
        <v>36085787.737804502</v>
      </c>
      <c r="S111" s="2">
        <f t="shared" si="17"/>
        <v>477534.10344412923</v>
      </c>
      <c r="T111" s="2">
        <f t="shared" si="18"/>
        <v>20920.857142857043</v>
      </c>
      <c r="U111" s="2">
        <f t="shared" si="19"/>
        <v>497875.61358883977</v>
      </c>
      <c r="V111" s="2">
        <f t="shared" si="33"/>
        <v>1904321</v>
      </c>
      <c r="W111" s="2">
        <f t="shared" si="20"/>
        <v>131831.75</v>
      </c>
      <c r="X111" s="2">
        <f t="shared" si="6"/>
        <v>366043.86358883977</v>
      </c>
      <c r="Y111" s="2">
        <f t="shared" si="29"/>
        <v>34181466.737804487</v>
      </c>
      <c r="Z111" s="2" t="str">
        <f t="shared" si="8"/>
        <v>HERE</v>
      </c>
      <c r="AA111" s="2">
        <f>IF(Z111="HERE",Y111,AA110+Graph!$G$1*1000)</f>
        <v>34181466.737804487</v>
      </c>
      <c r="AB111" s="2">
        <f t="shared" si="21"/>
        <v>366043.86358883977</v>
      </c>
      <c r="AC111" s="2">
        <f t="shared" si="30"/>
        <v>1904321</v>
      </c>
      <c r="AD111" s="3">
        <f t="shared" si="10"/>
        <v>34181466.737804487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22707548.911605548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36</v>
      </c>
      <c r="C112" s="7"/>
      <c r="D112" s="2" t="e">
        <f t="shared" si="12"/>
        <v>#N/A</v>
      </c>
      <c r="E112" s="2" t="e">
        <f t="shared" si="22"/>
        <v>#N/A</v>
      </c>
      <c r="F112" s="2">
        <v>479369.87893326581</v>
      </c>
      <c r="G112" s="2">
        <f t="shared" si="26"/>
        <v>479079.14285714284</v>
      </c>
      <c r="H112" s="2">
        <f t="shared" si="31"/>
        <v>35278041.347360291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1489187.8571428552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499982.25348430872</v>
      </c>
      <c r="Q112" s="2">
        <f t="shared" si="34"/>
        <v>499982.25348430872</v>
      </c>
      <c r="R112" s="2">
        <f t="shared" si="32"/>
        <v>36585769.991288811</v>
      </c>
      <c r="S112" s="2">
        <f t="shared" si="17"/>
        <v>479079.14285714179</v>
      </c>
      <c r="T112" s="2">
        <f t="shared" si="18"/>
        <v>20920.857142857043</v>
      </c>
      <c r="U112" s="2">
        <f t="shared" si="19"/>
        <v>499982.25348430872</v>
      </c>
      <c r="V112" s="2">
        <f t="shared" si="33"/>
        <v>2036152.75</v>
      </c>
      <c r="W112" s="2">
        <f t="shared" si="20"/>
        <v>131831.75</v>
      </c>
      <c r="X112" s="2">
        <f t="shared" si="6"/>
        <v>368150.50348430872</v>
      </c>
      <c r="Y112" s="2">
        <f t="shared" si="29"/>
        <v>34549617.241288796</v>
      </c>
      <c r="Z112" s="2" t="str">
        <f t="shared" si="8"/>
        <v>HERE</v>
      </c>
      <c r="AA112" s="2">
        <f>IF(Z112="HERE",Y112,AA111+Graph!$G$1*1000)</f>
        <v>34549617.241288796</v>
      </c>
      <c r="AB112" s="2">
        <f t="shared" si="21"/>
        <v>368150.50348430872</v>
      </c>
      <c r="AC112" s="2">
        <f t="shared" si="30"/>
        <v>2036152.75</v>
      </c>
      <c r="AD112" s="3">
        <f t="shared" si="10"/>
        <v>34549617.241288796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23108264.985300366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37</v>
      </c>
      <c r="C113" s="7"/>
      <c r="D113" s="2" t="e">
        <f t="shared" si="12"/>
        <v>#N/A</v>
      </c>
      <c r="E113" s="2" t="e">
        <f t="shared" si="22"/>
        <v>#N/A</v>
      </c>
      <c r="F113" s="2">
        <v>481205.65442241728</v>
      </c>
      <c r="G113" s="2">
        <f t="shared" si="26"/>
        <v>479079.14285714284</v>
      </c>
      <c r="H113" s="2">
        <f t="shared" si="31"/>
        <v>35757120.490217432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1510108.7142857122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502088.89337977767</v>
      </c>
      <c r="Q113" s="2">
        <f t="shared" si="34"/>
        <v>500000</v>
      </c>
      <c r="R113" s="2">
        <f t="shared" si="32"/>
        <v>37085769.991288811</v>
      </c>
      <c r="S113" s="2">
        <f t="shared" si="17"/>
        <v>479079.14285714179</v>
      </c>
      <c r="T113" s="2">
        <f t="shared" si="18"/>
        <v>20920.857142857043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34917785.491288796</v>
      </c>
      <c r="Z113" s="2" t="str">
        <f t="shared" si="8"/>
        <v>HERE</v>
      </c>
      <c r="AA113" s="2">
        <f>IF(Z113="HERE",Y113,AA112+Graph!$G$1*1000)</f>
        <v>34917785.491288796</v>
      </c>
      <c r="AB113" s="2">
        <f t="shared" si="21"/>
        <v>368168.25</v>
      </c>
      <c r="AC113" s="2">
        <f t="shared" si="30"/>
        <v>2167984.5</v>
      </c>
      <c r="AD113" s="3">
        <f t="shared" si="10"/>
        <v>34917785.491288796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23510877.034901109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38</v>
      </c>
      <c r="C114" s="7"/>
      <c r="D114" s="2" t="e">
        <f t="shared" si="12"/>
        <v>#N/A</v>
      </c>
      <c r="E114" s="2" t="e">
        <f t="shared" si="22"/>
        <v>#N/A</v>
      </c>
      <c r="F114" s="2">
        <v>483041.42991155386</v>
      </c>
      <c r="G114" s="2">
        <f t="shared" si="26"/>
        <v>479079.14285714284</v>
      </c>
      <c r="H114" s="2">
        <f t="shared" si="31"/>
        <v>36236199.633074574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1531029.5714285693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504195.53327524662</v>
      </c>
      <c r="Q114" s="2">
        <f t="shared" si="34"/>
        <v>500000</v>
      </c>
      <c r="R114" s="2">
        <f t="shared" si="32"/>
        <v>37585769.991288811</v>
      </c>
      <c r="S114" s="2">
        <f t="shared" si="17"/>
        <v>479079.14285714179</v>
      </c>
      <c r="T114" s="2">
        <f t="shared" si="18"/>
        <v>20920.857142857043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35285953.741288796</v>
      </c>
      <c r="Z114" s="2" t="str">
        <f t="shared" si="8"/>
        <v>HERE</v>
      </c>
      <c r="AA114" s="2">
        <f>IF(Z114="HERE",Y114,AA113+Graph!$G$1*1000)</f>
        <v>35285953.741288796</v>
      </c>
      <c r="AB114" s="2">
        <f t="shared" si="21"/>
        <v>368168.25</v>
      </c>
      <c r="AC114" s="2">
        <f t="shared" si="30"/>
        <v>2299816.25</v>
      </c>
      <c r="AD114" s="3">
        <f t="shared" si="10"/>
        <v>35285953.741288796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23915385.060407769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39</v>
      </c>
      <c r="C115" s="7"/>
      <c r="D115" s="2" t="e">
        <f t="shared" si="12"/>
        <v>#N/A</v>
      </c>
      <c r="E115" s="2" t="e">
        <f t="shared" si="22"/>
        <v>#N/A</v>
      </c>
      <c r="F115" s="2">
        <v>484877.20540070534</v>
      </c>
      <c r="G115" s="2">
        <f t="shared" si="26"/>
        <v>479079.14285714284</v>
      </c>
      <c r="H115" s="2">
        <f t="shared" si="31"/>
        <v>36715278.775931716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1551950.4285714263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506302.17317071557</v>
      </c>
      <c r="Q115" s="2">
        <f t="shared" si="34"/>
        <v>500000</v>
      </c>
      <c r="R115" s="2">
        <f t="shared" si="32"/>
        <v>38085769.991288811</v>
      </c>
      <c r="S115" s="2">
        <f t="shared" si="17"/>
        <v>479079.14285714179</v>
      </c>
      <c r="T115" s="2">
        <f t="shared" si="18"/>
        <v>20920.857142857043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35654121.991288796</v>
      </c>
      <c r="Z115" s="2" t="str">
        <f t="shared" si="8"/>
        <v>HERE</v>
      </c>
      <c r="AA115" s="2">
        <f>IF(Z115="HERE",Y115,AA114+Graph!$G$1*1000)</f>
        <v>35654121.991288796</v>
      </c>
      <c r="AB115" s="2">
        <f t="shared" si="21"/>
        <v>368168.25</v>
      </c>
      <c r="AC115" s="2">
        <f t="shared" si="30"/>
        <v>2431648</v>
      </c>
      <c r="AD115" s="3">
        <f t="shared" si="10"/>
        <v>35654121.991288796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24321789.061820358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40</v>
      </c>
      <c r="C116" s="7"/>
      <c r="D116" s="2" t="e">
        <f t="shared" si="12"/>
        <v>#N/A</v>
      </c>
      <c r="E116" s="2" t="e">
        <f t="shared" si="22"/>
        <v>#N/A</v>
      </c>
      <c r="F116" s="2">
        <v>486712.98088985682</v>
      </c>
      <c r="G116" s="2">
        <f t="shared" si="26"/>
        <v>479079.14285714284</v>
      </c>
      <c r="H116" s="2">
        <f t="shared" si="31"/>
        <v>37194357.918788858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1572871.2857142834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508408.81306618452</v>
      </c>
      <c r="Q116" s="2">
        <f t="shared" si="34"/>
        <v>500000</v>
      </c>
      <c r="R116" s="2">
        <f t="shared" si="32"/>
        <v>38585769.991288811</v>
      </c>
      <c r="S116" s="2">
        <f t="shared" si="17"/>
        <v>479079.14285714179</v>
      </c>
      <c r="T116" s="2">
        <f t="shared" si="18"/>
        <v>20920.857142857043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35946460.991288796</v>
      </c>
      <c r="Z116" s="2" t="str">
        <f t="shared" si="8"/>
        <v>HERE</v>
      </c>
      <c r="AA116" s="2">
        <f>IF(Z116="HERE",Y116,AA115+Graph!$G$1*1000)</f>
        <v>35946460.991288796</v>
      </c>
      <c r="AB116" s="2">
        <f t="shared" si="21"/>
        <v>292339</v>
      </c>
      <c r="AC116" s="2">
        <f t="shared" si="30"/>
        <v>2639309</v>
      </c>
      <c r="AD116" s="3">
        <f t="shared" si="10"/>
        <v>35946460.991288796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24730089.039138865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41</v>
      </c>
      <c r="C117" s="7"/>
      <c r="D117" s="2" t="e">
        <f t="shared" si="12"/>
        <v>#N/A</v>
      </c>
      <c r="E117" s="2" t="e">
        <f t="shared" si="22"/>
        <v>#N/A</v>
      </c>
      <c r="F117" s="2">
        <v>488548.75637899339</v>
      </c>
      <c r="G117" s="2">
        <f t="shared" si="26"/>
        <v>479079.14285714284</v>
      </c>
      <c r="H117" s="2">
        <f t="shared" si="31"/>
        <v>37673437.061646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1593792.1428571404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510515.45296166837</v>
      </c>
      <c r="Q117" s="2">
        <f t="shared" si="34"/>
        <v>500000</v>
      </c>
      <c r="R117" s="2">
        <f t="shared" si="32"/>
        <v>39085769.991288811</v>
      </c>
      <c r="S117" s="2">
        <f t="shared" si="17"/>
        <v>479079.14285714179</v>
      </c>
      <c r="T117" s="2">
        <f t="shared" si="18"/>
        <v>20920.857142857043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36167517.991288796</v>
      </c>
      <c r="Z117" s="2" t="str">
        <f t="shared" si="8"/>
        <v>HERE</v>
      </c>
      <c r="AA117" s="2">
        <f>IF(Z117="HERE",Y117,AA116+Graph!$G$1*1000)</f>
        <v>36167517.991288796</v>
      </c>
      <c r="AB117" s="2">
        <f t="shared" si="21"/>
        <v>221057</v>
      </c>
      <c r="AC117" s="2">
        <f t="shared" si="30"/>
        <v>2918252</v>
      </c>
      <c r="AD117" s="3">
        <f t="shared" si="10"/>
        <v>36167517.991288796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25140284.992363308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42</v>
      </c>
      <c r="C118" s="7"/>
      <c r="D118" s="2" t="e">
        <f t="shared" si="12"/>
        <v>#N/A</v>
      </c>
      <c r="E118" s="2" t="e">
        <f t="shared" si="22"/>
        <v>#N/A</v>
      </c>
      <c r="F118" s="2">
        <v>490384.53186814487</v>
      </c>
      <c r="G118" s="2">
        <f t="shared" si="26"/>
        <v>479079.14285714284</v>
      </c>
      <c r="H118" s="2">
        <f t="shared" si="31"/>
        <v>38152516.204503141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1614712.9999999974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512622.09285713732</v>
      </c>
      <c r="Q118" s="2">
        <f t="shared" si="34"/>
        <v>500000</v>
      </c>
      <c r="R118" s="2">
        <f t="shared" si="32"/>
        <v>39585769.991288811</v>
      </c>
      <c r="S118" s="2">
        <f t="shared" si="17"/>
        <v>479079.14285714179</v>
      </c>
      <c r="T118" s="2">
        <f t="shared" si="18"/>
        <v>20920.857142857043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36350823.991288796</v>
      </c>
      <c r="Z118" s="2" t="str">
        <f t="shared" si="8"/>
        <v>HERE</v>
      </c>
      <c r="AA118" s="2">
        <f>IF(Z118="HERE",Y118,AA117+Graph!$G$1*1000)</f>
        <v>36350823.991288796</v>
      </c>
      <c r="AB118" s="2">
        <f t="shared" si="21"/>
        <v>183306</v>
      </c>
      <c r="AC118" s="2">
        <f t="shared" si="30"/>
        <v>3234946</v>
      </c>
      <c r="AD118" s="3">
        <f t="shared" si="10"/>
        <v>36350823.991288796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25552376.921493676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43</v>
      </c>
      <c r="C119" s="7"/>
      <c r="D119" s="2" t="e">
        <f t="shared" si="12"/>
        <v>#N/A</v>
      </c>
      <c r="E119" s="2" t="e">
        <f t="shared" si="22"/>
        <v>#N/A</v>
      </c>
      <c r="F119" s="2">
        <v>492220.30735728145</v>
      </c>
      <c r="G119" s="2">
        <f t="shared" si="26"/>
        <v>479079.14285714284</v>
      </c>
      <c r="H119" s="2">
        <f t="shared" si="31"/>
        <v>38631595.347360283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1635633.8571428545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514728.73275260627</v>
      </c>
      <c r="Q119" s="2">
        <f t="shared" si="34"/>
        <v>500000</v>
      </c>
      <c r="R119" s="2">
        <f t="shared" si="32"/>
        <v>40085769.991288811</v>
      </c>
      <c r="S119" s="2">
        <f t="shared" si="17"/>
        <v>479079.14285714179</v>
      </c>
      <c r="T119" s="2">
        <f t="shared" si="18"/>
        <v>20920.857142857043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36526590.991288796</v>
      </c>
      <c r="Z119" s="2" t="str">
        <f t="shared" si="8"/>
        <v>HERE</v>
      </c>
      <c r="AA119" s="2">
        <f>IF(Z119="HERE",Y119,AA118+Graph!$G$1*1000)</f>
        <v>36526590.991288796</v>
      </c>
      <c r="AB119" s="2">
        <f t="shared" si="21"/>
        <v>175767</v>
      </c>
      <c r="AC119" s="2">
        <f t="shared" si="30"/>
        <v>3559179</v>
      </c>
      <c r="AD119" s="3">
        <f t="shared" si="10"/>
        <v>36526590.991288796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25966364.826529965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44</v>
      </c>
      <c r="C120" s="7"/>
      <c r="D120" s="2" t="e">
        <f t="shared" si="12"/>
        <v>#N/A</v>
      </c>
      <c r="E120" s="2" t="e">
        <f t="shared" si="22"/>
        <v>#N/A</v>
      </c>
      <c r="F120" s="2">
        <v>494056.08284643292</v>
      </c>
      <c r="G120" s="2">
        <f t="shared" si="26"/>
        <v>479079.14285714284</v>
      </c>
      <c r="H120" s="2">
        <f t="shared" si="31"/>
        <v>39110674.490217425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1656554.7142857115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516835.37264807522</v>
      </c>
      <c r="Q120" s="2">
        <f t="shared" si="34"/>
        <v>500000</v>
      </c>
      <c r="R120" s="2">
        <f t="shared" si="32"/>
        <v>40585769.991288811</v>
      </c>
      <c r="S120" s="2">
        <f t="shared" si="17"/>
        <v>479079.14285714179</v>
      </c>
      <c r="T120" s="2">
        <f t="shared" si="18"/>
        <v>20920.857142857043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36748675.991288796</v>
      </c>
      <c r="Z120" s="2" t="str">
        <f t="shared" si="8"/>
        <v>HERE</v>
      </c>
      <c r="AA120" s="2">
        <f>IF(Z120="HERE",Y120,AA119+Graph!$G$1*1000)</f>
        <v>36748675.991288796</v>
      </c>
      <c r="AB120" s="2">
        <f t="shared" si="21"/>
        <v>222085</v>
      </c>
      <c r="AC120" s="2">
        <f t="shared" si="30"/>
        <v>3837094</v>
      </c>
      <c r="AD120" s="3">
        <f t="shared" si="10"/>
        <v>36748675.991288796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26382248.707472172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45</v>
      </c>
      <c r="C121" s="7"/>
      <c r="D121" s="2" t="e">
        <f t="shared" si="12"/>
        <v>#N/A</v>
      </c>
      <c r="E121" s="2" t="e">
        <f t="shared" si="22"/>
        <v>#N/A</v>
      </c>
      <c r="F121" s="2">
        <v>495891.8583355695</v>
      </c>
      <c r="G121" s="2">
        <f t="shared" si="26"/>
        <v>479079.14285714284</v>
      </c>
      <c r="H121" s="2">
        <f t="shared" si="31"/>
        <v>39589753.633074567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1677475.5714285686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518942.01254354417</v>
      </c>
      <c r="Q121" s="2">
        <f t="shared" si="34"/>
        <v>500000</v>
      </c>
      <c r="R121" s="2">
        <f t="shared" si="32"/>
        <v>41085769.991288811</v>
      </c>
      <c r="S121" s="2">
        <f t="shared" si="17"/>
        <v>479079.14285714179</v>
      </c>
      <c r="T121" s="2">
        <f t="shared" si="18"/>
        <v>20920.857142857043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37023268.991288796</v>
      </c>
      <c r="Z121" s="2" t="str">
        <f t="shared" si="8"/>
        <v>HERE</v>
      </c>
      <c r="AA121" s="2">
        <f>IF(Z121="HERE",Y121,AA120+Graph!$G$1*1000)</f>
        <v>37023268.991288796</v>
      </c>
      <c r="AB121" s="2">
        <f t="shared" si="21"/>
        <v>274593</v>
      </c>
      <c r="AC121" s="2">
        <f t="shared" si="30"/>
        <v>4062501</v>
      </c>
      <c r="AD121" s="3">
        <f t="shared" si="10"/>
        <v>37023268.991288796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26800028.564320307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46</v>
      </c>
      <c r="C122" s="7"/>
      <c r="D122" s="2" t="e">
        <f t="shared" si="12"/>
        <v>#N/A</v>
      </c>
      <c r="E122" s="2" t="e">
        <f t="shared" si="22"/>
        <v>#N/A</v>
      </c>
      <c r="F122" s="2">
        <v>497727.63382472098</v>
      </c>
      <c r="G122" s="2">
        <f t="shared" si="26"/>
        <v>479079.14285714284</v>
      </c>
      <c r="H122" s="2">
        <f t="shared" si="31"/>
        <v>40068832.775931709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1698396.4285714256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521048.65243901312</v>
      </c>
      <c r="Q122" s="2">
        <f t="shared" si="34"/>
        <v>500000</v>
      </c>
      <c r="R122" s="2">
        <f t="shared" si="32"/>
        <v>41585769.991288811</v>
      </c>
      <c r="S122" s="2">
        <f t="shared" si="17"/>
        <v>479079.14285714179</v>
      </c>
      <c r="T122" s="2">
        <f t="shared" si="18"/>
        <v>20920.857142857043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37319192.991288796</v>
      </c>
      <c r="Z122" s="2" t="str">
        <f t="shared" si="8"/>
        <v>HERE</v>
      </c>
      <c r="AA122" s="2">
        <f>IF(Z122="HERE",Y122,AA121+Graph!$G$1*1000)</f>
        <v>37319192.991288796</v>
      </c>
      <c r="AB122" s="2">
        <f t="shared" si="21"/>
        <v>295924</v>
      </c>
      <c r="AC122" s="2">
        <f t="shared" si="30"/>
        <v>4266577</v>
      </c>
      <c r="AD122" s="3">
        <f t="shared" si="10"/>
        <v>37319192.991288796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27183734.80034817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47</v>
      </c>
      <c r="C123" s="7"/>
      <c r="D123" s="2" t="e">
        <f t="shared" si="12"/>
        <v>#N/A</v>
      </c>
      <c r="E123" s="2" t="e">
        <f t="shared" si="22"/>
        <v>#N/A</v>
      </c>
      <c r="F123" s="2">
        <v>499563.40931387246</v>
      </c>
      <c r="G123" s="2">
        <f t="shared" si="26"/>
        <v>479079.14285714284</v>
      </c>
      <c r="H123" s="2">
        <f t="shared" si="31"/>
        <v>40547911.91878885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1719317.2857142827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523155.29233448207</v>
      </c>
      <c r="Q123" s="2">
        <f t="shared" si="34"/>
        <v>500000</v>
      </c>
      <c r="R123" s="2">
        <f t="shared" si="32"/>
        <v>42085769.991288811</v>
      </c>
      <c r="S123" s="2">
        <f t="shared" si="17"/>
        <v>479079.14285714179</v>
      </c>
      <c r="T123" s="2">
        <f t="shared" si="18"/>
        <v>20920.857142857043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37476029.991288796</v>
      </c>
      <c r="Z123" s="2" t="str">
        <f t="shared" si="8"/>
        <v>HERE</v>
      </c>
      <c r="AA123" s="2">
        <f>IF(Z123="HERE",Y123,AA122+Graph!$G$1*1000)</f>
        <v>37476029.991288796</v>
      </c>
      <c r="AB123" s="2">
        <f t="shared" si="21"/>
        <v>156837</v>
      </c>
      <c r="AC123" s="2">
        <f t="shared" si="30"/>
        <v>4609740</v>
      </c>
      <c r="AD123" s="3">
        <f t="shared" si="10"/>
        <v>37476029.991288796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27569337.012281958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48</v>
      </c>
      <c r="C124" s="7"/>
      <c r="D124" s="2" t="e">
        <f t="shared" si="12"/>
        <v>#N/A</v>
      </c>
      <c r="E124" s="2" t="e">
        <f t="shared" si="22"/>
        <v>#N/A</v>
      </c>
      <c r="F124" s="2">
        <v>501399.18480300903</v>
      </c>
      <c r="G124" s="2">
        <f t="shared" si="26"/>
        <v>479079.14285714284</v>
      </c>
      <c r="H124" s="2">
        <f t="shared" si="31"/>
        <v>41026991.061645992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1740238.1428571397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525261.93222995102</v>
      </c>
      <c r="Q124" s="2">
        <f t="shared" si="34"/>
        <v>500000</v>
      </c>
      <c r="R124" s="2">
        <f t="shared" si="32"/>
        <v>42585769.991288811</v>
      </c>
      <c r="S124" s="2">
        <f t="shared" si="17"/>
        <v>479079.14285714179</v>
      </c>
      <c r="T124" s="2">
        <f t="shared" si="18"/>
        <v>20920.857142857043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37612521.991288796</v>
      </c>
      <c r="Z124" s="2" t="str">
        <f t="shared" si="8"/>
        <v>HERE</v>
      </c>
      <c r="AA124" s="2">
        <f>IF(Z124="HERE",Y124,AA123+Graph!$G$1*1000)</f>
        <v>37612521.991288796</v>
      </c>
      <c r="AB124" s="2">
        <f t="shared" si="21"/>
        <v>136492</v>
      </c>
      <c r="AC124" s="2">
        <f t="shared" si="30"/>
        <v>4973248</v>
      </c>
      <c r="AD124" s="3">
        <f t="shared" si="10"/>
        <v>37612521.991288796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27956835.200121671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49</v>
      </c>
      <c r="C125" s="7"/>
      <c r="D125" s="2" t="e">
        <f t="shared" si="12"/>
        <v>#N/A</v>
      </c>
      <c r="E125" s="2" t="e">
        <f t="shared" si="22"/>
        <v>#N/A</v>
      </c>
      <c r="F125" s="2">
        <v>503234.96029216051</v>
      </c>
      <c r="G125" s="2">
        <f t="shared" si="26"/>
        <v>479079.14285714284</v>
      </c>
      <c r="H125" s="2">
        <f t="shared" si="31"/>
        <v>41506070.204503134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1761158.9999999967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527368.57212541997</v>
      </c>
      <c r="Q125" s="2">
        <f t="shared" si="34"/>
        <v>500000</v>
      </c>
      <c r="R125" s="2">
        <f t="shared" si="32"/>
        <v>43085769.991288811</v>
      </c>
      <c r="S125" s="2">
        <f t="shared" si="17"/>
        <v>479079.14285714179</v>
      </c>
      <c r="T125" s="2">
        <f t="shared" si="18"/>
        <v>20920.857142857043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37702666.991288796</v>
      </c>
      <c r="Z125" s="2" t="str">
        <f t="shared" si="8"/>
        <v>HERE</v>
      </c>
      <c r="AA125" s="2">
        <f>IF(Z125="HERE",Y125,AA124+Graph!$G$1*1000)</f>
        <v>37702666.991288796</v>
      </c>
      <c r="AB125" s="2">
        <f t="shared" si="21"/>
        <v>90145</v>
      </c>
      <c r="AC125" s="2">
        <f t="shared" si="30"/>
        <v>5383103</v>
      </c>
      <c r="AD125" s="3">
        <f t="shared" si="10"/>
        <v>37702666.991288796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28346229.363867305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50</v>
      </c>
      <c r="C126" s="7"/>
      <c r="D126" s="2" t="e">
        <f t="shared" si="12"/>
        <v>#N/A</v>
      </c>
      <c r="E126" s="2" t="e">
        <f t="shared" si="22"/>
        <v>#N/A</v>
      </c>
      <c r="F126" s="2">
        <v>505070.73578129709</v>
      </c>
      <c r="G126" s="2">
        <f t="shared" si="26"/>
        <v>479079.14285714284</v>
      </c>
      <c r="H126" s="2">
        <f t="shared" si="31"/>
        <v>41985149.347360276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1782079.8571428538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529475.21202088892</v>
      </c>
      <c r="Q126" s="2">
        <f t="shared" si="34"/>
        <v>500000</v>
      </c>
      <c r="R126" s="2">
        <f t="shared" si="32"/>
        <v>43585769.991288811</v>
      </c>
      <c r="S126" s="2">
        <f t="shared" si="17"/>
        <v>479079.14285714179</v>
      </c>
      <c r="T126" s="2">
        <f t="shared" si="18"/>
        <v>20920.857142857043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37724418.991288796</v>
      </c>
      <c r="Z126" s="2" t="str">
        <f t="shared" si="8"/>
        <v>HERE</v>
      </c>
      <c r="AA126" s="2">
        <f>IF(Z126="HERE",Y126,AA125+Graph!$G$1*1000)</f>
        <v>37724418.991288796</v>
      </c>
      <c r="AB126" s="2">
        <f t="shared" si="21"/>
        <v>21752</v>
      </c>
      <c r="AC126" s="2">
        <f t="shared" si="30"/>
        <v>5861351</v>
      </c>
      <c r="AD126" s="3">
        <f t="shared" si="10"/>
        <v>37724418.991288796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28737519.503518857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51</v>
      </c>
      <c r="C127" s="7"/>
      <c r="D127" s="2" t="e">
        <f t="shared" si="12"/>
        <v>#N/A</v>
      </c>
      <c r="E127" s="2" t="e">
        <f t="shared" si="22"/>
        <v>#N/A</v>
      </c>
      <c r="F127" s="2">
        <v>506906.51127044857</v>
      </c>
      <c r="G127" s="2">
        <f t="shared" si="26"/>
        <v>479079.14285714284</v>
      </c>
      <c r="H127" s="2">
        <f t="shared" si="31"/>
        <v>42464228.490217417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1803000.7142857108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531581.85191637278</v>
      </c>
      <c r="Q127" s="2">
        <f t="shared" si="34"/>
        <v>500000</v>
      </c>
      <c r="R127" s="2">
        <f t="shared" si="32"/>
        <v>44085769.991288811</v>
      </c>
      <c r="S127" s="2">
        <f t="shared" si="17"/>
        <v>479079.14285714179</v>
      </c>
      <c r="T127" s="2">
        <f t="shared" si="18"/>
        <v>20920.857142857043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37732448.991288796</v>
      </c>
      <c r="Z127" s="2" t="str">
        <f t="shared" si="8"/>
        <v>HERE</v>
      </c>
      <c r="AA127" s="2">
        <f>IF(Z127="HERE",Y127,AA126+Graph!$G$1*1000)</f>
        <v>37732448.991288796</v>
      </c>
      <c r="AB127" s="2">
        <f t="shared" si="21"/>
        <v>8030</v>
      </c>
      <c r="AC127" s="2">
        <f t="shared" si="30"/>
        <v>6353321</v>
      </c>
      <c r="AD127" s="3">
        <f t="shared" si="10"/>
        <v>37732448.991288796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29130705.619076334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52</v>
      </c>
      <c r="C128" s="7"/>
      <c r="D128" s="2" t="e">
        <f t="shared" si="12"/>
        <v>#N/A</v>
      </c>
      <c r="E128" s="2" t="e">
        <f t="shared" si="22"/>
        <v>#N/A</v>
      </c>
      <c r="F128" s="2">
        <v>508742.28675958514</v>
      </c>
      <c r="G128" s="2">
        <f t="shared" si="26"/>
        <v>479079.14285714284</v>
      </c>
      <c r="H128" s="2">
        <f t="shared" si="31"/>
        <v>42943307.633074559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1823921.5714285679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533688.49181184173</v>
      </c>
      <c r="Q128" s="2">
        <f t="shared" si="34"/>
        <v>500000</v>
      </c>
      <c r="R128" s="2">
        <f t="shared" si="32"/>
        <v>44585769.991288811</v>
      </c>
      <c r="S128" s="2">
        <f t="shared" si="17"/>
        <v>479079.14285714179</v>
      </c>
      <c r="T128" s="2">
        <f t="shared" si="18"/>
        <v>20920.857142857043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38012199.991288796</v>
      </c>
      <c r="Z128" s="2" t="str">
        <f t="shared" si="8"/>
        <v>HERE</v>
      </c>
      <c r="AA128" s="2">
        <f>IF(Z128="HERE",Y128,AA127+Graph!$G$1*1000)</f>
        <v>38012199.991288796</v>
      </c>
      <c r="AB128" s="2">
        <f t="shared" si="21"/>
        <v>279751</v>
      </c>
      <c r="AC128" s="2">
        <f t="shared" si="30"/>
        <v>6573570</v>
      </c>
      <c r="AD128" s="3">
        <f t="shared" si="10"/>
        <v>38012199.991288796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29525787.710539743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53</v>
      </c>
      <c r="C129" s="7"/>
      <c r="D129" s="2" t="e">
        <f t="shared" si="12"/>
        <v>#N/A</v>
      </c>
      <c r="E129" s="2" t="e">
        <f t="shared" si="22"/>
        <v>#N/A</v>
      </c>
      <c r="F129" s="2">
        <v>510578.06224873662</v>
      </c>
      <c r="G129" s="2">
        <f t="shared" si="26"/>
        <v>479079.14285714284</v>
      </c>
      <c r="H129" s="2">
        <f t="shared" si="31"/>
        <v>43422386.775931701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1844842.4285714249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535795.13170731068</v>
      </c>
      <c r="Q129" s="2">
        <f t="shared" si="34"/>
        <v>500000</v>
      </c>
      <c r="R129" s="2">
        <f t="shared" si="32"/>
        <v>45085769.991288811</v>
      </c>
      <c r="S129" s="2">
        <f t="shared" si="17"/>
        <v>479079.14285714179</v>
      </c>
      <c r="T129" s="2">
        <f t="shared" si="18"/>
        <v>20920.857142857043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38232397.991288796</v>
      </c>
      <c r="Z129" s="2" t="str">
        <f t="shared" si="8"/>
        <v>HERE</v>
      </c>
      <c r="AA129" s="2">
        <f>IF(Z129="HERE",Y129,AA128+Graph!$G$1*1000)</f>
        <v>38232397.991288796</v>
      </c>
      <c r="AB129" s="2">
        <f t="shared" si="21"/>
        <v>220198</v>
      </c>
      <c r="AC129" s="2">
        <f t="shared" si="30"/>
        <v>6853372</v>
      </c>
      <c r="AD129" s="3">
        <f t="shared" si="10"/>
        <v>38232397.991288796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29856130.847551934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54</v>
      </c>
      <c r="C130" s="7"/>
      <c r="D130" s="2" t="e">
        <f t="shared" si="12"/>
        <v>#N/A</v>
      </c>
      <c r="E130" s="2" t="e">
        <f t="shared" si="22"/>
        <v>#N/A</v>
      </c>
      <c r="F130" s="2">
        <v>512413.8377378881</v>
      </c>
      <c r="G130" s="2">
        <f t="shared" si="26"/>
        <v>479079.14285714284</v>
      </c>
      <c r="H130" s="2">
        <f t="shared" si="31"/>
        <v>43901465.918788843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1865763.285714282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537901.77160277963</v>
      </c>
      <c r="Q130" s="2">
        <f t="shared" si="34"/>
        <v>500000</v>
      </c>
      <c r="R130" s="2">
        <f t="shared" si="32"/>
        <v>45585769.991288811</v>
      </c>
      <c r="S130" s="2">
        <f t="shared" si="17"/>
        <v>479079.14285714179</v>
      </c>
      <c r="T130" s="2">
        <f t="shared" si="18"/>
        <v>20920.857142857043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38421382.991288796</v>
      </c>
      <c r="Z130" s="2" t="str">
        <f t="shared" si="8"/>
        <v>HERE</v>
      </c>
      <c r="AA130" s="2">
        <f>IF(Z130="HERE",Y130,AA129+Graph!$G$1*1000)</f>
        <v>38421382.991288796</v>
      </c>
      <c r="AB130" s="2">
        <f t="shared" si="21"/>
        <v>188985</v>
      </c>
      <c r="AC130" s="2">
        <f t="shared" si="30"/>
        <v>7164387</v>
      </c>
      <c r="AD130" s="3">
        <f t="shared" si="10"/>
        <v>38421382.991288796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30188369.960470047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55</v>
      </c>
      <c r="C131" s="7"/>
      <c r="D131" s="2" t="e">
        <f t="shared" si="12"/>
        <v>#N/A</v>
      </c>
      <c r="E131" s="2" t="e">
        <f t="shared" si="22"/>
        <v>#N/A</v>
      </c>
      <c r="F131" s="2">
        <v>514249.61322702467</v>
      </c>
      <c r="G131" s="2">
        <f t="shared" si="26"/>
        <v>479079.14285714284</v>
      </c>
      <c r="H131" s="2">
        <f t="shared" si="31"/>
        <v>44380545.061645985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1886684.142857139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540008.41149824858</v>
      </c>
      <c r="Q131" s="2">
        <f t="shared" si="34"/>
        <v>500000</v>
      </c>
      <c r="R131" s="2">
        <f t="shared" si="32"/>
        <v>46085769.991288811</v>
      </c>
      <c r="S131" s="2">
        <f t="shared" si="17"/>
        <v>479079.14285714179</v>
      </c>
      <c r="T131" s="2">
        <f t="shared" si="18"/>
        <v>20920.857142857043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38638570.991288796</v>
      </c>
      <c r="Z131" s="2" t="str">
        <f t="shared" si="8"/>
        <v>HERE</v>
      </c>
      <c r="AA131" s="2">
        <f>IF(Z131="HERE",Y131,AA130+Graph!$G$1*1000)</f>
        <v>38638570.991288796</v>
      </c>
      <c r="AB131" s="2">
        <f t="shared" si="21"/>
        <v>217188</v>
      </c>
      <c r="AC131" s="2">
        <f t="shared" si="30"/>
        <v>7447199</v>
      </c>
      <c r="AD131" s="3">
        <f t="shared" si="10"/>
        <v>38638570.991288796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30522505.049294081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56</v>
      </c>
      <c r="C132" s="7"/>
      <c r="D132" s="2" t="e">
        <f t="shared" si="12"/>
        <v>#N/A</v>
      </c>
      <c r="E132" s="2" t="e">
        <f t="shared" si="22"/>
        <v>#N/A</v>
      </c>
      <c r="F132" s="2">
        <v>516085.38871617615</v>
      </c>
      <c r="G132" s="2">
        <f t="shared" si="26"/>
        <v>479079.14285714284</v>
      </c>
      <c r="H132" s="2">
        <f t="shared" si="31"/>
        <v>44859624.204503126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1907604.999999996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542115.05139371753</v>
      </c>
      <c r="Q132" s="2">
        <f t="shared" si="34"/>
        <v>500000</v>
      </c>
      <c r="R132" s="2">
        <f t="shared" si="32"/>
        <v>46585769.991288811</v>
      </c>
      <c r="S132" s="2">
        <f t="shared" si="17"/>
        <v>479079.14285714179</v>
      </c>
      <c r="T132" s="2">
        <f t="shared" si="18"/>
        <v>20920.857142857043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38694585.991288796</v>
      </c>
      <c r="Z132" s="2" t="str">
        <f t="shared" si="8"/>
        <v>HERE</v>
      </c>
      <c r="AA132" s="2">
        <f>IF(Z132="HERE",Y132,AA131+Graph!$G$1*1000)</f>
        <v>38694585.991288796</v>
      </c>
      <c r="AB132" s="2">
        <f t="shared" si="21"/>
        <v>56015</v>
      </c>
      <c r="AC132" s="2">
        <f t="shared" si="30"/>
        <v>7891184</v>
      </c>
      <c r="AD132" s="3">
        <f t="shared" si="10"/>
        <v>38694585.991288796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30858536.114024039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57</v>
      </c>
      <c r="C133" s="7"/>
      <c r="D133" s="2" t="e">
        <f t="shared" si="12"/>
        <v>#N/A</v>
      </c>
      <c r="E133" s="2" t="e">
        <f t="shared" si="22"/>
        <v>#N/A</v>
      </c>
      <c r="F133" s="2">
        <v>517921.16420531273</v>
      </c>
      <c r="G133" s="2">
        <f t="shared" si="26"/>
        <v>479079.14285714284</v>
      </c>
      <c r="H133" s="2">
        <f t="shared" si="31"/>
        <v>45338703.347360268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1928525.8571428531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544221.69128918648</v>
      </c>
      <c r="Q133" s="2">
        <f t="shared" si="34"/>
        <v>500000</v>
      </c>
      <c r="R133" s="2">
        <f t="shared" si="32"/>
        <v>47085769.991288811</v>
      </c>
      <c r="S133" s="2">
        <f t="shared" si="17"/>
        <v>479079.14285714179</v>
      </c>
      <c r="T133" s="2">
        <f t="shared" si="18"/>
        <v>20920.857142857043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38706829.991288796</v>
      </c>
      <c r="Z133" s="2" t="str">
        <f t="shared" si="8"/>
        <v>HERE</v>
      </c>
      <c r="AA133" s="2">
        <f>IF(Z133="HERE",Y133,AA132+Graph!$G$1*1000)</f>
        <v>38706829.991288796</v>
      </c>
      <c r="AB133" s="2">
        <f t="shared" si="21"/>
        <v>12244</v>
      </c>
      <c r="AC133" s="2">
        <f t="shared" si="30"/>
        <v>8378940</v>
      </c>
      <c r="AD133" s="3">
        <f t="shared" si="10"/>
        <v>38706829.991288796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31196463.154659916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58</v>
      </c>
      <c r="C134" s="7"/>
      <c r="D134" s="2" t="e">
        <f t="shared" si="12"/>
        <v>#N/A</v>
      </c>
      <c r="E134" s="2" t="e">
        <f t="shared" si="22"/>
        <v>#N/A</v>
      </c>
      <c r="F134" s="2">
        <v>519756.93969446421</v>
      </c>
      <c r="G134" s="2">
        <f t="shared" si="26"/>
        <v>479079.14285714284</v>
      </c>
      <c r="H134" s="2">
        <f t="shared" si="31"/>
        <v>45817782.49021741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1949446.7142857101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546328.33118465543</v>
      </c>
      <c r="Q134" s="2">
        <f t="shared" si="34"/>
        <v>500000</v>
      </c>
      <c r="R134" s="2">
        <f t="shared" si="32"/>
        <v>47585769.991288811</v>
      </c>
      <c r="S134" s="2">
        <f t="shared" si="17"/>
        <v>479079.14285714179</v>
      </c>
      <c r="T134" s="2">
        <f t="shared" si="18"/>
        <v>20920.857142857043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38608440.991288796</v>
      </c>
      <c r="Z134" s="2" t="str">
        <f t="shared" si="8"/>
        <v>HERE</v>
      </c>
      <c r="AA134" s="2">
        <f>IF(Z134="HERE",Y134,AA133+Graph!$G$1*1000)</f>
        <v>38608440.991288796</v>
      </c>
      <c r="AB134" s="2">
        <f t="shared" si="21"/>
        <v>-98389</v>
      </c>
      <c r="AC134" s="2">
        <f t="shared" si="30"/>
        <v>8977329</v>
      </c>
      <c r="AD134" s="3">
        <f t="shared" si="10"/>
        <v>38608440.991288796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31534406.167159919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59</v>
      </c>
      <c r="C135" s="7"/>
      <c r="D135" s="2" t="e">
        <f t="shared" si="12"/>
        <v>#N/A</v>
      </c>
      <c r="E135" s="2" t="e">
        <f t="shared" si="22"/>
        <v>#N/A</v>
      </c>
      <c r="F135" s="2">
        <v>521592.71518360078</v>
      </c>
      <c r="G135" s="2">
        <f t="shared" si="26"/>
        <v>479079.14285714284</v>
      </c>
      <c r="H135" s="2">
        <f t="shared" si="31"/>
        <v>46296861.633074552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1970367.5714285672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548434.97108012438</v>
      </c>
      <c r="Q135" s="2">
        <f t="shared" si="34"/>
        <v>500000</v>
      </c>
      <c r="R135" s="2">
        <f t="shared" si="32"/>
        <v>48085769.991288811</v>
      </c>
      <c r="S135" s="2">
        <f t="shared" si="17"/>
        <v>479079.14285714179</v>
      </c>
      <c r="T135" s="2">
        <f t="shared" si="18"/>
        <v>20920.857142857043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38789402.991288796</v>
      </c>
      <c r="Z135" s="2" t="str">
        <f t="shared" si="8"/>
        <v>HERE</v>
      </c>
      <c r="AA135" s="2">
        <f>IF(Z135="HERE",Y135,AA134+Graph!$G$1*1000)</f>
        <v>38789402.991288796</v>
      </c>
      <c r="AB135" s="2">
        <f t="shared" si="21"/>
        <v>180962</v>
      </c>
      <c r="AC135" s="2">
        <f t="shared" si="30"/>
        <v>9296367</v>
      </c>
      <c r="AD135" s="3">
        <f t="shared" si="10"/>
        <v>38789402.991288796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31872349.179659918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60</v>
      </c>
      <c r="C136" s="7"/>
      <c r="D136" s="2" t="e">
        <f t="shared" si="12"/>
        <v>#N/A</v>
      </c>
      <c r="E136" s="2" t="e">
        <f t="shared" si="22"/>
        <v>#N/A</v>
      </c>
      <c r="F136" s="2">
        <v>523428.49067275226</v>
      </c>
      <c r="G136" s="2">
        <f t="shared" si="26"/>
        <v>479079.14285714284</v>
      </c>
      <c r="H136" s="2">
        <f t="shared" si="31"/>
        <v>46775940.775931694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1991288.4285714242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550541.61097559333</v>
      </c>
      <c r="Q136" s="2">
        <f t="shared" si="34"/>
        <v>500000</v>
      </c>
      <c r="R136" s="2">
        <f t="shared" si="32"/>
        <v>48585769.991288811</v>
      </c>
      <c r="S136" s="2">
        <f t="shared" si="17"/>
        <v>479079.14285714179</v>
      </c>
      <c r="T136" s="2">
        <f t="shared" si="18"/>
        <v>20920.857142857043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38939054.991288796</v>
      </c>
      <c r="Z136" s="2" t="str">
        <f t="shared" si="8"/>
        <v>HERE</v>
      </c>
      <c r="AA136" s="2">
        <f>IF(Z136="HERE",Y136,AA135+Graph!$G$1*1000)</f>
        <v>38939054.991288796</v>
      </c>
      <c r="AB136" s="2">
        <f t="shared" si="21"/>
        <v>149652</v>
      </c>
      <c r="AC136" s="2">
        <f t="shared" si="30"/>
        <v>9646715</v>
      </c>
      <c r="AD136" s="3">
        <f t="shared" si="10"/>
        <v>38939054.991288796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32210292.192159917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61</v>
      </c>
      <c r="C137" s="7"/>
      <c r="D137" s="2" t="e">
        <f t="shared" si="12"/>
        <v>#N/A</v>
      </c>
      <c r="E137" s="2" t="e">
        <f t="shared" si="22"/>
        <v>#N/A</v>
      </c>
      <c r="F137" s="2">
        <v>525264.26616188884</v>
      </c>
      <c r="G137" s="2">
        <f t="shared" si="26"/>
        <v>479079.14285714284</v>
      </c>
      <c r="H137" s="2">
        <f t="shared" si="31"/>
        <v>47255019.918788835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2012209.2857142813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552648.25087106228</v>
      </c>
      <c r="Q137" s="2">
        <f t="shared" si="34"/>
        <v>500000</v>
      </c>
      <c r="R137" s="2">
        <f t="shared" si="32"/>
        <v>49085769.991288811</v>
      </c>
      <c r="S137" s="2">
        <f t="shared" si="17"/>
        <v>479079.14285714179</v>
      </c>
      <c r="T137" s="2">
        <f t="shared" si="18"/>
        <v>20920.857142857043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39064298.991288796</v>
      </c>
      <c r="Z137" s="2" t="str">
        <f t="shared" si="8"/>
        <v>HERE</v>
      </c>
      <c r="AA137" s="2">
        <f>IF(Z137="HERE",Y137,AA136+Graph!$G$1*1000)</f>
        <v>39064298.991288796</v>
      </c>
      <c r="AB137" s="2">
        <f t="shared" si="21"/>
        <v>125244</v>
      </c>
      <c r="AC137" s="2">
        <f t="shared" si="30"/>
        <v>10021471</v>
      </c>
      <c r="AD137" s="3">
        <f t="shared" si="10"/>
        <v>39064298.991288796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32483780.342159916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62</v>
      </c>
      <c r="C138" s="7"/>
      <c r="D138" s="2" t="e">
        <f t="shared" si="12"/>
        <v>#N/A</v>
      </c>
      <c r="E138" s="2" t="e">
        <f t="shared" si="22"/>
        <v>#N/A</v>
      </c>
      <c r="F138" s="2">
        <v>527100.04165104032</v>
      </c>
      <c r="G138" s="2">
        <f t="shared" si="26"/>
        <v>479079.14285714284</v>
      </c>
      <c r="H138" s="2">
        <f t="shared" si="31"/>
        <v>47734099.061645977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2033130.1428571383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554754.89076654613</v>
      </c>
      <c r="Q138" s="2">
        <f t="shared" si="34"/>
        <v>500000</v>
      </c>
      <c r="R138" s="2">
        <f t="shared" si="32"/>
        <v>49585769.991288811</v>
      </c>
      <c r="S138" s="2">
        <f t="shared" si="17"/>
        <v>479079.14285714179</v>
      </c>
      <c r="T138" s="2">
        <f t="shared" si="18"/>
        <v>20920.857142857043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39095282.991288796</v>
      </c>
      <c r="Z138" s="2" t="str">
        <f t="shared" si="8"/>
        <v>HERE</v>
      </c>
      <c r="AA138" s="2">
        <f>IF(Z138="HERE",Y138,AA137+Graph!$G$1*1000)</f>
        <v>39095282.991288796</v>
      </c>
      <c r="AB138" s="2">
        <f t="shared" si="21"/>
        <v>30984</v>
      </c>
      <c r="AC138" s="2">
        <f t="shared" si="30"/>
        <v>10490487</v>
      </c>
      <c r="AD138" s="3">
        <f t="shared" si="10"/>
        <v>39095282.991288796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32696678.792159919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63</v>
      </c>
      <c r="C139" s="7"/>
      <c r="D139" s="2" t="e">
        <f t="shared" si="12"/>
        <v>#N/A</v>
      </c>
      <c r="E139" s="2" t="e">
        <f t="shared" si="22"/>
        <v>#N/A</v>
      </c>
      <c r="F139" s="2">
        <v>528935.81714019179</v>
      </c>
      <c r="G139" s="2">
        <f t="shared" si="26"/>
        <v>479079.14285714284</v>
      </c>
      <c r="H139" s="2">
        <f t="shared" si="31"/>
        <v>48213178.204503119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2054050.9999999953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556861.53066201508</v>
      </c>
      <c r="Q139" s="2">
        <f t="shared" si="34"/>
        <v>500000</v>
      </c>
      <c r="R139" s="2">
        <f t="shared" si="32"/>
        <v>50085769.991288811</v>
      </c>
      <c r="S139" s="2">
        <f t="shared" si="17"/>
        <v>479079.14285714179</v>
      </c>
      <c r="T139" s="2">
        <f t="shared" si="18"/>
        <v>20920.857142857043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39114722.991288796</v>
      </c>
      <c r="Z139" s="2" t="str">
        <f t="shared" si="8"/>
        <v>HERE</v>
      </c>
      <c r="AA139" s="2">
        <f>IF(Z139="HERE",Y139,AA138+Graph!$G$1*1000)</f>
        <v>39114722.991288796</v>
      </c>
      <c r="AB139" s="2">
        <f t="shared" si="21"/>
        <v>19440</v>
      </c>
      <c r="AC139" s="2">
        <f t="shared" si="30"/>
        <v>10971047</v>
      </c>
      <c r="AD139" s="3">
        <f t="shared" si="10"/>
        <v>39114722.991288796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32877488.892159916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64</v>
      </c>
      <c r="C140" s="7"/>
      <c r="D140" s="2" t="e">
        <f t="shared" si="12"/>
        <v>#N/A</v>
      </c>
      <c r="E140" s="2" t="e">
        <f t="shared" si="22"/>
        <v>#N/A</v>
      </c>
      <c r="F140" s="2">
        <v>530771.59262932837</v>
      </c>
      <c r="G140" s="2">
        <f t="shared" si="26"/>
        <v>479079.14285714284</v>
      </c>
      <c r="H140" s="2">
        <f t="shared" si="31"/>
        <v>48692257.347360261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2074971.8571428524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558968.17055748403</v>
      </c>
      <c r="Q140" s="2">
        <f t="shared" si="34"/>
        <v>500000</v>
      </c>
      <c r="R140" s="2">
        <f t="shared" si="32"/>
        <v>50585769.991288811</v>
      </c>
      <c r="S140" s="2">
        <f t="shared" si="17"/>
        <v>479079.14285714179</v>
      </c>
      <c r="T140" s="2">
        <f t="shared" si="18"/>
        <v>20920.857142857043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39120559.991288796</v>
      </c>
      <c r="Z140" s="2" t="str">
        <f t="shared" si="8"/>
        <v>HERE</v>
      </c>
      <c r="AA140" s="2">
        <f>IF(Z140="HERE",Y140,AA139+Graph!$G$1*1000)</f>
        <v>39120559.991288796</v>
      </c>
      <c r="AB140" s="2">
        <f t="shared" si="21"/>
        <v>5837</v>
      </c>
      <c r="AC140" s="2">
        <f t="shared" si="30"/>
        <v>11465210</v>
      </c>
      <c r="AD140" s="3">
        <f t="shared" si="10"/>
        <v>39120559.991288796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33051890.842159916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65</v>
      </c>
      <c r="C141" s="7"/>
      <c r="D141" s="2" t="e">
        <f t="shared" si="12"/>
        <v>#N/A</v>
      </c>
      <c r="E141" s="2" t="e">
        <f t="shared" si="22"/>
        <v>#N/A</v>
      </c>
      <c r="F141" s="2">
        <v>532607.36811847985</v>
      </c>
      <c r="G141" s="2">
        <f t="shared" si="26"/>
        <v>479079.14285714284</v>
      </c>
      <c r="H141" s="2">
        <f t="shared" si="31"/>
        <v>49171336.490217403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2095892.7142857094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561074.81045295298</v>
      </c>
      <c r="Q141" s="2">
        <f t="shared" si="34"/>
        <v>500000</v>
      </c>
      <c r="R141" s="2">
        <f t="shared" si="32"/>
        <v>51085769.991288811</v>
      </c>
      <c r="S141" s="2">
        <f t="shared" si="17"/>
        <v>479079.14285714179</v>
      </c>
      <c r="T141" s="2">
        <f t="shared" si="18"/>
        <v>20920.857142857043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39071481.991288796</v>
      </c>
      <c r="Z141" s="2" t="str">
        <f t="shared" si="8"/>
        <v>HERE</v>
      </c>
      <c r="AA141" s="2">
        <f>IF(Z141="HERE",Y141,AA140+Graph!$G$1*1000)</f>
        <v>39071481.991288796</v>
      </c>
      <c r="AB141" s="2">
        <f t="shared" si="21"/>
        <v>-49078</v>
      </c>
      <c r="AC141" s="2">
        <f t="shared" si="30"/>
        <v>12014288</v>
      </c>
      <c r="AD141" s="3">
        <f t="shared" si="10"/>
        <v>39071481.991288796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33265663.092159916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66</v>
      </c>
      <c r="C142" s="7"/>
      <c r="D142" s="2" t="e">
        <f t="shared" si="12"/>
        <v>#N/A</v>
      </c>
      <c r="E142" s="2" t="e">
        <f t="shared" si="22"/>
        <v>#N/A</v>
      </c>
      <c r="F142" s="2">
        <v>534443.14360761642</v>
      </c>
      <c r="G142" s="2">
        <f t="shared" si="26"/>
        <v>479079.14285714284</v>
      </c>
      <c r="H142" s="2">
        <f t="shared" si="31"/>
        <v>49650415.633074544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2116813.5714285667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563181.45034842193</v>
      </c>
      <c r="Q142" s="2">
        <f t="shared" si="34"/>
        <v>500000</v>
      </c>
      <c r="R142" s="2">
        <f t="shared" si="32"/>
        <v>51585769.991288811</v>
      </c>
      <c r="S142" s="2">
        <f t="shared" si="17"/>
        <v>479079.14285714179</v>
      </c>
      <c r="T142" s="2">
        <f t="shared" si="18"/>
        <v>20920.857142857276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39291763.991288796</v>
      </c>
      <c r="Z142" s="2" t="str">
        <f t="shared" si="8"/>
        <v>HERE</v>
      </c>
      <c r="AA142" s="2">
        <f>IF(Z142="HERE",Y142,AA141+Graph!$G$1*1000)</f>
        <v>39291763.991288796</v>
      </c>
      <c r="AB142" s="2">
        <f t="shared" si="21"/>
        <v>220282</v>
      </c>
      <c r="AC142" s="2">
        <f t="shared" si="30"/>
        <v>12294006</v>
      </c>
      <c r="AD142" s="3">
        <f t="shared" si="10"/>
        <v>39291763.991288796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33524067.142159916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67</v>
      </c>
      <c r="C143" s="7"/>
      <c r="D143" s="2" t="e">
        <f t="shared" si="12"/>
        <v>#N/A</v>
      </c>
      <c r="E143" s="2" t="e">
        <f t="shared" si="22"/>
        <v>#N/A</v>
      </c>
      <c r="F143" s="2">
        <v>536278.9190967679</v>
      </c>
      <c r="G143" s="2">
        <f t="shared" si="26"/>
        <v>479079.14285714284</v>
      </c>
      <c r="H143" s="2">
        <f t="shared" si="31"/>
        <v>50129494.775931686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2137734.428571424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565288.09024389088</v>
      </c>
      <c r="Q143" s="2">
        <f t="shared" si="34"/>
        <v>500000</v>
      </c>
      <c r="R143" s="2">
        <f t="shared" si="32"/>
        <v>52085769.991288811</v>
      </c>
      <c r="S143" s="2">
        <f t="shared" si="17"/>
        <v>479079.14285714179</v>
      </c>
      <c r="T143" s="2">
        <f t="shared" si="18"/>
        <v>20920.857142857276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39439283.991288796</v>
      </c>
      <c r="Z143" s="2" t="str">
        <f t="shared" si="8"/>
        <v>HERE</v>
      </c>
      <c r="AA143" s="2">
        <f>IF(Z143="HERE",Y143,AA142+Graph!$G$1*1000)</f>
        <v>39439283.991288796</v>
      </c>
      <c r="AB143" s="2">
        <f t="shared" si="21"/>
        <v>147520</v>
      </c>
      <c r="AC143" s="2">
        <f t="shared" si="30"/>
        <v>12646486</v>
      </c>
      <c r="AD143" s="3">
        <f t="shared" si="10"/>
        <v>39439283.991288796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33800602.542159922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68</v>
      </c>
      <c r="C144" s="7"/>
      <c r="D144" s="2" t="e">
        <f t="shared" si="12"/>
        <v>#N/A</v>
      </c>
      <c r="E144" s="2" t="e">
        <f t="shared" si="22"/>
        <v>#N/A</v>
      </c>
      <c r="F144" s="2">
        <v>538114.69458590448</v>
      </c>
      <c r="G144" s="2">
        <f t="shared" si="26"/>
        <v>479079.14285714284</v>
      </c>
      <c r="H144" s="2">
        <f t="shared" si="31"/>
        <v>50608573.918788828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2158655.2857142813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567394.73013935983</v>
      </c>
      <c r="Q144" s="2">
        <f t="shared" si="34"/>
        <v>500000</v>
      </c>
      <c r="R144" s="2">
        <f t="shared" si="32"/>
        <v>52585769.991288811</v>
      </c>
      <c r="S144" s="2">
        <f t="shared" si="17"/>
        <v>479079.14285714179</v>
      </c>
      <c r="T144" s="2">
        <f t="shared" si="18"/>
        <v>20920.857142857276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39527471.991288796</v>
      </c>
      <c r="Z144" s="2" t="str">
        <f t="shared" si="8"/>
        <v>HERE</v>
      </c>
      <c r="AA144" s="2">
        <f>IF(Z144="HERE",Y144,AA143+Graph!$G$1*1000)</f>
        <v>39527471.991288796</v>
      </c>
      <c r="AB144" s="2">
        <f t="shared" si="21"/>
        <v>88188</v>
      </c>
      <c r="AC144" s="2">
        <f t="shared" si="30"/>
        <v>13058298</v>
      </c>
      <c r="AD144" s="3">
        <f t="shared" si="10"/>
        <v>39527471.991288796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33958913.992159918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69</v>
      </c>
      <c r="C145" s="7"/>
      <c r="D145" s="2" t="e">
        <f t="shared" si="12"/>
        <v>#N/A</v>
      </c>
      <c r="E145" s="2" t="e">
        <f t="shared" si="22"/>
        <v>#N/A</v>
      </c>
      <c r="F145" s="2">
        <v>539950.47007505596</v>
      </c>
      <c r="G145" s="2">
        <f t="shared" si="26"/>
        <v>479079.14285714284</v>
      </c>
      <c r="H145" s="2">
        <f t="shared" si="31"/>
        <v>51087653.06164597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2179576.1428571385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569501.37003482878</v>
      </c>
      <c r="Q145" s="2">
        <f t="shared" si="34"/>
        <v>500000</v>
      </c>
      <c r="R145" s="2">
        <f t="shared" si="32"/>
        <v>53085769.991288811</v>
      </c>
      <c r="S145" s="2">
        <f t="shared" si="17"/>
        <v>479079.14285714179</v>
      </c>
      <c r="T145" s="2">
        <f t="shared" si="18"/>
        <v>20920.857142857276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39576661.991288796</v>
      </c>
      <c r="Z145" s="2" t="str">
        <f t="shared" si="8"/>
        <v>HERE</v>
      </c>
      <c r="AA145" s="2">
        <f>IF(Z145="HERE",Y145,AA144+Graph!$G$1*1000)</f>
        <v>39576661.991288796</v>
      </c>
      <c r="AB145" s="2">
        <f t="shared" si="21"/>
        <v>49190</v>
      </c>
      <c r="AC145" s="2">
        <f t="shared" si="30"/>
        <v>13509108</v>
      </c>
      <c r="AD145" s="3">
        <f t="shared" si="10"/>
        <v>39576661.991288796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34099932.192159913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70</v>
      </c>
      <c r="C146" s="7"/>
      <c r="D146" s="2" t="e">
        <f t="shared" si="12"/>
        <v>#N/A</v>
      </c>
      <c r="E146" s="2" t="e">
        <f t="shared" si="22"/>
        <v>#N/A</v>
      </c>
      <c r="F146" s="2">
        <v>541786.24556420743</v>
      </c>
      <c r="G146" s="2">
        <f t="shared" si="26"/>
        <v>479079.14285714284</v>
      </c>
      <c r="H146" s="2">
        <f t="shared" si="31"/>
        <v>51566732.204503112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2200496.9999999958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571608.00993029773</v>
      </c>
      <c r="Q146" s="2">
        <f t="shared" si="34"/>
        <v>500000</v>
      </c>
      <c r="R146" s="2">
        <f t="shared" si="32"/>
        <v>53585769.991288811</v>
      </c>
      <c r="S146" s="2">
        <f t="shared" si="17"/>
        <v>479079.14285714179</v>
      </c>
      <c r="T146" s="2">
        <f t="shared" si="18"/>
        <v>20920.857142857276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39573545.991288796</v>
      </c>
      <c r="Z146" s="2" t="str">
        <f t="shared" si="8"/>
        <v>HERE</v>
      </c>
      <c r="AA146" s="2">
        <f>IF(Z146="HERE",Y146,AA145+Graph!$G$1*1000)</f>
        <v>39573545.991288796</v>
      </c>
      <c r="AB146" s="2">
        <f t="shared" si="21"/>
        <v>-3116</v>
      </c>
      <c r="AC146" s="2">
        <f t="shared" si="30"/>
        <v>14012224</v>
      </c>
      <c r="AD146" s="3">
        <f t="shared" si="10"/>
        <v>39573545.991288796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34201555.442159913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71</v>
      </c>
      <c r="C147" s="7"/>
      <c r="D147" s="2" t="e">
        <f t="shared" si="12"/>
        <v>#N/A</v>
      </c>
      <c r="E147" s="2" t="e">
        <f t="shared" si="22"/>
        <v>#N/A</v>
      </c>
      <c r="F147" s="2">
        <v>543622.02105334401</v>
      </c>
      <c r="G147" s="2">
        <f t="shared" si="26"/>
        <v>479079.14285714284</v>
      </c>
      <c r="H147" s="2">
        <f t="shared" si="31"/>
        <v>52045811.347360253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2221417.8571428531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573714.64982576668</v>
      </c>
      <c r="Q147" s="2">
        <f t="shared" si="34"/>
        <v>500000</v>
      </c>
      <c r="R147" s="2">
        <f t="shared" si="32"/>
        <v>54085769.991288811</v>
      </c>
      <c r="S147" s="2">
        <f t="shared" si="17"/>
        <v>479079.14285714179</v>
      </c>
      <c r="T147" s="2">
        <f t="shared" si="18"/>
        <v>20920.857142857276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39528942.991288796</v>
      </c>
      <c r="Z147" s="2" t="str">
        <f t="shared" si="8"/>
        <v>HERE</v>
      </c>
      <c r="AA147" s="2">
        <f>IF(Z147="HERE",Y147,AA146+Graph!$G$1*1000)</f>
        <v>39528942.991288796</v>
      </c>
      <c r="AB147" s="2">
        <f t="shared" si="21"/>
        <v>-44603</v>
      </c>
      <c r="AC147" s="2">
        <f t="shared" si="30"/>
        <v>14556827</v>
      </c>
      <c r="AD147" s="3">
        <f t="shared" si="10"/>
        <v>39528942.991288796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34245044.642159916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72</v>
      </c>
      <c r="C148" s="7"/>
      <c r="D148" s="2" t="e">
        <f t="shared" si="12"/>
        <v>#N/A</v>
      </c>
      <c r="E148" s="2" t="e">
        <f t="shared" si="22"/>
        <v>#N/A</v>
      </c>
      <c r="F148" s="2">
        <v>545457.79654249549</v>
      </c>
      <c r="G148" s="2">
        <f t="shared" si="26"/>
        <v>479079.14285714284</v>
      </c>
      <c r="H148" s="2">
        <f t="shared" si="31"/>
        <v>52524890.490217395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2242338.7142857104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575821.28972125053</v>
      </c>
      <c r="Q148" s="2">
        <f t="shared" si="34"/>
        <v>500000</v>
      </c>
      <c r="R148" s="2">
        <f t="shared" si="32"/>
        <v>54585769.991288811</v>
      </c>
      <c r="S148" s="2">
        <f t="shared" si="17"/>
        <v>479079.14285714179</v>
      </c>
      <c r="T148" s="2">
        <f t="shared" si="18"/>
        <v>20920.857142857276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39523580.991288796</v>
      </c>
      <c r="Z148" s="2" t="str">
        <f t="shared" si="8"/>
        <v>HERE</v>
      </c>
      <c r="AA148" s="2">
        <f>IF(Z148="HERE",Y148,AA147+Graph!$G$1*1000)</f>
        <v>39523580.991288796</v>
      </c>
      <c r="AB148" s="2">
        <f t="shared" si="21"/>
        <v>-5362</v>
      </c>
      <c r="AC148" s="2">
        <f t="shared" si="30"/>
        <v>15062189</v>
      </c>
      <c r="AD148" s="3">
        <f t="shared" si="10"/>
        <v>39523580.991288796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34276870.142159916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73</v>
      </c>
      <c r="C149" s="7"/>
      <c r="D149" s="2" t="e">
        <f t="shared" si="12"/>
        <v>#N/A</v>
      </c>
      <c r="E149" s="2" t="e">
        <f t="shared" si="22"/>
        <v>#N/A</v>
      </c>
      <c r="F149" s="2">
        <v>547293.57203163207</v>
      </c>
      <c r="G149" s="2">
        <f t="shared" si="26"/>
        <v>479079.14285714284</v>
      </c>
      <c r="H149" s="2">
        <f t="shared" si="31"/>
        <v>53003969.633074537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2263259.5714285676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577927.92961671948</v>
      </c>
      <c r="Q149" s="2">
        <f t="shared" si="34"/>
        <v>500000</v>
      </c>
      <c r="R149" s="2">
        <f t="shared" si="32"/>
        <v>55085769.991288811</v>
      </c>
      <c r="S149" s="2">
        <f t="shared" si="17"/>
        <v>479079.14285714179</v>
      </c>
      <c r="T149" s="2">
        <f t="shared" si="18"/>
        <v>20920.857142857276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39785618.991288796</v>
      </c>
      <c r="Z149" s="2" t="str">
        <f t="shared" si="8"/>
        <v>HERE</v>
      </c>
      <c r="AA149" s="2">
        <f>IF(Z149="HERE",Y149,AA148+Graph!$G$1*1000)</f>
        <v>39785618.991288796</v>
      </c>
      <c r="AB149" s="2">
        <f t="shared" si="21"/>
        <v>262038</v>
      </c>
      <c r="AC149" s="2">
        <f t="shared" si="30"/>
        <v>15300151</v>
      </c>
      <c r="AD149" s="3">
        <f t="shared" si="10"/>
        <v>39785618.991288796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34539658.492159918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74</v>
      </c>
      <c r="C150" s="7"/>
      <c r="D150" s="2" t="e">
        <f t="shared" si="12"/>
        <v>#N/A</v>
      </c>
      <c r="E150" s="2" t="e">
        <f t="shared" si="22"/>
        <v>#N/A</v>
      </c>
      <c r="F150" s="2">
        <v>549129.34752078354</v>
      </c>
      <c r="G150" s="2">
        <f t="shared" si="26"/>
        <v>479079.14285714284</v>
      </c>
      <c r="H150" s="2">
        <f t="shared" si="31"/>
        <v>53483048.775931679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2284180.4285714249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580034.56951218843</v>
      </c>
      <c r="Q150" s="2">
        <f t="shared" si="34"/>
        <v>500000</v>
      </c>
      <c r="R150" s="2">
        <f t="shared" si="32"/>
        <v>55585769.991288811</v>
      </c>
      <c r="S150" s="2">
        <f t="shared" si="17"/>
        <v>479079.14285714179</v>
      </c>
      <c r="T150" s="2">
        <f t="shared" si="18"/>
        <v>20920.857142857276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40009662.991288796</v>
      </c>
      <c r="Z150" s="2" t="str">
        <f t="shared" si="8"/>
        <v>HERE</v>
      </c>
      <c r="AA150" s="2">
        <f>IF(Z150="HERE",Y150,AA149+Graph!$G$1*1000)</f>
        <v>40009662.991288796</v>
      </c>
      <c r="AB150" s="2">
        <f t="shared" si="21"/>
        <v>224044</v>
      </c>
      <c r="AC150" s="2">
        <f t="shared" si="30"/>
        <v>15576107</v>
      </c>
      <c r="AD150" s="3">
        <f t="shared" si="10"/>
        <v>40009662.991288796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34751826.792159922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75</v>
      </c>
      <c r="C151" s="7"/>
      <c r="D151" s="2" t="e">
        <f t="shared" si="12"/>
        <v>#N/A</v>
      </c>
      <c r="E151" s="2" t="e">
        <f t="shared" si="22"/>
        <v>#N/A</v>
      </c>
      <c r="F151" s="2">
        <v>550965.12300992012</v>
      </c>
      <c r="G151" s="2">
        <f t="shared" si="26"/>
        <v>479079.14285714284</v>
      </c>
      <c r="H151" s="2">
        <f t="shared" si="31"/>
        <v>53962127.918788821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2305101.2857142822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582141.20940765738</v>
      </c>
      <c r="Q151" s="2">
        <f t="shared" si="34"/>
        <v>500000</v>
      </c>
      <c r="R151" s="2">
        <f t="shared" si="32"/>
        <v>56085769.991288811</v>
      </c>
      <c r="S151" s="2">
        <f t="shared" si="17"/>
        <v>479079.14285714179</v>
      </c>
      <c r="T151" s="2">
        <f t="shared" si="18"/>
        <v>20920.857142857276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40144797.991288796</v>
      </c>
      <c r="Z151" s="2" t="str">
        <f t="shared" si="8"/>
        <v>HERE</v>
      </c>
      <c r="AA151" s="2">
        <f>IF(Z151="HERE",Y151,AA150+Graph!$G$1*1000)</f>
        <v>40144797.991288796</v>
      </c>
      <c r="AB151" s="2">
        <f t="shared" si="21"/>
        <v>135135</v>
      </c>
      <c r="AC151" s="2">
        <f t="shared" si="30"/>
        <v>15940972</v>
      </c>
      <c r="AD151" s="3">
        <f t="shared" si="10"/>
        <v>40144797.991288796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34937464.042159922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76</v>
      </c>
      <c r="C152" s="7"/>
      <c r="D152" s="2" t="e">
        <f t="shared" si="12"/>
        <v>#N/A</v>
      </c>
      <c r="E152" s="2" t="e">
        <f t="shared" si="22"/>
        <v>#N/A</v>
      </c>
      <c r="F152" s="2">
        <v>552800.8984990716</v>
      </c>
      <c r="G152" s="2">
        <f t="shared" si="26"/>
        <v>479079.14285714284</v>
      </c>
      <c r="H152" s="2">
        <f t="shared" si="31"/>
        <v>54441207.061645962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2326022.1428571395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584247.84930312634</v>
      </c>
      <c r="Q152" s="2">
        <f t="shared" si="34"/>
        <v>500000</v>
      </c>
      <c r="R152" s="2">
        <f t="shared" si="32"/>
        <v>56585769.991288811</v>
      </c>
      <c r="S152" s="2">
        <f t="shared" si="17"/>
        <v>479079.14285714179</v>
      </c>
      <c r="T152" s="2">
        <f t="shared" si="18"/>
        <v>20920.857142857276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40162687.991288796</v>
      </c>
      <c r="Z152" s="2" t="str">
        <f t="shared" si="8"/>
        <v>HERE</v>
      </c>
      <c r="AA152" s="2">
        <f>IF(Z152="HERE",Y152,AA151+Graph!$G$1*1000)</f>
        <v>40162687.991288796</v>
      </c>
      <c r="AB152" s="2">
        <f t="shared" si="21"/>
        <v>17890</v>
      </c>
      <c r="AC152" s="2">
        <f t="shared" si="30"/>
        <v>16423082</v>
      </c>
      <c r="AD152" s="3">
        <f t="shared" si="10"/>
        <v>40162687.991288796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35147073.842159919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77</v>
      </c>
      <c r="C153" s="7"/>
      <c r="D153" s="2" t="e">
        <f t="shared" si="12"/>
        <v>#N/A</v>
      </c>
      <c r="E153" s="2" t="e">
        <f t="shared" si="22"/>
        <v>#N/A</v>
      </c>
      <c r="F153" s="2">
        <v>554636.67398822308</v>
      </c>
      <c r="G153" s="2">
        <f t="shared" si="26"/>
        <v>479079.14285714284</v>
      </c>
      <c r="H153" s="2">
        <f t="shared" si="31"/>
        <v>54920286.204503104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2346942.9999999967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586354.48919859529</v>
      </c>
      <c r="Q153" s="2">
        <f t="shared" si="34"/>
        <v>500000</v>
      </c>
      <c r="R153" s="2">
        <f t="shared" si="32"/>
        <v>57085769.991288811</v>
      </c>
      <c r="S153" s="2">
        <f t="shared" si="17"/>
        <v>479079.14285714179</v>
      </c>
      <c r="T153" s="2">
        <f t="shared" si="18"/>
        <v>20920.857142857276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40210233.991288796</v>
      </c>
      <c r="Z153" s="2" t="str">
        <f t="shared" si="8"/>
        <v>HERE</v>
      </c>
      <c r="AA153" s="2">
        <f>IF(Z153="HERE",Y153,AA152+Graph!$G$1*1000)</f>
        <v>40210233.991288796</v>
      </c>
      <c r="AB153" s="2">
        <f t="shared" si="21"/>
        <v>47546</v>
      </c>
      <c r="AC153" s="2">
        <f t="shared" si="30"/>
        <v>16875536</v>
      </c>
      <c r="AD153" s="3">
        <f t="shared" si="10"/>
        <v>40210233.991288796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35219686.592159919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78</v>
      </c>
      <c r="C154" s="7"/>
      <c r="D154" s="2" t="e">
        <f t="shared" si="12"/>
        <v>#N/A</v>
      </c>
      <c r="E154" s="2" t="e">
        <f t="shared" si="22"/>
        <v>#N/A</v>
      </c>
      <c r="F154" s="2">
        <v>556472.44947735965</v>
      </c>
      <c r="G154" s="2">
        <f t="shared" si="26"/>
        <v>479079.14285714284</v>
      </c>
      <c r="H154" s="2">
        <f t="shared" si="31"/>
        <v>55399365.347360246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2367863.857142854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588461.12909406424</v>
      </c>
      <c r="Q154" s="2">
        <f t="shared" si="34"/>
        <v>500000</v>
      </c>
      <c r="R154" s="2">
        <f t="shared" si="32"/>
        <v>57585769.991288811</v>
      </c>
      <c r="S154" s="2">
        <f t="shared" si="17"/>
        <v>479079.14285714179</v>
      </c>
      <c r="T154" s="2">
        <f t="shared" si="18"/>
        <v>20920.857142857276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40338327.991288796</v>
      </c>
      <c r="Z154" s="2" t="str">
        <f t="shared" si="8"/>
        <v>HERE</v>
      </c>
      <c r="AA154" s="2">
        <f>IF(Z154="HERE",Y154,AA153+Graph!$G$1*1000)</f>
        <v>40338327.991288796</v>
      </c>
      <c r="AB154" s="2">
        <f t="shared" si="21"/>
        <v>128094</v>
      </c>
      <c r="AC154" s="2">
        <f t="shared" si="30"/>
        <v>17247442</v>
      </c>
      <c r="AD154" s="3">
        <f t="shared" si="10"/>
        <v>40338327.991288796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35255093.992159918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79</v>
      </c>
      <c r="C155" s="7"/>
      <c r="D155" s="2" t="e">
        <f t="shared" si="12"/>
        <v>#N/A</v>
      </c>
      <c r="E155" s="2" t="e">
        <f t="shared" si="22"/>
        <v>#N/A</v>
      </c>
      <c r="F155" s="2">
        <v>558308.22496651113</v>
      </c>
      <c r="G155" s="2">
        <f t="shared" si="26"/>
        <v>479079.14285714284</v>
      </c>
      <c r="H155" s="2">
        <f t="shared" si="31"/>
        <v>55878444.490217388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2388784.7142857113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590567.76898953319</v>
      </c>
      <c r="Q155" s="2">
        <f t="shared" si="34"/>
        <v>500000</v>
      </c>
      <c r="R155" s="2">
        <f t="shared" si="32"/>
        <v>58085769.991288811</v>
      </c>
      <c r="S155" s="2">
        <f t="shared" si="17"/>
        <v>479079.14285714179</v>
      </c>
      <c r="T155" s="2">
        <f t="shared" si="18"/>
        <v>20920.857142857276</v>
      </c>
      <c r="U155" s="2">
        <f t="shared" si="19"/>
        <v>500000</v>
      </c>
      <c r="V155" s="2">
        <f t="shared" si="33"/>
        <v>17582121</v>
      </c>
      <c r="W155" s="2">
        <f t="shared" si="20"/>
        <v>334679</v>
      </c>
      <c r="X155" s="2">
        <f t="shared" si="6"/>
        <v>165321</v>
      </c>
      <c r="Y155" s="2">
        <f t="shared" si="29"/>
        <v>40503648.991288796</v>
      </c>
      <c r="Z155" s="2" t="str">
        <f t="shared" si="8"/>
        <v>HERE</v>
      </c>
      <c r="AA155" s="2">
        <f>IF(Z155="HERE",Y155,AA154+Graph!$G$1*1000)</f>
        <v>40503648.991288796</v>
      </c>
      <c r="AB155" s="2">
        <f t="shared" si="21"/>
        <v>165321</v>
      </c>
      <c r="AC155" s="2">
        <f t="shared" si="30"/>
        <v>17582121</v>
      </c>
      <c r="AD155" s="3">
        <f t="shared" si="10"/>
        <v>40503648.991288796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35196463.342159919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80</v>
      </c>
      <c r="C156" s="7"/>
      <c r="D156" s="2" t="e">
        <f t="shared" si="12"/>
        <v>#N/A</v>
      </c>
      <c r="E156" s="2" t="e">
        <f t="shared" si="22"/>
        <v>#N/A</v>
      </c>
      <c r="F156" s="2">
        <v>560144.00045564771</v>
      </c>
      <c r="G156" s="2">
        <f t="shared" si="26"/>
        <v>479079.14285714284</v>
      </c>
      <c r="H156" s="2">
        <f t="shared" si="31"/>
        <v>56357523.633074529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2409705.5714285686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592674.40888500214</v>
      </c>
      <c r="Q156" s="2">
        <f t="shared" si="34"/>
        <v>500000</v>
      </c>
      <c r="R156" s="2">
        <f t="shared" si="32"/>
        <v>58585769.991288811</v>
      </c>
      <c r="S156" s="2">
        <f t="shared" si="17"/>
        <v>479079.14285714179</v>
      </c>
      <c r="T156" s="2">
        <f t="shared" si="18"/>
        <v>20920.857142857276</v>
      </c>
      <c r="U156" s="2">
        <f t="shared" si="19"/>
        <v>500000</v>
      </c>
      <c r="V156" s="2">
        <f t="shared" si="33"/>
        <v>17723840</v>
      </c>
      <c r="W156" s="2">
        <f t="shared" si="20"/>
        <v>141719</v>
      </c>
      <c r="X156" s="2">
        <f t="shared" si="6"/>
        <v>358281</v>
      </c>
      <c r="Y156" s="2">
        <f t="shared" si="29"/>
        <v>40861929.991288796</v>
      </c>
      <c r="Z156" s="2" t="str">
        <f t="shared" si="8"/>
        <v>HERE</v>
      </c>
      <c r="AA156" s="2">
        <f>IF(Z156="HERE",Y156,AA155+Graph!$G$1*1000)</f>
        <v>40861929.991288796</v>
      </c>
      <c r="AB156" s="2">
        <f t="shared" si="21"/>
        <v>358281</v>
      </c>
      <c r="AC156" s="2">
        <f t="shared" si="30"/>
        <v>17723840</v>
      </c>
      <c r="AD156" s="3">
        <f t="shared" si="10"/>
        <v>40861929.991288796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35375281.042159922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81</v>
      </c>
      <c r="C157" s="7"/>
      <c r="D157" s="2" t="e">
        <f t="shared" si="12"/>
        <v>#N/A</v>
      </c>
      <c r="E157" s="2" t="e">
        <f t="shared" si="22"/>
        <v>#N/A</v>
      </c>
      <c r="F157" s="2">
        <v>561979.77594479918</v>
      </c>
      <c r="G157" s="2">
        <f t="shared" si="26"/>
        <v>479079.14285714284</v>
      </c>
      <c r="H157" s="2">
        <f t="shared" si="31"/>
        <v>56836602.775931671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2430626.4285714258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594781.04878047109</v>
      </c>
      <c r="Q157" s="2">
        <f t="shared" si="34"/>
        <v>500000</v>
      </c>
      <c r="R157" s="2">
        <f t="shared" si="32"/>
        <v>59085769.991288811</v>
      </c>
      <c r="S157" s="2">
        <f t="shared" si="17"/>
        <v>479079.14285714179</v>
      </c>
      <c r="T157" s="2">
        <f t="shared" si="18"/>
        <v>20920.857142857276</v>
      </c>
      <c r="U157" s="2">
        <f t="shared" si="19"/>
        <v>500000</v>
      </c>
      <c r="V157" s="2">
        <f t="shared" si="33"/>
        <v>17916181</v>
      </c>
      <c r="W157" s="2">
        <f t="shared" si="20"/>
        <v>192341</v>
      </c>
      <c r="X157" s="2">
        <f t="shared" si="6"/>
        <v>307659</v>
      </c>
      <c r="Y157" s="2">
        <f t="shared" si="29"/>
        <v>41169588.991288796</v>
      </c>
      <c r="Z157" s="2" t="str">
        <f t="shared" si="8"/>
        <v>HERE</v>
      </c>
      <c r="AA157" s="2">
        <f>IF(Z157="HERE",Y157,AA156+Graph!$G$1*1000)</f>
        <v>41169588.991288796</v>
      </c>
      <c r="AB157" s="2">
        <f t="shared" si="21"/>
        <v>307659</v>
      </c>
      <c r="AC157" s="2">
        <f t="shared" si="30"/>
        <v>17916181</v>
      </c>
      <c r="AD157" s="3">
        <f t="shared" si="10"/>
        <v>41169588.991288796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35527485.242159918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82</v>
      </c>
      <c r="C158" s="7"/>
      <c r="D158" s="2" t="e">
        <f t="shared" si="12"/>
        <v>#N/A</v>
      </c>
      <c r="E158" s="2" t="e">
        <f t="shared" si="22"/>
        <v>#N/A</v>
      </c>
      <c r="F158" s="2">
        <v>563815.55143393576</v>
      </c>
      <c r="G158" s="2">
        <f t="shared" si="26"/>
        <v>479079.14285714284</v>
      </c>
      <c r="H158" s="2">
        <f t="shared" si="31"/>
        <v>57315681.918788813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2451547.2857142831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596887.68867594004</v>
      </c>
      <c r="Q158" s="2">
        <f t="shared" si="34"/>
        <v>500000</v>
      </c>
      <c r="R158" s="2">
        <f t="shared" si="32"/>
        <v>59585769.991288811</v>
      </c>
      <c r="S158" s="2">
        <f t="shared" si="17"/>
        <v>479079.14285714179</v>
      </c>
      <c r="T158" s="2">
        <f t="shared" si="18"/>
        <v>20920.857142857276</v>
      </c>
      <c r="U158" s="2">
        <f t="shared" si="19"/>
        <v>500000</v>
      </c>
      <c r="V158" s="2">
        <f t="shared" si="33"/>
        <v>18242873</v>
      </c>
      <c r="W158" s="2">
        <f t="shared" si="20"/>
        <v>326692</v>
      </c>
      <c r="X158" s="2">
        <f t="shared" si="6"/>
        <v>173308</v>
      </c>
      <c r="Y158" s="2">
        <f t="shared" si="29"/>
        <v>41342896.991288796</v>
      </c>
      <c r="Z158" s="2" t="str">
        <f t="shared" si="8"/>
        <v>HERE</v>
      </c>
      <c r="AA158" s="2">
        <f>IF(Z158="HERE",Y158,AA157+Graph!$G$1*1000)</f>
        <v>41342896.991288796</v>
      </c>
      <c r="AB158" s="2">
        <f t="shared" si="21"/>
        <v>173308</v>
      </c>
      <c r="AC158" s="2">
        <f t="shared" si="30"/>
        <v>18242873</v>
      </c>
      <c r="AD158" s="3">
        <f t="shared" si="10"/>
        <v>41342896.991288796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35658942.642159916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83</v>
      </c>
      <c r="C159" s="7"/>
      <c r="D159" s="2" t="e">
        <f t="shared" si="12"/>
        <v>#N/A</v>
      </c>
      <c r="E159" s="2" t="e">
        <f t="shared" si="22"/>
        <v>#N/A</v>
      </c>
      <c r="F159" s="2">
        <v>565651.32692308724</v>
      </c>
      <c r="G159" s="2">
        <f t="shared" si="26"/>
        <v>479079.14285714284</v>
      </c>
      <c r="H159" s="2">
        <f t="shared" si="31"/>
        <v>57794761.061645955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2472468.1428571404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598994.32857142389</v>
      </c>
      <c r="Q159" s="2">
        <f t="shared" si="34"/>
        <v>500000</v>
      </c>
      <c r="R159" s="2">
        <f t="shared" si="32"/>
        <v>60085769.991288811</v>
      </c>
      <c r="S159" s="2">
        <f t="shared" si="17"/>
        <v>479079.14285714179</v>
      </c>
      <c r="T159" s="2">
        <f t="shared" si="18"/>
        <v>20920.857142857276</v>
      </c>
      <c r="U159" s="2">
        <f t="shared" si="19"/>
        <v>500000</v>
      </c>
      <c r="V159" s="2">
        <f t="shared" si="33"/>
        <v>18691835</v>
      </c>
      <c r="W159" s="2">
        <f t="shared" si="20"/>
        <v>448962</v>
      </c>
      <c r="X159" s="2">
        <f t="shared" si="6"/>
        <v>51038</v>
      </c>
      <c r="Y159" s="2">
        <f t="shared" ref="Y159:Y222" si="35">IF(COUNT($C160)=0,IF(COUNT($C159)=1,C159,SUM(Y158+X159)),C159)</f>
        <v>41393934.991288796</v>
      </c>
      <c r="Z159" s="2" t="str">
        <f t="shared" si="8"/>
        <v>HERE</v>
      </c>
      <c r="AA159" s="2">
        <f>IF(Z159="HERE",Y159,AA158+Graph!$G$1*1000)</f>
        <v>41393934.991288796</v>
      </c>
      <c r="AB159" s="2">
        <f t="shared" si="21"/>
        <v>51038</v>
      </c>
      <c r="AC159" s="2">
        <f t="shared" ref="AC159:AC222" si="36">IF(Z160="HERE",V159,AC158)</f>
        <v>18691835</v>
      </c>
      <c r="AD159" s="3">
        <f t="shared" si="10"/>
        <v>41393934.991288796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35710279.042159922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84</v>
      </c>
      <c r="C160" s="7"/>
      <c r="D160" s="2" t="e">
        <f t="shared" si="12"/>
        <v>#N/A</v>
      </c>
      <c r="E160" s="2" t="e">
        <f t="shared" si="22"/>
        <v>#N/A</v>
      </c>
      <c r="F160" s="2">
        <v>567487.10241222382</v>
      </c>
      <c r="G160" s="2">
        <f t="shared" si="26"/>
        <v>479079.14285714284</v>
      </c>
      <c r="H160" s="2">
        <f t="shared" ref="H160:H223" si="37">IF(COUNT($C161)=0,IF(COUNT($C160)=1,C160,SUM(H159+G160)),C160)</f>
        <v>58273840.204503097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2493388.9999999977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601100.96846689284</v>
      </c>
      <c r="Q160" s="2">
        <f t="shared" si="34"/>
        <v>500000</v>
      </c>
      <c r="R160" s="2">
        <f t="shared" ref="R160:R223" si="38">IF(COUNT($C161)=0,IF(COUNT($C160)=1,M160,SUM(R159+Q160)),M160)</f>
        <v>60585769.991288811</v>
      </c>
      <c r="S160" s="2">
        <f t="shared" si="17"/>
        <v>479079.14285714179</v>
      </c>
      <c r="T160" s="2">
        <f t="shared" si="18"/>
        <v>20920.857142857276</v>
      </c>
      <c r="U160" s="2">
        <f t="shared" si="19"/>
        <v>500000</v>
      </c>
      <c r="V160" s="2">
        <f t="shared" si="33"/>
        <v>19177555</v>
      </c>
      <c r="W160" s="2">
        <f t="shared" si="20"/>
        <v>485720</v>
      </c>
      <c r="X160" s="2">
        <f t="shared" si="6"/>
        <v>14280</v>
      </c>
      <c r="Y160" s="2">
        <f t="shared" si="35"/>
        <v>41408214.991288796</v>
      </c>
      <c r="Z160" s="2" t="str">
        <f t="shared" si="8"/>
        <v>HERE</v>
      </c>
      <c r="AA160" s="2">
        <f>IF(Z160="HERE",Y160,AA159+Graph!$G$1*1000)</f>
        <v>41408214.991288796</v>
      </c>
      <c r="AB160" s="2">
        <f t="shared" si="21"/>
        <v>14280</v>
      </c>
      <c r="AC160" s="2">
        <f t="shared" si="36"/>
        <v>19177555</v>
      </c>
      <c r="AD160" s="3">
        <f t="shared" si="10"/>
        <v>41408214.991288796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7"/>
        <v>35751803.042159922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85</v>
      </c>
      <c r="C161" s="7"/>
      <c r="D161" s="2" t="e">
        <f t="shared" si="12"/>
        <v>#N/A</v>
      </c>
      <c r="E161" s="2" t="e">
        <f t="shared" si="22"/>
        <v>#N/A</v>
      </c>
      <c r="F161" s="2">
        <v>569322.87790137529</v>
      </c>
      <c r="G161" s="2">
        <f t="shared" si="26"/>
        <v>479079.14285714284</v>
      </c>
      <c r="H161" s="2">
        <f t="shared" si="37"/>
        <v>58752919.347360238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2514309.8571428549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603207.60836236179</v>
      </c>
      <c r="Q161" s="2">
        <f t="shared" si="34"/>
        <v>500000</v>
      </c>
      <c r="R161" s="2">
        <f t="shared" si="38"/>
        <v>61085769.991288811</v>
      </c>
      <c r="S161" s="2">
        <f t="shared" si="17"/>
        <v>479079.14285714179</v>
      </c>
      <c r="T161" s="2">
        <f t="shared" si="18"/>
        <v>20920.857142857276</v>
      </c>
      <c r="U161" s="2">
        <f t="shared" si="19"/>
        <v>500000</v>
      </c>
      <c r="V161" s="2">
        <f t="shared" si="33"/>
        <v>19592672.736813203</v>
      </c>
      <c r="W161" s="2">
        <f t="shared" si="20"/>
        <v>415117.7368132025</v>
      </c>
      <c r="X161" s="2">
        <f t="shared" si="6"/>
        <v>84882.2631867975</v>
      </c>
      <c r="Y161" s="2">
        <f t="shared" si="35"/>
        <v>41493097.254475594</v>
      </c>
      <c r="Z161" s="2" t="str">
        <f t="shared" si="8"/>
        <v>HERE</v>
      </c>
      <c r="AA161" s="2">
        <f>IF(Z161="HERE",Y161,AA160+Graph!$G$1*1000)</f>
        <v>41493097.254475594</v>
      </c>
      <c r="AB161" s="2">
        <f t="shared" si="21"/>
        <v>84882.2631867975</v>
      </c>
      <c r="AC161" s="2">
        <f t="shared" si="36"/>
        <v>19592672.736813203</v>
      </c>
      <c r="AD161" s="3">
        <f t="shared" si="10"/>
        <v>41493097.254475594</v>
      </c>
      <c r="AE161" s="2">
        <f>IF(AE159&gt;=52800000,52800000,IF(AB140=Graph!G$1*1000,AE160+Graph!G$1*1000,AC161))</f>
        <v>19592672.736813203</v>
      </c>
      <c r="AF161" s="3">
        <f t="shared" si="11"/>
        <v>19592672.736813203</v>
      </c>
      <c r="AG161" s="3">
        <f t="shared" si="27"/>
        <v>35781764.492159918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86</v>
      </c>
      <c r="C162" s="7"/>
      <c r="D162" s="2" t="e">
        <f t="shared" si="12"/>
        <v>#N/A</v>
      </c>
      <c r="E162" s="2" t="e">
        <f t="shared" si="22"/>
        <v>#N/A</v>
      </c>
      <c r="F162" s="2">
        <v>571158.65339052677</v>
      </c>
      <c r="G162" s="2">
        <f t="shared" si="26"/>
        <v>479079.14285714284</v>
      </c>
      <c r="H162" s="2">
        <f t="shared" si="37"/>
        <v>59231998.49021738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2535230.7142857122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605314.24825783074</v>
      </c>
      <c r="Q162" s="2">
        <f t="shared" si="34"/>
        <v>500000</v>
      </c>
      <c r="R162" s="2">
        <f t="shared" si="38"/>
        <v>61585769.991288811</v>
      </c>
      <c r="S162" s="2">
        <f t="shared" si="17"/>
        <v>479079.14285714179</v>
      </c>
      <c r="T162" s="2">
        <f t="shared" si="18"/>
        <v>20920.857142857276</v>
      </c>
      <c r="U162" s="2">
        <f t="shared" si="19"/>
        <v>500000</v>
      </c>
      <c r="V162" s="2">
        <f t="shared" si="33"/>
        <v>20009626.249115542</v>
      </c>
      <c r="W162" s="2">
        <f t="shared" si="20"/>
        <v>416953.51230233908</v>
      </c>
      <c r="X162" s="2">
        <f t="shared" si="6"/>
        <v>83046.487697660923</v>
      </c>
      <c r="Y162" s="2">
        <f t="shared" si="35"/>
        <v>41576143.742173254</v>
      </c>
      <c r="Z162" s="2" t="str">
        <f t="shared" si="8"/>
        <v>HERE</v>
      </c>
      <c r="AA162" s="2">
        <f>IF(Z162="HERE",Y162,AA161+Graph!$G$1*1000)</f>
        <v>41576143.742173254</v>
      </c>
      <c r="AB162" s="2">
        <f t="shared" si="21"/>
        <v>83046.487697660923</v>
      </c>
      <c r="AC162" s="2">
        <f t="shared" si="36"/>
        <v>20009626.249115542</v>
      </c>
      <c r="AD162" s="3">
        <f t="shared" si="10"/>
        <v>41576143.742173254</v>
      </c>
      <c r="AE162" s="2">
        <f>IF(AE160&gt;=52800000,52800000,IF(AB141=Graph!G$1*1000,AE161+Graph!G$1*1000,AC162))</f>
        <v>20009626.249115542</v>
      </c>
      <c r="AF162" s="3">
        <f t="shared" si="11"/>
        <v>20009626.249115542</v>
      </c>
      <c r="AG162" s="3">
        <f t="shared" si="27"/>
        <v>35765048.192159913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87</v>
      </c>
      <c r="C163" s="7"/>
      <c r="D163" s="2" t="e">
        <f t="shared" si="12"/>
        <v>#N/A</v>
      </c>
      <c r="E163" s="2" t="e">
        <f t="shared" si="22"/>
        <v>#N/A</v>
      </c>
      <c r="F163" s="2">
        <v>572994.42887966335</v>
      </c>
      <c r="G163" s="2">
        <f t="shared" si="26"/>
        <v>479079.14285714284</v>
      </c>
      <c r="H163" s="2">
        <f t="shared" si="37"/>
        <v>59711077.633074522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2556151.5714285695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607420.88815329969</v>
      </c>
      <c r="Q163" s="2">
        <f t="shared" si="34"/>
        <v>500000</v>
      </c>
      <c r="R163" s="2">
        <f t="shared" si="38"/>
        <v>62085769.991288811</v>
      </c>
      <c r="S163" s="2">
        <f t="shared" si="17"/>
        <v>479079.14285714179</v>
      </c>
      <c r="T163" s="2">
        <f t="shared" si="18"/>
        <v>20920.857142857276</v>
      </c>
      <c r="U163" s="2">
        <f t="shared" si="19"/>
        <v>500000</v>
      </c>
      <c r="V163" s="2">
        <f t="shared" si="33"/>
        <v>20428415.536907032</v>
      </c>
      <c r="W163" s="2">
        <f t="shared" si="20"/>
        <v>418789.28779149055</v>
      </c>
      <c r="X163" s="2">
        <f t="shared" si="6"/>
        <v>81210.712208509445</v>
      </c>
      <c r="Y163" s="2">
        <f t="shared" si="35"/>
        <v>41657354.454381764</v>
      </c>
      <c r="Z163" s="2" t="str">
        <f t="shared" si="8"/>
        <v>HERE</v>
      </c>
      <c r="AA163" s="2">
        <f>IF(Z163="HERE",Y163,AA162+Graph!$G$1*1000)</f>
        <v>41657354.454381764</v>
      </c>
      <c r="AB163" s="2">
        <f t="shared" si="21"/>
        <v>81210.712208509445</v>
      </c>
      <c r="AC163" s="2">
        <f t="shared" si="36"/>
        <v>20428415.536907032</v>
      </c>
      <c r="AD163" s="3">
        <f t="shared" si="10"/>
        <v>41657354.454381764</v>
      </c>
      <c r="AE163" s="2">
        <f>IF(AE161&gt;=52800000,52800000,IF(AB142=Graph!G$1*1000,AE162+Graph!G$1*1000,AC163))</f>
        <v>20428415.536907032</v>
      </c>
      <c r="AF163" s="3">
        <f t="shared" si="11"/>
        <v>20428415.536907032</v>
      </c>
      <c r="AG163" s="3">
        <f t="shared" si="27"/>
        <v>35977287.892159916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88</v>
      </c>
      <c r="C164" s="7"/>
      <c r="D164" s="2" t="e">
        <f t="shared" si="12"/>
        <v>#N/A</v>
      </c>
      <c r="E164" s="2" t="e">
        <f t="shared" si="22"/>
        <v>#N/A</v>
      </c>
      <c r="F164" s="2">
        <v>574830.20436881483</v>
      </c>
      <c r="G164" s="2">
        <f t="shared" si="26"/>
        <v>479079.14285714284</v>
      </c>
      <c r="H164" s="2">
        <f t="shared" si="37"/>
        <v>60190156.775931664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2577072.4285714268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609527.52804876864</v>
      </c>
      <c r="Q164" s="2">
        <f t="shared" si="34"/>
        <v>500000</v>
      </c>
      <c r="R164" s="2">
        <f t="shared" si="38"/>
        <v>62585769.991288811</v>
      </c>
      <c r="S164" s="2">
        <f t="shared" si="17"/>
        <v>479079.14285714179</v>
      </c>
      <c r="T164" s="2">
        <f t="shared" si="18"/>
        <v>20920.857142857276</v>
      </c>
      <c r="U164" s="2">
        <f t="shared" si="19"/>
        <v>500000</v>
      </c>
      <c r="V164" s="2">
        <f t="shared" si="33"/>
        <v>20849040.600187659</v>
      </c>
      <c r="W164" s="2">
        <f t="shared" si="20"/>
        <v>420625.06328062713</v>
      </c>
      <c r="X164" s="2">
        <f t="shared" si="6"/>
        <v>79374.936719372869</v>
      </c>
      <c r="Y164" s="2">
        <f t="shared" si="35"/>
        <v>41736729.391101137</v>
      </c>
      <c r="Z164" s="2" t="str">
        <f t="shared" si="8"/>
        <v>HERE</v>
      </c>
      <c r="AA164" s="2">
        <f>IF(Z164="HERE",Y164,AA163+Graph!$G$1*1000)</f>
        <v>41736729.391101137</v>
      </c>
      <c r="AB164" s="2">
        <f t="shared" si="21"/>
        <v>79374.936719372869</v>
      </c>
      <c r="AC164" s="2">
        <f t="shared" si="36"/>
        <v>20849040.600187659</v>
      </c>
      <c r="AD164" s="3">
        <f t="shared" si="10"/>
        <v>41736729.391101137</v>
      </c>
      <c r="AE164" s="2">
        <f>IF(AE162&gt;=52800000,52800000,IF(AB143=Graph!G$1*1000,AE163+Graph!G$1*1000,AC164))</f>
        <v>20849040.600187659</v>
      </c>
      <c r="AF164" s="3">
        <f t="shared" si="11"/>
        <v>20849040.600187659</v>
      </c>
      <c r="AG164" s="3">
        <f t="shared" si="27"/>
        <v>36127679.892159916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89</v>
      </c>
      <c r="C165" s="7"/>
      <c r="D165" s="2" t="e">
        <f t="shared" si="12"/>
        <v>#N/A</v>
      </c>
      <c r="E165" s="2" t="e">
        <f t="shared" si="22"/>
        <v>#N/A</v>
      </c>
      <c r="F165" s="2">
        <v>576665.9798579514</v>
      </c>
      <c r="G165" s="2">
        <f t="shared" si="26"/>
        <v>479079.14285714284</v>
      </c>
      <c r="H165" s="2">
        <f t="shared" si="37"/>
        <v>60669235.918788806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2597993.2857142841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611634.16794423759</v>
      </c>
      <c r="Q165" s="2">
        <f t="shared" si="34"/>
        <v>500000</v>
      </c>
      <c r="R165" s="2">
        <f t="shared" si="38"/>
        <v>63085769.991288811</v>
      </c>
      <c r="S165" s="2">
        <f t="shared" si="17"/>
        <v>479079.14285714179</v>
      </c>
      <c r="T165" s="2">
        <f t="shared" si="18"/>
        <v>20920.857142857276</v>
      </c>
      <c r="U165" s="2">
        <f t="shared" si="19"/>
        <v>500000</v>
      </c>
      <c r="V165" s="2">
        <f t="shared" si="33"/>
        <v>21271501.438957438</v>
      </c>
      <c r="W165" s="2">
        <f t="shared" si="20"/>
        <v>422460.83876977861</v>
      </c>
      <c r="X165" s="2">
        <f t="shared" si="6"/>
        <v>77539.161230221391</v>
      </c>
      <c r="Y165" s="2">
        <f t="shared" si="35"/>
        <v>41814268.552331358</v>
      </c>
      <c r="Z165" s="2" t="str">
        <f t="shared" si="8"/>
        <v>HERE</v>
      </c>
      <c r="AA165" s="2">
        <f>IF(Z165="HERE",Y165,AA164+Graph!$G$1*1000)</f>
        <v>41814268.552331358</v>
      </c>
      <c r="AB165" s="2">
        <f t="shared" si="21"/>
        <v>77539.161230221391</v>
      </c>
      <c r="AC165" s="2">
        <f t="shared" si="36"/>
        <v>21271501.438957438</v>
      </c>
      <c r="AD165" s="3">
        <f t="shared" si="10"/>
        <v>41814268.552331358</v>
      </c>
      <c r="AE165" s="2">
        <f>IF(AE163&gt;=52800000,52800000,IF(AB144=Graph!G$1*1000,AE164+Graph!G$1*1000,AC165))</f>
        <v>21271501.438957438</v>
      </c>
      <c r="AF165" s="3">
        <f t="shared" si="11"/>
        <v>21271501.438957438</v>
      </c>
      <c r="AG165" s="3">
        <f t="shared" si="27"/>
        <v>36227639.692159913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90</v>
      </c>
      <c r="C166" s="7"/>
      <c r="D166" s="2" t="e">
        <f t="shared" si="12"/>
        <v>#N/A</v>
      </c>
      <c r="E166" s="2" t="e">
        <f t="shared" si="22"/>
        <v>#N/A</v>
      </c>
      <c r="F166" s="2">
        <v>578501.75534710288</v>
      </c>
      <c r="G166" s="2">
        <f t="shared" si="26"/>
        <v>479079.14285714284</v>
      </c>
      <c r="H166" s="2">
        <f t="shared" si="37"/>
        <v>61148315.061645947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2618914.1428571413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613740.80783970654</v>
      </c>
      <c r="Q166" s="2">
        <f t="shared" ref="Q166:Q229" si="39">IF(P166&gt;500000,500000,P166)</f>
        <v>500000</v>
      </c>
      <c r="R166" s="2">
        <f t="shared" si="38"/>
        <v>63585769.991288811</v>
      </c>
      <c r="S166" s="2">
        <f t="shared" si="17"/>
        <v>479079.14285714179</v>
      </c>
      <c r="T166" s="2">
        <f t="shared" si="18"/>
        <v>20920.857142857276</v>
      </c>
      <c r="U166" s="2">
        <f t="shared" si="19"/>
        <v>500000</v>
      </c>
      <c r="V166" s="2">
        <f t="shared" si="33"/>
        <v>21695798.053216353</v>
      </c>
      <c r="W166" s="2">
        <f t="shared" si="20"/>
        <v>424296.61425891519</v>
      </c>
      <c r="X166" s="2">
        <f t="shared" si="6"/>
        <v>75703.385741084814</v>
      </c>
      <c r="Y166" s="2">
        <f t="shared" si="35"/>
        <v>41889971.938072443</v>
      </c>
      <c r="Z166" s="2" t="str">
        <f t="shared" si="8"/>
        <v>HERE</v>
      </c>
      <c r="AA166" s="2">
        <f>IF(Z166="HERE",Y166,AA165+Graph!$G$1*1000)</f>
        <v>41889971.938072443</v>
      </c>
      <c r="AB166" s="2">
        <f t="shared" si="21"/>
        <v>75703.385741084814</v>
      </c>
      <c r="AC166" s="2">
        <f t="shared" si="36"/>
        <v>21695798.053216353</v>
      </c>
      <c r="AD166" s="3">
        <f t="shared" si="10"/>
        <v>41889971.938072443</v>
      </c>
      <c r="AE166" s="2">
        <f>IF(AE164&gt;=52800000,52800000,IF(AB145=Graph!G$1*1000,AE165+Graph!G$1*1000,AC166))</f>
        <v>21695798.053216353</v>
      </c>
      <c r="AF166" s="3">
        <f t="shared" si="11"/>
        <v>21695798.053216353</v>
      </c>
      <c r="AG166" s="3">
        <f t="shared" si="27"/>
        <v>36294451.192159913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91</v>
      </c>
      <c r="C167" s="7"/>
      <c r="D167" s="2" t="e">
        <f t="shared" si="12"/>
        <v>#N/A</v>
      </c>
      <c r="E167" s="2" t="e">
        <f t="shared" si="22"/>
        <v>#N/A</v>
      </c>
      <c r="F167" s="2">
        <v>580337.53083623946</v>
      </c>
      <c r="G167" s="2">
        <f t="shared" si="26"/>
        <v>479079.14285714284</v>
      </c>
      <c r="H167" s="2">
        <f t="shared" si="37"/>
        <v>61627394.204503089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2639834.9999999986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615847.44773517549</v>
      </c>
      <c r="Q167" s="2">
        <f t="shared" si="39"/>
        <v>500000</v>
      </c>
      <c r="R167" s="2">
        <f t="shared" si="38"/>
        <v>64085769.991288811</v>
      </c>
      <c r="S167" s="2">
        <f t="shared" si="17"/>
        <v>479079.14285714179</v>
      </c>
      <c r="T167" s="2">
        <f t="shared" si="18"/>
        <v>20920.857142857276</v>
      </c>
      <c r="U167" s="2">
        <f t="shared" si="19"/>
        <v>500000</v>
      </c>
      <c r="V167" s="2">
        <f t="shared" si="33"/>
        <v>22121930.44296442</v>
      </c>
      <c r="W167" s="2">
        <f t="shared" si="20"/>
        <v>426132.38974806666</v>
      </c>
      <c r="X167" s="2">
        <f t="shared" si="6"/>
        <v>73867.610251933336</v>
      </c>
      <c r="Y167" s="2">
        <f t="shared" si="35"/>
        <v>41963839.548324376</v>
      </c>
      <c r="Z167" s="2" t="str">
        <f t="shared" si="8"/>
        <v>HERE</v>
      </c>
      <c r="AA167" s="2">
        <f>IF(Z167="HERE",Y167,AA166+Graph!$G$1*1000)</f>
        <v>41963839.548324376</v>
      </c>
      <c r="AB167" s="2">
        <f t="shared" si="21"/>
        <v>73867.610251933336</v>
      </c>
      <c r="AC167" s="2">
        <f t="shared" si="36"/>
        <v>22121930.44296442</v>
      </c>
      <c r="AD167" s="3">
        <f t="shared" si="10"/>
        <v>41963839.548324376</v>
      </c>
      <c r="AE167" s="2">
        <f>IF(AE165&gt;=52800000,52800000,IF(AB146=Graph!G$1*1000,AE166+Graph!G$1*1000,AC167))</f>
        <v>22121930.44296442</v>
      </c>
      <c r="AF167" s="3">
        <f t="shared" si="11"/>
        <v>22121930.44296442</v>
      </c>
      <c r="AG167" s="3">
        <f t="shared" si="27"/>
        <v>36316802.592159919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92</v>
      </c>
      <c r="C168" s="7"/>
      <c r="D168" s="2" t="e">
        <f t="shared" si="12"/>
        <v>#N/A</v>
      </c>
      <c r="E168" s="2" t="e">
        <f t="shared" si="22"/>
        <v>#N/A</v>
      </c>
      <c r="F168" s="2">
        <v>582173.30632539093</v>
      </c>
      <c r="G168" s="2">
        <f t="shared" si="26"/>
        <v>479079.14285714284</v>
      </c>
      <c r="H168" s="2">
        <f t="shared" si="37"/>
        <v>62106473.347360231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2660755.8571428559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617954.08763064444</v>
      </c>
      <c r="Q168" s="2">
        <f t="shared" si="39"/>
        <v>500000</v>
      </c>
      <c r="R168" s="2">
        <f t="shared" si="38"/>
        <v>64585769.991288811</v>
      </c>
      <c r="S168" s="2">
        <f t="shared" si="17"/>
        <v>479079.14285714179</v>
      </c>
      <c r="T168" s="2">
        <f t="shared" si="18"/>
        <v>20920.857142857276</v>
      </c>
      <c r="U168" s="2">
        <f t="shared" si="19"/>
        <v>500000</v>
      </c>
      <c r="V168" s="2">
        <f t="shared" si="33"/>
        <v>22549898.608201638</v>
      </c>
      <c r="W168" s="2">
        <f t="shared" si="20"/>
        <v>427968.16523721814</v>
      </c>
      <c r="X168" s="2">
        <f t="shared" si="6"/>
        <v>72031.834762781858</v>
      </c>
      <c r="Y168" s="2">
        <f t="shared" si="35"/>
        <v>42035871.383087158</v>
      </c>
      <c r="Z168" s="2" t="str">
        <f t="shared" si="8"/>
        <v>HERE</v>
      </c>
      <c r="AA168" s="2">
        <f>IF(Z168="HERE",Y168,AA167+Graph!$G$1*1000)</f>
        <v>42035871.383087158</v>
      </c>
      <c r="AB168" s="2">
        <f t="shared" si="21"/>
        <v>72031.834762781858</v>
      </c>
      <c r="AC168" s="2">
        <f t="shared" si="36"/>
        <v>22549898.608201638</v>
      </c>
      <c r="AD168" s="3">
        <f t="shared" si="10"/>
        <v>42035871.383087158</v>
      </c>
      <c r="AE168" s="2">
        <f>IF(AE166&gt;=52800000,52800000,IF(AB147=Graph!G$1*1000,AE167+Graph!G$1*1000,AC168))</f>
        <v>22549898.608201638</v>
      </c>
      <c r="AF168" s="3">
        <f t="shared" si="11"/>
        <v>22549898.608201638</v>
      </c>
      <c r="AG168" s="3">
        <f t="shared" si="27"/>
        <v>36303890.042159922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93</v>
      </c>
      <c r="C169" s="7"/>
      <c r="D169" s="2" t="e">
        <f t="shared" si="12"/>
        <v>#N/A</v>
      </c>
      <c r="E169" s="2" t="e">
        <f t="shared" si="22"/>
        <v>#N/A</v>
      </c>
      <c r="F169" s="2">
        <v>584009.08181454241</v>
      </c>
      <c r="G169" s="2">
        <f t="shared" si="26"/>
        <v>479079.14285714284</v>
      </c>
      <c r="H169" s="2">
        <f t="shared" si="37"/>
        <v>62585552.490217373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2681676.7142857132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620060.72752612829</v>
      </c>
      <c r="Q169" s="2">
        <f t="shared" si="39"/>
        <v>500000</v>
      </c>
      <c r="R169" s="2">
        <f t="shared" si="38"/>
        <v>65085769.991288811</v>
      </c>
      <c r="S169" s="2">
        <f t="shared" si="17"/>
        <v>479079.14285714179</v>
      </c>
      <c r="T169" s="2">
        <f t="shared" si="18"/>
        <v>20920.857142857276</v>
      </c>
      <c r="U169" s="2">
        <f t="shared" si="19"/>
        <v>500000</v>
      </c>
      <c r="V169" s="2">
        <f t="shared" si="33"/>
        <v>22979702.548927993</v>
      </c>
      <c r="W169" s="2">
        <f t="shared" si="20"/>
        <v>429803.94072635472</v>
      </c>
      <c r="X169" s="2">
        <f t="shared" si="6"/>
        <v>70196.059273645282</v>
      </c>
      <c r="Y169" s="2">
        <f t="shared" si="35"/>
        <v>42106067.442360803</v>
      </c>
      <c r="Z169" s="2" t="str">
        <f t="shared" si="8"/>
        <v>HERE</v>
      </c>
      <c r="AA169" s="2">
        <f>IF(Z169="HERE",Y169,AA168+Graph!$G$1*1000)</f>
        <v>42106067.442360803</v>
      </c>
      <c r="AB169" s="2">
        <f t="shared" si="21"/>
        <v>70196.059273645282</v>
      </c>
      <c r="AC169" s="2">
        <f t="shared" si="36"/>
        <v>22979702.548927993</v>
      </c>
      <c r="AD169" s="3">
        <f t="shared" si="10"/>
        <v>42106067.442360803</v>
      </c>
      <c r="AE169" s="2">
        <f>IF(AE167&gt;=52800000,52800000,IF(AB148=Graph!G$1*1000,AE168+Graph!G$1*1000,AC169))</f>
        <v>22979702.548927993</v>
      </c>
      <c r="AF169" s="3">
        <f t="shared" si="11"/>
        <v>22979702.548927993</v>
      </c>
      <c r="AG169" s="3">
        <f t="shared" si="27"/>
        <v>36324332.342159919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94</v>
      </c>
      <c r="C170" s="7"/>
      <c r="D170" s="2" t="e">
        <f t="shared" si="12"/>
        <v>#N/A</v>
      </c>
      <c r="E170" s="2" t="e">
        <f t="shared" si="22"/>
        <v>#N/A</v>
      </c>
      <c r="F170" s="2">
        <v>585844.85730367899</v>
      </c>
      <c r="G170" s="2">
        <f t="shared" si="26"/>
        <v>479079.14285714284</v>
      </c>
      <c r="H170" s="2">
        <f t="shared" si="37"/>
        <v>63064631.633074515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2702597.5714285704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622167.36742159724</v>
      </c>
      <c r="Q170" s="2">
        <f t="shared" si="39"/>
        <v>500000</v>
      </c>
      <c r="R170" s="2">
        <f t="shared" si="38"/>
        <v>65585769.991288811</v>
      </c>
      <c r="S170" s="2">
        <f t="shared" si="17"/>
        <v>479079.14285714179</v>
      </c>
      <c r="T170" s="2">
        <f t="shared" si="18"/>
        <v>20920.857142857276</v>
      </c>
      <c r="U170" s="2">
        <f t="shared" si="19"/>
        <v>500000</v>
      </c>
      <c r="V170" s="2">
        <f t="shared" si="33"/>
        <v>23411342.265143499</v>
      </c>
      <c r="W170" s="2">
        <f t="shared" si="20"/>
        <v>431639.7162155062</v>
      </c>
      <c r="X170" s="2">
        <f t="shared" si="6"/>
        <v>68360.283784493804</v>
      </c>
      <c r="Y170" s="2">
        <f t="shared" si="35"/>
        <v>42174427.726145297</v>
      </c>
      <c r="Z170" s="2" t="str">
        <f t="shared" si="8"/>
        <v>HERE</v>
      </c>
      <c r="AA170" s="2">
        <f>IF(Z170="HERE",Y170,AA169+Graph!$G$1*1000)</f>
        <v>42174427.726145297</v>
      </c>
      <c r="AB170" s="2">
        <f t="shared" si="21"/>
        <v>68360.283784493804</v>
      </c>
      <c r="AC170" s="2">
        <f t="shared" si="36"/>
        <v>23411342.265143499</v>
      </c>
      <c r="AD170" s="3">
        <f t="shared" si="10"/>
        <v>42174427.726145297</v>
      </c>
      <c r="AE170" s="2">
        <f>IF(AE168&gt;=52800000,52800000,IF(AB149=Graph!G$1*1000,AE169+Graph!G$1*1000,AC170))</f>
        <v>23411342.265143499</v>
      </c>
      <c r="AF170" s="3">
        <f t="shared" si="11"/>
        <v>23411342.265143499</v>
      </c>
      <c r="AG170" s="3">
        <f t="shared" si="27"/>
        <v>36572064.642159916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95</v>
      </c>
      <c r="C171" s="7"/>
      <c r="D171" s="2" t="e">
        <f t="shared" si="12"/>
        <v>#N/A</v>
      </c>
      <c r="E171" s="2" t="e">
        <f t="shared" si="22"/>
        <v>#N/A</v>
      </c>
      <c r="F171" s="2">
        <v>587680.63279283047</v>
      </c>
      <c r="G171" s="2">
        <f t="shared" si="26"/>
        <v>479079.14285714284</v>
      </c>
      <c r="H171" s="2">
        <f t="shared" si="37"/>
        <v>63543710.775931656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2723518.4285714277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624274.00731706619</v>
      </c>
      <c r="Q171" s="2">
        <f t="shared" si="39"/>
        <v>500000</v>
      </c>
      <c r="R171" s="2">
        <f t="shared" si="38"/>
        <v>66085769.991288811</v>
      </c>
      <c r="S171" s="2">
        <f t="shared" si="17"/>
        <v>479079.14285714179</v>
      </c>
      <c r="T171" s="2">
        <f t="shared" si="18"/>
        <v>20920.857142857276</v>
      </c>
      <c r="U171" s="2">
        <f t="shared" si="19"/>
        <v>500000</v>
      </c>
      <c r="V171" s="2">
        <f t="shared" si="33"/>
        <v>23844817.756848142</v>
      </c>
      <c r="W171" s="2">
        <f t="shared" si="20"/>
        <v>433475.49170464277</v>
      </c>
      <c r="X171" s="2">
        <f t="shared" si="6"/>
        <v>66524.508295357227</v>
      </c>
      <c r="Y171" s="2">
        <f t="shared" si="35"/>
        <v>42240952.234440655</v>
      </c>
      <c r="Z171" s="2" t="str">
        <f t="shared" si="8"/>
        <v>HERE</v>
      </c>
      <c r="AA171" s="2">
        <f>IF(Z171="HERE",Y171,AA170+Graph!$G$1*1000)</f>
        <v>42240952.234440655</v>
      </c>
      <c r="AB171" s="2">
        <f t="shared" si="21"/>
        <v>66524.508295357227</v>
      </c>
      <c r="AC171" s="2">
        <f t="shared" si="36"/>
        <v>23844817.756848142</v>
      </c>
      <c r="AD171" s="3">
        <f t="shared" si="10"/>
        <v>42240952.234440655</v>
      </c>
      <c r="AE171" s="2">
        <f>IF(AE169&gt;=52800000,52800000,IF(AB150=Graph!G$1*1000,AE170+Graph!G$1*1000,AC171))</f>
        <v>23844817.756848142</v>
      </c>
      <c r="AF171" s="3">
        <f t="shared" si="11"/>
        <v>23844817.756848142</v>
      </c>
      <c r="AG171" s="3">
        <f t="shared" si="27"/>
        <v>36787502.042159922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96</v>
      </c>
      <c r="C172" s="7"/>
      <c r="D172" s="2" t="e">
        <f t="shared" si="12"/>
        <v>#N/A</v>
      </c>
      <c r="E172" s="2" t="e">
        <f t="shared" si="22"/>
        <v>#N/A</v>
      </c>
      <c r="F172" s="2">
        <v>589516.40828196704</v>
      </c>
      <c r="G172" s="2">
        <f t="shared" si="26"/>
        <v>479079.14285714284</v>
      </c>
      <c r="H172" s="2">
        <f t="shared" si="37"/>
        <v>64022789.918788798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2744439.285714285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626380.64721253514</v>
      </c>
      <c r="Q172" s="2">
        <f t="shared" si="39"/>
        <v>500000</v>
      </c>
      <c r="R172" s="2">
        <f t="shared" si="38"/>
        <v>66585769.991288811</v>
      </c>
      <c r="S172" s="2">
        <f t="shared" si="17"/>
        <v>479079.14285714179</v>
      </c>
      <c r="T172" s="2">
        <f t="shared" si="18"/>
        <v>20920.857142857276</v>
      </c>
      <c r="U172" s="2">
        <f t="shared" si="19"/>
        <v>500000</v>
      </c>
      <c r="V172" s="2">
        <f t="shared" si="33"/>
        <v>24280129.024041936</v>
      </c>
      <c r="W172" s="2">
        <f t="shared" si="20"/>
        <v>435311.26719379425</v>
      </c>
      <c r="X172" s="2">
        <f t="shared" si="6"/>
        <v>64688.73280620575</v>
      </c>
      <c r="Y172" s="2">
        <f t="shared" si="35"/>
        <v>42305640.96724686</v>
      </c>
      <c r="Z172" s="2" t="str">
        <f t="shared" si="8"/>
        <v>HERE</v>
      </c>
      <c r="AA172" s="2">
        <f>IF(Z172="HERE",Y172,AA171+Graph!$G$1*1000)</f>
        <v>42305640.96724686</v>
      </c>
      <c r="AB172" s="2">
        <f t="shared" si="21"/>
        <v>64688.73280620575</v>
      </c>
      <c r="AC172" s="2">
        <f t="shared" si="36"/>
        <v>24280129.024041936</v>
      </c>
      <c r="AD172" s="3">
        <f t="shared" si="10"/>
        <v>42305640.96724686</v>
      </c>
      <c r="AE172" s="2">
        <f>IF(AE170&gt;=52800000,52800000,IF(AB151=Graph!G$1*1000,AE171+Graph!G$1*1000,AC172))</f>
        <v>24280129.024041936</v>
      </c>
      <c r="AF172" s="3">
        <f t="shared" si="11"/>
        <v>24280129.024041936</v>
      </c>
      <c r="AG172" s="3">
        <f t="shared" si="27"/>
        <v>36927366.792159922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97</v>
      </c>
      <c r="C173" s="7"/>
      <c r="D173" s="2" t="e">
        <f t="shared" si="12"/>
        <v>#N/A</v>
      </c>
      <c r="E173" s="2" t="e">
        <f t="shared" si="22"/>
        <v>#N/A</v>
      </c>
      <c r="F173" s="2">
        <v>591352.18377111852</v>
      </c>
      <c r="G173" s="2">
        <f t="shared" si="26"/>
        <v>479079.14285714284</v>
      </c>
      <c r="H173" s="2">
        <f t="shared" si="37"/>
        <v>64501869.06164594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2765360.1428571423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628487.28710800409</v>
      </c>
      <c r="Q173" s="2">
        <f t="shared" si="39"/>
        <v>500000</v>
      </c>
      <c r="R173" s="2">
        <f t="shared" si="38"/>
        <v>67085769.991288811</v>
      </c>
      <c r="S173" s="2">
        <f t="shared" si="17"/>
        <v>479079.14285714179</v>
      </c>
      <c r="T173" s="2">
        <f t="shared" si="18"/>
        <v>20920.857142857276</v>
      </c>
      <c r="U173" s="2">
        <f t="shared" si="19"/>
        <v>500000</v>
      </c>
      <c r="V173" s="2">
        <f t="shared" si="33"/>
        <v>24717276.066724867</v>
      </c>
      <c r="W173" s="2">
        <f t="shared" si="20"/>
        <v>437147.04268293083</v>
      </c>
      <c r="X173" s="2">
        <f t="shared" si="6"/>
        <v>62852.957317069173</v>
      </c>
      <c r="Y173" s="2">
        <f t="shared" si="35"/>
        <v>42368493.924563929</v>
      </c>
      <c r="Z173" s="2" t="str">
        <f t="shared" si="8"/>
        <v>HERE</v>
      </c>
      <c r="AA173" s="2">
        <f>IF(Z173="HERE",Y173,AA172+Graph!$G$1*1000)</f>
        <v>42368493.924563929</v>
      </c>
      <c r="AB173" s="2">
        <f t="shared" si="21"/>
        <v>62852.957317069173</v>
      </c>
      <c r="AC173" s="2">
        <f t="shared" si="36"/>
        <v>24717276.066724867</v>
      </c>
      <c r="AD173" s="3">
        <f t="shared" si="10"/>
        <v>42368493.924563929</v>
      </c>
      <c r="AE173" s="2">
        <f>IF(AE171&gt;=52800000,52800000,IF(AB152=Graph!G$1*1000,AE172+Graph!G$1*1000,AC173))</f>
        <v>24717276.066724867</v>
      </c>
      <c r="AF173" s="3">
        <f t="shared" si="11"/>
        <v>24717276.066724867</v>
      </c>
      <c r="AG173" s="3">
        <f t="shared" si="27"/>
        <v>36967573.292159922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98</v>
      </c>
      <c r="C174" s="7"/>
      <c r="D174" s="2" t="e">
        <f t="shared" si="12"/>
        <v>#N/A</v>
      </c>
      <c r="E174" s="2" t="e">
        <f t="shared" si="22"/>
        <v>#N/A</v>
      </c>
      <c r="F174" s="2">
        <v>593187.9592602551</v>
      </c>
      <c r="G174" s="2">
        <f t="shared" si="26"/>
        <v>479079.14285714284</v>
      </c>
      <c r="H174" s="2">
        <f t="shared" si="37"/>
        <v>64980948.204503082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2786280.9999999995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630593.92700347304</v>
      </c>
      <c r="Q174" s="2">
        <f t="shared" si="39"/>
        <v>500000</v>
      </c>
      <c r="R174" s="2">
        <f t="shared" si="38"/>
        <v>67585769.991288811</v>
      </c>
      <c r="S174" s="2">
        <f t="shared" si="17"/>
        <v>479079.14285714179</v>
      </c>
      <c r="T174" s="2">
        <f t="shared" si="18"/>
        <v>20920.857142857276</v>
      </c>
      <c r="U174" s="2">
        <f t="shared" si="19"/>
        <v>500000</v>
      </c>
      <c r="V174" s="2">
        <f t="shared" si="33"/>
        <v>25156258.884896949</v>
      </c>
      <c r="W174" s="2">
        <f t="shared" si="20"/>
        <v>438982.8181720823</v>
      </c>
      <c r="X174" s="2">
        <f t="shared" si="6"/>
        <v>61017.181827917695</v>
      </c>
      <c r="Y174" s="2">
        <f t="shared" si="35"/>
        <v>42429511.106391847</v>
      </c>
      <c r="Z174" s="2" t="str">
        <f t="shared" si="8"/>
        <v>HERE</v>
      </c>
      <c r="AA174" s="2">
        <f>IF(Z174="HERE",Y174,AA173+Graph!$G$1*1000)</f>
        <v>42429511.106391847</v>
      </c>
      <c r="AB174" s="2">
        <f t="shared" si="21"/>
        <v>61017.181827917695</v>
      </c>
      <c r="AC174" s="2">
        <f t="shared" si="36"/>
        <v>25156258.884896949</v>
      </c>
      <c r="AD174" s="3">
        <f t="shared" si="10"/>
        <v>42429511.106391847</v>
      </c>
      <c r="AE174" s="2">
        <f>IF(AE172&gt;=52800000,52800000,IF(AB153=Graph!G$1*1000,AE173+Graph!G$1*1000,AC174))</f>
        <v>25156258.884896949</v>
      </c>
      <c r="AF174" s="3">
        <f t="shared" si="11"/>
        <v>25156258.884896949</v>
      </c>
      <c r="AG174" s="3">
        <f t="shared" si="27"/>
        <v>37032987.392159916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99</v>
      </c>
      <c r="C175" s="7"/>
      <c r="D175" s="2" t="e">
        <f t="shared" si="12"/>
        <v>#N/A</v>
      </c>
      <c r="E175" s="2" t="e">
        <f t="shared" si="22"/>
        <v>#N/A</v>
      </c>
      <c r="F175" s="2">
        <v>595023.73474940658</v>
      </c>
      <c r="G175" s="2">
        <f t="shared" si="26"/>
        <v>479079.14285714284</v>
      </c>
      <c r="H175" s="2">
        <f t="shared" si="37"/>
        <v>65460027.347360224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2807201.8571428568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632700.56689894199</v>
      </c>
      <c r="Q175" s="2">
        <f t="shared" si="39"/>
        <v>500000</v>
      </c>
      <c r="R175" s="2">
        <f t="shared" si="38"/>
        <v>68085769.991288811</v>
      </c>
      <c r="S175" s="2">
        <f t="shared" si="17"/>
        <v>479079.14285714179</v>
      </c>
      <c r="T175" s="2">
        <f t="shared" si="18"/>
        <v>20920.857142857276</v>
      </c>
      <c r="U175" s="2">
        <f t="shared" si="19"/>
        <v>500000</v>
      </c>
      <c r="V175" s="2">
        <f t="shared" si="33"/>
        <v>25597077.478558168</v>
      </c>
      <c r="W175" s="2">
        <f t="shared" si="20"/>
        <v>440818.59366121888</v>
      </c>
      <c r="X175" s="2">
        <f t="shared" si="6"/>
        <v>59181.406338781118</v>
      </c>
      <c r="Y175" s="2">
        <f t="shared" si="35"/>
        <v>42488692.512730628</v>
      </c>
      <c r="Z175" s="2" t="str">
        <f t="shared" si="8"/>
        <v>HERE</v>
      </c>
      <c r="AA175" s="2">
        <f>IF(Z175="HERE",Y175,AA174+Graph!$G$1*1000)</f>
        <v>42488692.512730628</v>
      </c>
      <c r="AB175" s="2">
        <f t="shared" si="21"/>
        <v>59181.406338781118</v>
      </c>
      <c r="AC175" s="2">
        <f t="shared" si="36"/>
        <v>25597077.478558168</v>
      </c>
      <c r="AD175" s="3">
        <f t="shared" si="10"/>
        <v>42488692.512730628</v>
      </c>
      <c r="AE175" s="2">
        <f>IF(AE173&gt;=52800000,52800000,IF(AB154=Graph!G$1*1000,AE174+Graph!G$1*1000,AC175))</f>
        <v>25597077.478558168</v>
      </c>
      <c r="AF175" s="3">
        <f t="shared" si="11"/>
        <v>25597077.478558168</v>
      </c>
      <c r="AG175" s="3">
        <f t="shared" si="27"/>
        <v>37166867.292159922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100</v>
      </c>
      <c r="C176" s="7"/>
      <c r="D176" s="2" t="e">
        <f t="shared" si="12"/>
        <v>#N/A</v>
      </c>
      <c r="E176" s="2" t="e">
        <f t="shared" si="22"/>
        <v>#N/A</v>
      </c>
      <c r="F176" s="2">
        <v>596859.51023855805</v>
      </c>
      <c r="G176" s="2">
        <f t="shared" si="26"/>
        <v>479079.14285714284</v>
      </c>
      <c r="H176" s="2">
        <f t="shared" si="37"/>
        <v>65939106.490217365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2828122.7142857141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634807.20679441094</v>
      </c>
      <c r="Q176" s="2">
        <f t="shared" si="39"/>
        <v>500000</v>
      </c>
      <c r="R176" s="2">
        <f t="shared" si="38"/>
        <v>68585769.991288811</v>
      </c>
      <c r="S176" s="2">
        <f t="shared" si="17"/>
        <v>479079.14285714179</v>
      </c>
      <c r="T176" s="2">
        <f t="shared" si="18"/>
        <v>20920.857142857276</v>
      </c>
      <c r="U176" s="2">
        <f t="shared" si="19"/>
        <v>500000</v>
      </c>
      <c r="V176" s="2">
        <f t="shared" si="33"/>
        <v>26039731.847708538</v>
      </c>
      <c r="W176" s="2">
        <f t="shared" si="20"/>
        <v>442654.36915037036</v>
      </c>
      <c r="X176" s="2">
        <f t="shared" si="6"/>
        <v>57345.630849629641</v>
      </c>
      <c r="Y176" s="2">
        <f t="shared" si="35"/>
        <v>42546038.143580258</v>
      </c>
      <c r="Z176" s="2" t="str">
        <f t="shared" si="8"/>
        <v>HERE</v>
      </c>
      <c r="AA176" s="2">
        <f>IF(Z176="HERE",Y176,AA175+Graph!$G$1*1000)</f>
        <v>42546038.143580258</v>
      </c>
      <c r="AB176" s="2">
        <f t="shared" si="21"/>
        <v>57345.630849629641</v>
      </c>
      <c r="AC176" s="2">
        <f t="shared" si="36"/>
        <v>26039731.847708538</v>
      </c>
      <c r="AD176" s="3">
        <f t="shared" si="10"/>
        <v>42546038.143580258</v>
      </c>
      <c r="AE176" s="2">
        <f>IF(AE174&gt;=52800000,52800000,IF(AB155=Graph!G$1*1000,AE175+Graph!G$1*1000,AC176))</f>
        <v>26039731.847708538</v>
      </c>
      <c r="AF176" s="3">
        <f t="shared" si="11"/>
        <v>26039731.847708538</v>
      </c>
      <c r="AG176" s="3">
        <f t="shared" si="27"/>
        <v>37332390.142159916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101</v>
      </c>
      <c r="C177" s="7"/>
      <c r="D177" s="2" t="e">
        <f t="shared" si="12"/>
        <v>#N/A</v>
      </c>
      <c r="E177" s="2" t="e">
        <f t="shared" si="22"/>
        <v>#N/A</v>
      </c>
      <c r="F177" s="2">
        <v>598695.28572769463</v>
      </c>
      <c r="G177" s="2">
        <f t="shared" si="26"/>
        <v>479079.14285714284</v>
      </c>
      <c r="H177" s="2">
        <f t="shared" si="37"/>
        <v>66418185.633074507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2849043.5714285714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636913.84668987989</v>
      </c>
      <c r="Q177" s="2">
        <f t="shared" si="39"/>
        <v>500000</v>
      </c>
      <c r="R177" s="2">
        <f t="shared" si="38"/>
        <v>69085769.991288811</v>
      </c>
      <c r="S177" s="2">
        <f t="shared" si="17"/>
        <v>479079.14285714179</v>
      </c>
      <c r="T177" s="2">
        <f t="shared" si="18"/>
        <v>20920.857142857276</v>
      </c>
      <c r="U177" s="2">
        <f t="shared" si="19"/>
        <v>500000</v>
      </c>
      <c r="V177" s="2">
        <f t="shared" si="33"/>
        <v>26484221.99234806</v>
      </c>
      <c r="W177" s="2">
        <f t="shared" si="20"/>
        <v>444490.14463952184</v>
      </c>
      <c r="X177" s="2">
        <f t="shared" si="6"/>
        <v>55509.855360478163</v>
      </c>
      <c r="Y177" s="2">
        <f t="shared" si="35"/>
        <v>42601547.998940736</v>
      </c>
      <c r="Z177" s="2" t="str">
        <f t="shared" si="8"/>
        <v>HERE</v>
      </c>
      <c r="AA177" s="2">
        <f>IF(Z177="HERE",Y177,AA176+Graph!$G$1*1000)</f>
        <v>42601547.998940736</v>
      </c>
      <c r="AB177" s="2">
        <f t="shared" si="21"/>
        <v>55509.855360478163</v>
      </c>
      <c r="AC177" s="2">
        <f t="shared" si="36"/>
        <v>26484221.99234806</v>
      </c>
      <c r="AD177" s="3">
        <f t="shared" si="10"/>
        <v>42601547.998940736</v>
      </c>
      <c r="AE177" s="2">
        <f>IF(AE175&gt;=52800000,52800000,IF(AB156=Graph!G$1*1000,AE176+Graph!G$1*1000,AC177))</f>
        <v>26484221.99234806</v>
      </c>
      <c r="AF177" s="3">
        <f t="shared" si="11"/>
        <v>26484221.99234806</v>
      </c>
      <c r="AG177" s="3">
        <f t="shared" si="27"/>
        <v>37661928.992159918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102</v>
      </c>
      <c r="C178" s="7"/>
      <c r="D178" s="2" t="e">
        <f t="shared" si="12"/>
        <v>#N/A</v>
      </c>
      <c r="E178" s="2" t="e">
        <f t="shared" si="22"/>
        <v>#N/A</v>
      </c>
      <c r="F178" s="2">
        <v>600531.06121684611</v>
      </c>
      <c r="G178" s="2">
        <f t="shared" si="26"/>
        <v>479079.14285714284</v>
      </c>
      <c r="H178" s="2">
        <f t="shared" si="37"/>
        <v>66897264.775931649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2869964.4285714286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639020.48658534884</v>
      </c>
      <c r="Q178" s="2">
        <f t="shared" si="39"/>
        <v>500000</v>
      </c>
      <c r="R178" s="2">
        <f t="shared" si="38"/>
        <v>69585769.991288811</v>
      </c>
      <c r="S178" s="2">
        <f t="shared" si="17"/>
        <v>479079.14285714179</v>
      </c>
      <c r="T178" s="2">
        <f t="shared" si="18"/>
        <v>20920.857142857276</v>
      </c>
      <c r="U178" s="2">
        <f t="shared" si="19"/>
        <v>500000</v>
      </c>
      <c r="V178" s="2">
        <f t="shared" si="33"/>
        <v>26930547.912476718</v>
      </c>
      <c r="W178" s="2">
        <f t="shared" si="20"/>
        <v>446325.92012865841</v>
      </c>
      <c r="X178" s="2">
        <f t="shared" si="6"/>
        <v>53674.079871341586</v>
      </c>
      <c r="Y178" s="2">
        <f t="shared" si="35"/>
        <v>42655222.078812078</v>
      </c>
      <c r="Z178" s="2" t="str">
        <f t="shared" si="8"/>
        <v>HERE</v>
      </c>
      <c r="AA178" s="2">
        <f>IF(Z178="HERE",Y178,AA177+Graph!$G$1*1000)</f>
        <v>42655222.078812078</v>
      </c>
      <c r="AB178" s="2">
        <f t="shared" si="21"/>
        <v>53674.079871341586</v>
      </c>
      <c r="AC178" s="2">
        <f t="shared" si="36"/>
        <v>26930547.912476718</v>
      </c>
      <c r="AD178" s="3">
        <f t="shared" si="10"/>
        <v>42655222.078812078</v>
      </c>
      <c r="AE178" s="2">
        <f>IF(AE176&gt;=52800000,52800000,IF(AB157=Graph!G$1*1000,AE177+Graph!G$1*1000,AC178))</f>
        <v>26930547.912476718</v>
      </c>
      <c r="AF178" s="3">
        <f t="shared" si="11"/>
        <v>26930547.912476718</v>
      </c>
      <c r="AG178" s="3">
        <f t="shared" si="27"/>
        <v>37948439.142159916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103</v>
      </c>
      <c r="C179" s="7"/>
      <c r="D179" s="2" t="e">
        <f t="shared" si="12"/>
        <v>#N/A</v>
      </c>
      <c r="E179" s="2" t="e">
        <f t="shared" si="22"/>
        <v>#N/A</v>
      </c>
      <c r="F179" s="2">
        <v>602366.83670598269</v>
      </c>
      <c r="G179" s="2">
        <f t="shared" si="26"/>
        <v>479079.14285714284</v>
      </c>
      <c r="H179" s="2">
        <f t="shared" si="37"/>
        <v>67376343.918788791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2890885.2857142859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641127.1264808327</v>
      </c>
      <c r="Q179" s="2">
        <f t="shared" si="39"/>
        <v>500000</v>
      </c>
      <c r="R179" s="2">
        <f t="shared" si="38"/>
        <v>70085769.991288811</v>
      </c>
      <c r="S179" s="2">
        <f t="shared" si="17"/>
        <v>479079.14285714179</v>
      </c>
      <c r="T179" s="2">
        <f t="shared" si="18"/>
        <v>20920.857142857276</v>
      </c>
      <c r="U179" s="2">
        <f t="shared" si="19"/>
        <v>500000</v>
      </c>
      <c r="V179" s="2">
        <f t="shared" si="33"/>
        <v>27378709.608094528</v>
      </c>
      <c r="W179" s="2">
        <f t="shared" si="20"/>
        <v>448161.69561780989</v>
      </c>
      <c r="X179" s="2">
        <f t="shared" si="6"/>
        <v>51838.304382190108</v>
      </c>
      <c r="Y179" s="2">
        <f t="shared" si="35"/>
        <v>42707060.383194268</v>
      </c>
      <c r="Z179" s="2" t="str">
        <f t="shared" si="8"/>
        <v>HERE</v>
      </c>
      <c r="AA179" s="2">
        <f>IF(Z179="HERE",Y179,AA178+Graph!$G$1*1000)</f>
        <v>42707060.383194268</v>
      </c>
      <c r="AB179" s="2">
        <f t="shared" si="21"/>
        <v>51838.304382190108</v>
      </c>
      <c r="AC179" s="2">
        <f t="shared" si="36"/>
        <v>27378709.608094528</v>
      </c>
      <c r="AD179" s="3">
        <f t="shared" si="10"/>
        <v>42707060.383194268</v>
      </c>
      <c r="AE179" s="2">
        <f>IF(AE177&gt;=52800000,52800000,IF(AB158=Graph!G$1*1000,AE178+Graph!G$1*1000,AC179))</f>
        <v>27378709.608094528</v>
      </c>
      <c r="AF179" s="3">
        <f t="shared" si="11"/>
        <v>27378709.608094528</v>
      </c>
      <c r="AG179" s="3">
        <f t="shared" si="27"/>
        <v>38120750.942159913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104</v>
      </c>
      <c r="C180" s="7"/>
      <c r="D180" s="2" t="e">
        <f t="shared" si="12"/>
        <v>#N/A</v>
      </c>
      <c r="E180" s="2" t="e">
        <f t="shared" si="22"/>
        <v>#N/A</v>
      </c>
      <c r="F180" s="2">
        <v>604202.61219513416</v>
      </c>
      <c r="G180" s="2">
        <f t="shared" si="26"/>
        <v>479079.14285714284</v>
      </c>
      <c r="H180" s="2">
        <f t="shared" si="37"/>
        <v>67855423.06164594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2911806.1428571432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643233.76637630165</v>
      </c>
      <c r="Q180" s="2">
        <f t="shared" si="39"/>
        <v>500000</v>
      </c>
      <c r="R180" s="2">
        <f t="shared" si="38"/>
        <v>70585769.991288811</v>
      </c>
      <c r="S180" s="2">
        <f t="shared" si="17"/>
        <v>479079.14285714924</v>
      </c>
      <c r="T180" s="2">
        <f t="shared" si="18"/>
        <v>20920.857142857276</v>
      </c>
      <c r="U180" s="2">
        <f t="shared" si="19"/>
        <v>500000</v>
      </c>
      <c r="V180" s="2">
        <f t="shared" si="33"/>
        <v>27828707.079201475</v>
      </c>
      <c r="W180" s="2">
        <f t="shared" si="20"/>
        <v>449997.47110694647</v>
      </c>
      <c r="X180" s="2">
        <f t="shared" si="6"/>
        <v>50002.528893053532</v>
      </c>
      <c r="Y180" s="2">
        <f t="shared" si="35"/>
        <v>42757062.912087321</v>
      </c>
      <c r="Z180" s="2" t="str">
        <f t="shared" si="8"/>
        <v>HERE</v>
      </c>
      <c r="AA180" s="2">
        <f>IF(Z180="HERE",Y180,AA179+Graph!$G$1*1000)</f>
        <v>42757062.912087321</v>
      </c>
      <c r="AB180" s="2">
        <f t="shared" si="21"/>
        <v>50002.528893053532</v>
      </c>
      <c r="AC180" s="2">
        <f t="shared" si="36"/>
        <v>27828707.079201475</v>
      </c>
      <c r="AD180" s="3">
        <f t="shared" si="10"/>
        <v>42757062.912087321</v>
      </c>
      <c r="AE180" s="2">
        <f>IF(AE178&gt;=52800000,52800000,IF(AB159=Graph!G$1*1000,AE179+Graph!G$1*1000,AC180))</f>
        <v>27828707.079201475</v>
      </c>
      <c r="AF180" s="3">
        <f t="shared" si="11"/>
        <v>27828707.079201475</v>
      </c>
      <c r="AG180" s="3">
        <f t="shared" si="27"/>
        <v>38189133.242159918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105</v>
      </c>
      <c r="C181" s="7"/>
      <c r="D181" s="2" t="e">
        <f t="shared" si="12"/>
        <v>#N/A</v>
      </c>
      <c r="E181" s="2" t="e">
        <f t="shared" si="22"/>
        <v>#N/A</v>
      </c>
      <c r="F181" s="2">
        <v>606038.38768427074</v>
      </c>
      <c r="G181" s="2">
        <f t="shared" si="26"/>
        <v>479079.14285714284</v>
      </c>
      <c r="H181" s="2">
        <f t="shared" si="37"/>
        <v>68334502.204503089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2932727.0000000005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645340.4062717706</v>
      </c>
      <c r="Q181" s="2">
        <f t="shared" si="39"/>
        <v>500000</v>
      </c>
      <c r="R181" s="2">
        <f t="shared" si="38"/>
        <v>71085769.991288811</v>
      </c>
      <c r="S181" s="2">
        <f t="shared" si="17"/>
        <v>479079.14285714924</v>
      </c>
      <c r="T181" s="2">
        <f t="shared" si="18"/>
        <v>20920.857142857276</v>
      </c>
      <c r="U181" s="2">
        <f t="shared" si="19"/>
        <v>500000</v>
      </c>
      <c r="V181" s="2">
        <f t="shared" si="33"/>
        <v>28280540.325797573</v>
      </c>
      <c r="W181" s="2">
        <f t="shared" si="20"/>
        <v>451833.24659609795</v>
      </c>
      <c r="X181" s="2">
        <f t="shared" si="6"/>
        <v>48166.753403902054</v>
      </c>
      <c r="Y181" s="2">
        <f t="shared" si="35"/>
        <v>42805229.665491223</v>
      </c>
      <c r="Z181" s="2" t="str">
        <f t="shared" si="8"/>
        <v>HERE</v>
      </c>
      <c r="AA181" s="2">
        <f>IF(Z181="HERE",Y181,AA180+Graph!$G$1*1000)</f>
        <v>42805229.665491223</v>
      </c>
      <c r="AB181" s="2">
        <f t="shared" si="21"/>
        <v>48166.753403902054</v>
      </c>
      <c r="AC181" s="2">
        <f t="shared" si="36"/>
        <v>28280540.325797573</v>
      </c>
      <c r="AD181" s="3">
        <f t="shared" si="10"/>
        <v>42805229.665491223</v>
      </c>
      <c r="AE181" s="2">
        <f>IF(AE179&gt;=52800000,52800000,IF(AB160=Graph!G$1*1000,AE180+Graph!G$1*1000,AC181))</f>
        <v>28280540.325797573</v>
      </c>
      <c r="AF181" s="3">
        <f t="shared" si="11"/>
        <v>28280540.325797573</v>
      </c>
      <c r="AG181" s="3">
        <f t="shared" si="27"/>
        <v>38226271.242159918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106</v>
      </c>
      <c r="C182" s="7"/>
      <c r="D182" s="2" t="e">
        <f t="shared" si="12"/>
        <v>#N/A</v>
      </c>
      <c r="E182" s="2" t="e">
        <f t="shared" si="22"/>
        <v>#N/A</v>
      </c>
      <c r="F182" s="2">
        <v>607874.16317342222</v>
      </c>
      <c r="G182" s="2">
        <f t="shared" si="26"/>
        <v>479079.14285714284</v>
      </c>
      <c r="H182" s="2">
        <f t="shared" si="37"/>
        <v>68813581.347360238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2953647.8571428577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647447.04616723955</v>
      </c>
      <c r="Q182" s="2">
        <f t="shared" si="39"/>
        <v>500000</v>
      </c>
      <c r="R182" s="2">
        <f t="shared" si="38"/>
        <v>71585769.991288811</v>
      </c>
      <c r="S182" s="2">
        <f t="shared" si="17"/>
        <v>479079.14285714924</v>
      </c>
      <c r="T182" s="2">
        <f t="shared" si="18"/>
        <v>20920.857142857276</v>
      </c>
      <c r="U182" s="2">
        <f t="shared" si="19"/>
        <v>500000</v>
      </c>
      <c r="V182" s="2">
        <f t="shared" si="33"/>
        <v>28734209.347882807</v>
      </c>
      <c r="W182" s="2">
        <f t="shared" si="20"/>
        <v>453669.02208523452</v>
      </c>
      <c r="X182" s="2">
        <f t="shared" si="6"/>
        <v>46330.977914765477</v>
      </c>
      <c r="Y182" s="2">
        <f t="shared" si="35"/>
        <v>42851560.643405989</v>
      </c>
      <c r="Z182" s="2" t="str">
        <f t="shared" si="8"/>
        <v>HERE</v>
      </c>
      <c r="AA182" s="2">
        <f>IF(Z182="HERE",Y182,AA181+Graph!$G$1*1000)</f>
        <v>42851560.643405989</v>
      </c>
      <c r="AB182" s="2">
        <f t="shared" si="21"/>
        <v>46330.977914765477</v>
      </c>
      <c r="AC182" s="2">
        <f t="shared" si="36"/>
        <v>28734209.347882807</v>
      </c>
      <c r="AD182" s="3">
        <f t="shared" si="10"/>
        <v>42851560.643405989</v>
      </c>
      <c r="AE182" s="2">
        <f>IF(AE180&gt;=52800000,52800000,IF(AB161=Graph!G$1*1000,AE181+Graph!G$1*1000,AC182))</f>
        <v>28734209.347882807</v>
      </c>
      <c r="AF182" s="3">
        <f t="shared" si="11"/>
        <v>28734209.347882807</v>
      </c>
      <c r="AG182" s="3">
        <f t="shared" si="27"/>
        <v>38323421.1658687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107</v>
      </c>
      <c r="C183" s="7"/>
      <c r="D183" s="2" t="e">
        <f t="shared" si="12"/>
        <v>#N/A</v>
      </c>
      <c r="E183" s="2" t="e">
        <f t="shared" si="22"/>
        <v>#N/A</v>
      </c>
      <c r="F183" s="2">
        <v>609709.93866255879</v>
      </c>
      <c r="G183" s="2">
        <f t="shared" si="26"/>
        <v>479079.14285714284</v>
      </c>
      <c r="H183" s="2">
        <f t="shared" si="37"/>
        <v>69292660.490217388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2974568.714285715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649553.6860627085</v>
      </c>
      <c r="Q183" s="2">
        <f t="shared" si="39"/>
        <v>500000</v>
      </c>
      <c r="R183" s="2">
        <f t="shared" si="38"/>
        <v>72085769.991288811</v>
      </c>
      <c r="S183" s="2">
        <f t="shared" si="17"/>
        <v>479079.14285714924</v>
      </c>
      <c r="T183" s="2">
        <f t="shared" si="18"/>
        <v>20920.857142857276</v>
      </c>
      <c r="U183" s="2">
        <f t="shared" si="19"/>
        <v>500000</v>
      </c>
      <c r="V183" s="2">
        <f t="shared" si="33"/>
        <v>29189714.145457193</v>
      </c>
      <c r="W183" s="2">
        <f t="shared" si="20"/>
        <v>455504.797574386</v>
      </c>
      <c r="X183" s="2">
        <f t="shared" si="6"/>
        <v>44495.202425613999</v>
      </c>
      <c r="Y183" s="2">
        <f t="shared" si="35"/>
        <v>42896055.845831603</v>
      </c>
      <c r="Z183" s="2" t="str">
        <f t="shared" si="8"/>
        <v>HERE</v>
      </c>
      <c r="AA183" s="2">
        <f>IF(Z183="HERE",Y183,AA182+Graph!$G$1*1000)</f>
        <v>42896055.845831603</v>
      </c>
      <c r="AB183" s="2">
        <f t="shared" si="21"/>
        <v>44495.202425613999</v>
      </c>
      <c r="AC183" s="2">
        <f t="shared" si="36"/>
        <v>29189714.145457193</v>
      </c>
      <c r="AD183" s="3">
        <f t="shared" si="10"/>
        <v>42896055.845831603</v>
      </c>
      <c r="AE183" s="2">
        <f>IF(AE181&gt;=52800000,52800000,IF(AB162=Graph!G$1*1000,AE182+Graph!G$1*1000,AC183))</f>
        <v>29189714.145457193</v>
      </c>
      <c r="AF183" s="3">
        <f t="shared" si="11"/>
        <v>29189714.145457193</v>
      </c>
      <c r="AG183" s="3">
        <f t="shared" si="27"/>
        <v>38419010.680411711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108</v>
      </c>
      <c r="C184" s="7"/>
      <c r="D184" s="2" t="e">
        <f t="shared" si="12"/>
        <v>#N/A</v>
      </c>
      <c r="E184" s="2" t="e">
        <f t="shared" si="22"/>
        <v>#N/A</v>
      </c>
      <c r="F184" s="2">
        <v>611545.71415171027</v>
      </c>
      <c r="G184" s="2">
        <f t="shared" si="26"/>
        <v>479079.14285714284</v>
      </c>
      <c r="H184" s="2">
        <f t="shared" si="37"/>
        <v>69771739.633074537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2995489.5714285723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651660.32595817745</v>
      </c>
      <c r="Q184" s="2">
        <f t="shared" si="39"/>
        <v>500000</v>
      </c>
      <c r="R184" s="2">
        <f t="shared" si="38"/>
        <v>72585769.991288811</v>
      </c>
      <c r="S184" s="2">
        <f t="shared" si="17"/>
        <v>479079.14285714924</v>
      </c>
      <c r="T184" s="2">
        <f t="shared" si="18"/>
        <v>20920.857142857276</v>
      </c>
      <c r="U184" s="2">
        <f t="shared" si="19"/>
        <v>500000</v>
      </c>
      <c r="V184" s="2">
        <f t="shared" si="33"/>
        <v>29647054.718520731</v>
      </c>
      <c r="W184" s="2">
        <f t="shared" si="20"/>
        <v>457340.57306353748</v>
      </c>
      <c r="X184" s="2">
        <f t="shared" si="6"/>
        <v>42659.426936462522</v>
      </c>
      <c r="Y184" s="2">
        <f t="shared" si="35"/>
        <v>42938715.272768065</v>
      </c>
      <c r="Z184" s="2" t="str">
        <f t="shared" si="8"/>
        <v>HERE</v>
      </c>
      <c r="AA184" s="2">
        <f>IF(Z184="HERE",Y184,AA183+Graph!$G$1*1000)</f>
        <v>42938715.272768065</v>
      </c>
      <c r="AB184" s="2">
        <f t="shared" si="21"/>
        <v>42659.426936462522</v>
      </c>
      <c r="AC184" s="2">
        <f t="shared" si="36"/>
        <v>29647054.718520731</v>
      </c>
      <c r="AD184" s="3">
        <f t="shared" si="10"/>
        <v>42938715.272768065</v>
      </c>
      <c r="AE184" s="2">
        <f>IF(AE182&gt;=52800000,52800000,IF(AB163=Graph!G$1*1000,AE183+Graph!G$1*1000,AC184))</f>
        <v>29647054.718520731</v>
      </c>
      <c r="AF184" s="3">
        <f t="shared" si="11"/>
        <v>29647054.718520731</v>
      </c>
      <c r="AG184" s="3">
        <f t="shared" si="27"/>
        <v>38513039.785788938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109</v>
      </c>
      <c r="C185" s="7"/>
      <c r="D185" s="2" t="e">
        <f t="shared" si="12"/>
        <v>#N/A</v>
      </c>
      <c r="E185" s="2" t="e">
        <f t="shared" si="22"/>
        <v>#N/A</v>
      </c>
      <c r="F185" s="2">
        <v>613381.48964086175</v>
      </c>
      <c r="G185" s="2">
        <f t="shared" si="26"/>
        <v>479079.14285714284</v>
      </c>
      <c r="H185" s="2">
        <f t="shared" si="37"/>
        <v>70250818.775931686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3016410.4285714296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653766.9658536464</v>
      </c>
      <c r="Q185" s="2">
        <f t="shared" si="39"/>
        <v>500000</v>
      </c>
      <c r="R185" s="2">
        <f t="shared" si="38"/>
        <v>73085769.991288811</v>
      </c>
      <c r="S185" s="2">
        <f t="shared" si="17"/>
        <v>479079.14285714924</v>
      </c>
      <c r="T185" s="2">
        <f t="shared" si="18"/>
        <v>20920.857142857276</v>
      </c>
      <c r="U185" s="2">
        <f t="shared" si="19"/>
        <v>500000</v>
      </c>
      <c r="V185" s="2">
        <f t="shared" si="33"/>
        <v>30106231.067073405</v>
      </c>
      <c r="W185" s="2">
        <f t="shared" si="20"/>
        <v>459176.34855267406</v>
      </c>
      <c r="X185" s="2">
        <f t="shared" si="6"/>
        <v>40823.651447325945</v>
      </c>
      <c r="Y185" s="2">
        <f t="shared" si="35"/>
        <v>42979538.924215391</v>
      </c>
      <c r="Z185" s="2" t="str">
        <f t="shared" si="8"/>
        <v>HERE</v>
      </c>
      <c r="AA185" s="2">
        <f>IF(Z185="HERE",Y185,AA184+Graph!$G$1*1000)</f>
        <v>42979538.924215391</v>
      </c>
      <c r="AB185" s="2">
        <f t="shared" si="21"/>
        <v>40823.651447325945</v>
      </c>
      <c r="AC185" s="2">
        <f t="shared" si="36"/>
        <v>30106231.067073405</v>
      </c>
      <c r="AD185" s="3">
        <f t="shared" si="10"/>
        <v>42979538.924215391</v>
      </c>
      <c r="AE185" s="2">
        <f>IF(AE183&gt;=52800000,52800000,IF(AB164=Graph!G$1*1000,AE184+Graph!G$1*1000,AC185))</f>
        <v>30106231.067073405</v>
      </c>
      <c r="AF185" s="3">
        <f t="shared" si="11"/>
        <v>30106231.067073405</v>
      </c>
      <c r="AG185" s="3">
        <f t="shared" si="27"/>
        <v>38605508.482000403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110</v>
      </c>
      <c r="C186" s="7"/>
      <c r="D186" s="2" t="e">
        <f t="shared" si="12"/>
        <v>#N/A</v>
      </c>
      <c r="E186" s="2" t="e">
        <f t="shared" si="22"/>
        <v>#N/A</v>
      </c>
      <c r="F186" s="2">
        <v>615217.26512999833</v>
      </c>
      <c r="G186" s="2">
        <f t="shared" si="26"/>
        <v>479079.14285714284</v>
      </c>
      <c r="H186" s="2">
        <f t="shared" si="37"/>
        <v>70729897.918788835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3037331.2857142868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655873.60574911535</v>
      </c>
      <c r="Q186" s="2">
        <f t="shared" si="39"/>
        <v>500000</v>
      </c>
      <c r="R186" s="2">
        <f t="shared" si="38"/>
        <v>73585769.991288811</v>
      </c>
      <c r="S186" s="2">
        <f t="shared" si="17"/>
        <v>479079.14285714924</v>
      </c>
      <c r="T186" s="2">
        <f t="shared" si="18"/>
        <v>20920.857142857276</v>
      </c>
      <c r="U186" s="2">
        <f t="shared" si="19"/>
        <v>500000</v>
      </c>
      <c r="V186" s="2">
        <f t="shared" si="33"/>
        <v>30567243.19111523</v>
      </c>
      <c r="W186" s="2">
        <f t="shared" si="20"/>
        <v>461012.12404182553</v>
      </c>
      <c r="X186" s="2">
        <f t="shared" si="6"/>
        <v>38987.875958174467</v>
      </c>
      <c r="Y186" s="2">
        <f t="shared" si="35"/>
        <v>43018526.800173566</v>
      </c>
      <c r="Z186" s="2" t="str">
        <f t="shared" si="8"/>
        <v>HERE</v>
      </c>
      <c r="AA186" s="2">
        <f>IF(Z186="HERE",Y186,AA185+Graph!$G$1*1000)</f>
        <v>43018526.800173566</v>
      </c>
      <c r="AB186" s="2">
        <f t="shared" si="21"/>
        <v>38987.875958174467</v>
      </c>
      <c r="AC186" s="2">
        <f t="shared" si="36"/>
        <v>30567243.19111523</v>
      </c>
      <c r="AD186" s="3">
        <f t="shared" si="10"/>
        <v>43018526.800173566</v>
      </c>
      <c r="AE186" s="2">
        <f>IF(AE184&gt;=52800000,52800000,IF(AB165=Graph!G$1*1000,AE185+Graph!G$1*1000,AC186))</f>
        <v>30567243.19111523</v>
      </c>
      <c r="AF186" s="3">
        <f t="shared" si="11"/>
        <v>30567243.19111523</v>
      </c>
      <c r="AG186" s="3">
        <f t="shared" si="27"/>
        <v>38696416.769046098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111</v>
      </c>
      <c r="C187" s="7"/>
      <c r="D187" s="2" t="e">
        <f t="shared" si="12"/>
        <v>#N/A</v>
      </c>
      <c r="E187" s="2" t="e">
        <f t="shared" si="22"/>
        <v>#N/A</v>
      </c>
      <c r="F187" s="2">
        <v>617053.0406191498</v>
      </c>
      <c r="G187" s="2">
        <f t="shared" si="26"/>
        <v>479079.14285714284</v>
      </c>
      <c r="H187" s="2">
        <f t="shared" si="37"/>
        <v>71208977.061645985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3058252.1428571441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657980.2456445843</v>
      </c>
      <c r="Q187" s="2">
        <f t="shared" si="39"/>
        <v>500000</v>
      </c>
      <c r="R187" s="2">
        <f t="shared" si="38"/>
        <v>74085769.991288811</v>
      </c>
      <c r="S187" s="2">
        <f t="shared" si="17"/>
        <v>479079.14285714924</v>
      </c>
      <c r="T187" s="2">
        <f t="shared" si="18"/>
        <v>20920.857142857276</v>
      </c>
      <c r="U187" s="2">
        <f t="shared" si="19"/>
        <v>500000</v>
      </c>
      <c r="V187" s="2">
        <f t="shared" si="33"/>
        <v>31030091.090646192</v>
      </c>
      <c r="W187" s="2">
        <f t="shared" si="20"/>
        <v>462847.89953096211</v>
      </c>
      <c r="X187" s="2">
        <f t="shared" si="6"/>
        <v>37152.10046903789</v>
      </c>
      <c r="Y187" s="2">
        <f t="shared" si="35"/>
        <v>43055678.900642604</v>
      </c>
      <c r="Z187" s="2" t="str">
        <f t="shared" si="8"/>
        <v>HERE</v>
      </c>
      <c r="AA187" s="2">
        <f>IF(Z187="HERE",Y187,AA186+Graph!$G$1*1000)</f>
        <v>43055678.900642604</v>
      </c>
      <c r="AB187" s="2">
        <f t="shared" si="21"/>
        <v>37152.10046903789</v>
      </c>
      <c r="AC187" s="2">
        <f t="shared" si="36"/>
        <v>31030091.090646192</v>
      </c>
      <c r="AD187" s="3">
        <f t="shared" si="10"/>
        <v>43055678.900642604</v>
      </c>
      <c r="AE187" s="2">
        <f>IF(AE185&gt;=52800000,52800000,IF(AB166=Graph!G$1*1000,AE186+Graph!G$1*1000,AC187))</f>
        <v>31030091.090646192</v>
      </c>
      <c r="AF187" s="3">
        <f t="shared" si="11"/>
        <v>31030091.090646192</v>
      </c>
      <c r="AG187" s="3">
        <f t="shared" si="27"/>
        <v>38785764.646926016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112</v>
      </c>
      <c r="C188" s="7"/>
      <c r="D188" s="2" t="e">
        <f t="shared" si="12"/>
        <v>#N/A</v>
      </c>
      <c r="E188" s="2" t="e">
        <f t="shared" si="22"/>
        <v>#N/A</v>
      </c>
      <c r="F188" s="2">
        <v>618888.81610828638</v>
      </c>
      <c r="G188" s="2">
        <f t="shared" si="26"/>
        <v>479079.14285714284</v>
      </c>
      <c r="H188" s="2">
        <f t="shared" si="37"/>
        <v>71688056.204503134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3079173.0000000014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660086.88554005325</v>
      </c>
      <c r="Q188" s="2">
        <f t="shared" si="39"/>
        <v>500000</v>
      </c>
      <c r="R188" s="2">
        <f t="shared" si="38"/>
        <v>74585769.991288811</v>
      </c>
      <c r="S188" s="2">
        <f t="shared" si="17"/>
        <v>479079.14285714924</v>
      </c>
      <c r="T188" s="2">
        <f t="shared" si="18"/>
        <v>20920.857142857276</v>
      </c>
      <c r="U188" s="2">
        <f t="shared" si="19"/>
        <v>500000</v>
      </c>
      <c r="V188" s="2">
        <f t="shared" si="33"/>
        <v>31494774.765666306</v>
      </c>
      <c r="W188" s="2">
        <f t="shared" si="20"/>
        <v>464683.67502011359</v>
      </c>
      <c r="X188" s="2">
        <f t="shared" si="6"/>
        <v>35316.324979886413</v>
      </c>
      <c r="Y188" s="2">
        <f t="shared" si="35"/>
        <v>43090995.22562249</v>
      </c>
      <c r="Z188" s="2" t="str">
        <f t="shared" si="8"/>
        <v>HERE</v>
      </c>
      <c r="AA188" s="2">
        <f>IF(Z188="HERE",Y188,AA187+Graph!$G$1*1000)</f>
        <v>43090995.22562249</v>
      </c>
      <c r="AB188" s="2">
        <f t="shared" si="21"/>
        <v>35316.324979886413</v>
      </c>
      <c r="AC188" s="2">
        <f t="shared" si="36"/>
        <v>31494774.765666306</v>
      </c>
      <c r="AD188" s="3">
        <f t="shared" si="10"/>
        <v>43090995.22562249</v>
      </c>
      <c r="AE188" s="2">
        <f>IF(AE186&gt;=52800000,52800000,IF(AB167=Graph!G$1*1000,AE187+Graph!G$1*1000,AC188))</f>
        <v>31494774.765666306</v>
      </c>
      <c r="AF188" s="3">
        <f t="shared" si="11"/>
        <v>31494774.765666306</v>
      </c>
      <c r="AG188" s="3">
        <f t="shared" si="27"/>
        <v>38873552.115640163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113</v>
      </c>
      <c r="C189" s="7"/>
      <c r="D189" s="2" t="e">
        <f t="shared" si="12"/>
        <v>#N/A</v>
      </c>
      <c r="E189" s="2" t="e">
        <f t="shared" si="22"/>
        <v>#N/A</v>
      </c>
      <c r="F189" s="2">
        <v>620724.59159743786</v>
      </c>
      <c r="G189" s="2">
        <f t="shared" si="26"/>
        <v>479079.14285714284</v>
      </c>
      <c r="H189" s="2">
        <f t="shared" si="37"/>
        <v>72167135.347360283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3100093.8571428587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662193.5254355222</v>
      </c>
      <c r="Q189" s="2">
        <f t="shared" si="39"/>
        <v>500000</v>
      </c>
      <c r="R189" s="2">
        <f t="shared" si="38"/>
        <v>75085769.991288811</v>
      </c>
      <c r="S189" s="2">
        <f t="shared" si="17"/>
        <v>479079.14285714924</v>
      </c>
      <c r="T189" s="2">
        <f t="shared" si="18"/>
        <v>20920.857142857276</v>
      </c>
      <c r="U189" s="2">
        <f t="shared" si="19"/>
        <v>500000</v>
      </c>
      <c r="V189" s="2">
        <f t="shared" si="33"/>
        <v>31961294.216175556</v>
      </c>
      <c r="W189" s="2">
        <f t="shared" si="20"/>
        <v>466519.45050925016</v>
      </c>
      <c r="X189" s="2">
        <f t="shared" si="6"/>
        <v>33480.549490749836</v>
      </c>
      <c r="Y189" s="2">
        <f t="shared" si="35"/>
        <v>43124475.77511324</v>
      </c>
      <c r="Z189" s="2" t="str">
        <f t="shared" si="8"/>
        <v>HERE</v>
      </c>
      <c r="AA189" s="2">
        <f>IF(Z189="HERE",Y189,AA188+Graph!$G$1*1000)</f>
        <v>43124475.77511324</v>
      </c>
      <c r="AB189" s="2">
        <f t="shared" si="21"/>
        <v>33480.549490749836</v>
      </c>
      <c r="AC189" s="2">
        <f t="shared" si="36"/>
        <v>31961294.216175556</v>
      </c>
      <c r="AD189" s="3">
        <f t="shared" si="10"/>
        <v>43124475.77511324</v>
      </c>
      <c r="AE189" s="2">
        <f>IF(AE187&gt;=52800000,52800000,IF(AB168=Graph!G$1*1000,AE188+Graph!G$1*1000,AC189))</f>
        <v>31961294.216175556</v>
      </c>
      <c r="AF189" s="3">
        <f t="shared" si="11"/>
        <v>31961294.216175556</v>
      </c>
      <c r="AG189" s="3">
        <f t="shared" si="27"/>
        <v>38959779.175188527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114</v>
      </c>
      <c r="C190" s="7"/>
      <c r="D190" s="2" t="e">
        <f t="shared" si="12"/>
        <v>#N/A</v>
      </c>
      <c r="E190" s="2" t="e">
        <f t="shared" si="22"/>
        <v>#N/A</v>
      </c>
      <c r="F190" s="2">
        <v>622560.36708657444</v>
      </c>
      <c r="G190" s="2">
        <f t="shared" si="26"/>
        <v>479079.14285714284</v>
      </c>
      <c r="H190" s="2">
        <f t="shared" si="37"/>
        <v>72646214.490217432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3121014.7142857159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664300.16533100605</v>
      </c>
      <c r="Q190" s="2">
        <f t="shared" si="39"/>
        <v>500000</v>
      </c>
      <c r="R190" s="2">
        <f t="shared" si="38"/>
        <v>75585769.991288811</v>
      </c>
      <c r="S190" s="2">
        <f t="shared" si="17"/>
        <v>479079.14285714924</v>
      </c>
      <c r="T190" s="2">
        <f t="shared" si="18"/>
        <v>20920.857142857276</v>
      </c>
      <c r="U190" s="2">
        <f t="shared" si="19"/>
        <v>500000</v>
      </c>
      <c r="V190" s="2">
        <f t="shared" si="33"/>
        <v>32429649.442173958</v>
      </c>
      <c r="W190" s="2">
        <f t="shared" si="20"/>
        <v>468355.22599840164</v>
      </c>
      <c r="X190" s="2">
        <f t="shared" si="6"/>
        <v>31644.774001598358</v>
      </c>
      <c r="Y190" s="2">
        <f t="shared" si="35"/>
        <v>43156120.549114838</v>
      </c>
      <c r="Z190" s="2" t="str">
        <f t="shared" si="8"/>
        <v>HERE</v>
      </c>
      <c r="AA190" s="2">
        <f>IF(Z190="HERE",Y190,AA189+Graph!$G$1*1000)</f>
        <v>43156120.549114838</v>
      </c>
      <c r="AB190" s="2">
        <f t="shared" si="21"/>
        <v>31644.774001598358</v>
      </c>
      <c r="AC190" s="2">
        <f t="shared" si="36"/>
        <v>32429649.442173958</v>
      </c>
      <c r="AD190" s="3">
        <f t="shared" si="10"/>
        <v>43156120.549114838</v>
      </c>
      <c r="AE190" s="2">
        <f>IF(AE188&gt;=52800000,52800000,IF(AB169=Graph!G$1*1000,AE189+Graph!G$1*1000,AC190))</f>
        <v>32429649.442173958</v>
      </c>
      <c r="AF190" s="3">
        <f t="shared" si="11"/>
        <v>32429649.442173958</v>
      </c>
      <c r="AG190" s="3">
        <f t="shared" si="27"/>
        <v>39044445.82557112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115</v>
      </c>
      <c r="C191" s="7"/>
      <c r="D191" s="2" t="e">
        <f t="shared" si="12"/>
        <v>#N/A</v>
      </c>
      <c r="E191" s="2" t="e">
        <f t="shared" si="22"/>
        <v>#N/A</v>
      </c>
      <c r="F191" s="2">
        <v>624396.14257572591</v>
      </c>
      <c r="G191" s="2">
        <f t="shared" si="26"/>
        <v>479079.14285714284</v>
      </c>
      <c r="H191" s="2">
        <f t="shared" si="37"/>
        <v>73125293.633074582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3141935.5714285732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666406.805226475</v>
      </c>
      <c r="Q191" s="2">
        <f t="shared" si="39"/>
        <v>500000</v>
      </c>
      <c r="R191" s="2">
        <f t="shared" si="38"/>
        <v>76085769.991288811</v>
      </c>
      <c r="S191" s="2">
        <f t="shared" si="17"/>
        <v>479079.14285714924</v>
      </c>
      <c r="T191" s="2">
        <f t="shared" si="18"/>
        <v>20920.857142857276</v>
      </c>
      <c r="U191" s="2">
        <f t="shared" si="19"/>
        <v>500000</v>
      </c>
      <c r="V191" s="2">
        <f t="shared" si="33"/>
        <v>32899840.443661511</v>
      </c>
      <c r="W191" s="2">
        <f t="shared" si="20"/>
        <v>470191.00148755312</v>
      </c>
      <c r="X191" s="2">
        <f t="shared" si="6"/>
        <v>29808.99851244688</v>
      </c>
      <c r="Y191" s="2">
        <f t="shared" si="35"/>
        <v>43185929.547627285</v>
      </c>
      <c r="Z191" s="2" t="str">
        <f t="shared" si="8"/>
        <v>HERE</v>
      </c>
      <c r="AA191" s="2">
        <f>IF(Z191="HERE",Y191,AA190+Graph!$G$1*1000)</f>
        <v>43185929.547627285</v>
      </c>
      <c r="AB191" s="2">
        <f t="shared" si="21"/>
        <v>29808.99851244688</v>
      </c>
      <c r="AC191" s="2">
        <f t="shared" si="36"/>
        <v>32899840.443661511</v>
      </c>
      <c r="AD191" s="3">
        <f t="shared" si="10"/>
        <v>43185929.547627285</v>
      </c>
      <c r="AE191" s="2">
        <f>IF(AE189&gt;=52800000,52800000,IF(AB170=Graph!G$1*1000,AE190+Graph!G$1*1000,AC191))</f>
        <v>32899840.443661511</v>
      </c>
      <c r="AF191" s="3">
        <f t="shared" si="11"/>
        <v>32899840.443661511</v>
      </c>
      <c r="AG191" s="3">
        <f t="shared" si="27"/>
        <v>39127552.066787943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116</v>
      </c>
      <c r="C192" s="7"/>
      <c r="D192" s="2" t="e">
        <f t="shared" si="12"/>
        <v>#N/A</v>
      </c>
      <c r="E192" s="2" t="e">
        <f t="shared" si="22"/>
        <v>#N/A</v>
      </c>
      <c r="F192" s="2">
        <v>626231.91806487739</v>
      </c>
      <c r="G192" s="2">
        <f t="shared" si="26"/>
        <v>479079.14285714284</v>
      </c>
      <c r="H192" s="2">
        <f t="shared" si="37"/>
        <v>73604372.775931731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3162856.4285714305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668513.44512194395</v>
      </c>
      <c r="Q192" s="2">
        <f t="shared" si="39"/>
        <v>500000</v>
      </c>
      <c r="R192" s="2">
        <f t="shared" si="38"/>
        <v>76585769.991288811</v>
      </c>
      <c r="S192" s="2">
        <f t="shared" si="17"/>
        <v>479079.14285714924</v>
      </c>
      <c r="T192" s="2">
        <f t="shared" si="18"/>
        <v>20920.857142857276</v>
      </c>
      <c r="U192" s="2">
        <f t="shared" si="19"/>
        <v>500000</v>
      </c>
      <c r="V192" s="2">
        <f t="shared" si="33"/>
        <v>33371867.220638201</v>
      </c>
      <c r="W192" s="2">
        <f t="shared" si="20"/>
        <v>472026.7769766897</v>
      </c>
      <c r="X192" s="2">
        <f t="shared" si="6"/>
        <v>27973.223023310304</v>
      </c>
      <c r="Y192" s="2">
        <f t="shared" si="35"/>
        <v>43213902.770650595</v>
      </c>
      <c r="Z192" s="2" t="str">
        <f t="shared" si="8"/>
        <v>HERE</v>
      </c>
      <c r="AA192" s="2">
        <f>IF(Z192="HERE",Y192,AA191+Graph!$G$1*1000)</f>
        <v>43213902.770650595</v>
      </c>
      <c r="AB192" s="2">
        <f t="shared" si="21"/>
        <v>27973.223023310304</v>
      </c>
      <c r="AC192" s="2">
        <f t="shared" si="36"/>
        <v>33371867.220638201</v>
      </c>
      <c r="AD192" s="3">
        <f t="shared" si="10"/>
        <v>43213902.770650595</v>
      </c>
      <c r="AE192" s="2">
        <f>IF(AE190&gt;=52800000,52800000,IF(AB171=Graph!G$1*1000,AE191+Graph!G$1*1000,AC192))</f>
        <v>33371867.220638201</v>
      </c>
      <c r="AF192" s="3">
        <f t="shared" si="11"/>
        <v>33371867.220638201</v>
      </c>
      <c r="AG192" s="3">
        <f t="shared" si="27"/>
        <v>39209097.898838997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117</v>
      </c>
      <c r="C193" s="7"/>
      <c r="D193" s="2" t="e">
        <f t="shared" si="12"/>
        <v>#N/A</v>
      </c>
      <c r="E193" s="2" t="e">
        <f t="shared" si="22"/>
        <v>#N/A</v>
      </c>
      <c r="F193" s="2">
        <v>628067.69355401397</v>
      </c>
      <c r="G193" s="2">
        <f t="shared" si="26"/>
        <v>479079.14285714284</v>
      </c>
      <c r="H193" s="2">
        <f t="shared" si="37"/>
        <v>74083451.91878888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3183777.2857142878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670620.0850174129</v>
      </c>
      <c r="Q193" s="2">
        <f t="shared" si="39"/>
        <v>500000</v>
      </c>
      <c r="R193" s="2">
        <f t="shared" si="38"/>
        <v>77085769.991288811</v>
      </c>
      <c r="S193" s="2">
        <f t="shared" si="17"/>
        <v>479079.14285714924</v>
      </c>
      <c r="T193" s="2">
        <f t="shared" si="18"/>
        <v>20920.857142857276</v>
      </c>
      <c r="U193" s="2">
        <f t="shared" si="19"/>
        <v>500000</v>
      </c>
      <c r="V193" s="2">
        <f t="shared" si="33"/>
        <v>33845729.773104042</v>
      </c>
      <c r="W193" s="2">
        <f t="shared" si="20"/>
        <v>473862.55246584117</v>
      </c>
      <c r="X193" s="2">
        <f t="shared" si="6"/>
        <v>26137.447534158826</v>
      </c>
      <c r="Y193" s="2">
        <f t="shared" si="35"/>
        <v>43240040.218184754</v>
      </c>
      <c r="Z193" s="2" t="str">
        <f t="shared" si="8"/>
        <v>HERE</v>
      </c>
      <c r="AA193" s="2">
        <f>IF(Z193="HERE",Y193,AA192+Graph!$G$1*1000)</f>
        <v>43240040.218184754</v>
      </c>
      <c r="AB193" s="2">
        <f t="shared" si="21"/>
        <v>26137.447534158826</v>
      </c>
      <c r="AC193" s="2">
        <f t="shared" si="36"/>
        <v>33845729.773104042</v>
      </c>
      <c r="AD193" s="3">
        <f t="shared" si="10"/>
        <v>43240040.218184754</v>
      </c>
      <c r="AE193" s="2">
        <f>IF(AE191&gt;=52800000,52800000,IF(AB172=Graph!G$1*1000,AE192+Graph!G$1*1000,AC193))</f>
        <v>33845729.773104042</v>
      </c>
      <c r="AF193" s="3">
        <f t="shared" si="11"/>
        <v>33845729.773104042</v>
      </c>
      <c r="AG193" s="3">
        <f t="shared" si="27"/>
        <v>39289083.321724273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118</v>
      </c>
      <c r="C194" s="7"/>
      <c r="D194" s="2" t="e">
        <f t="shared" si="12"/>
        <v>#N/A</v>
      </c>
      <c r="E194" s="2" t="e">
        <f t="shared" si="22"/>
        <v>#N/A</v>
      </c>
      <c r="F194" s="2">
        <v>629903.46904316545</v>
      </c>
      <c r="G194" s="2">
        <f t="shared" si="26"/>
        <v>479079.14285714284</v>
      </c>
      <c r="H194" s="2">
        <f t="shared" si="37"/>
        <v>74562531.061646029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3204698.1428571451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672726.72491288185</v>
      </c>
      <c r="Q194" s="2">
        <f t="shared" si="39"/>
        <v>500000</v>
      </c>
      <c r="R194" s="2">
        <f t="shared" si="38"/>
        <v>77585769.991288811</v>
      </c>
      <c r="S194" s="2">
        <f t="shared" si="17"/>
        <v>479079.14285714924</v>
      </c>
      <c r="T194" s="2">
        <f t="shared" si="18"/>
        <v>20920.857142857276</v>
      </c>
      <c r="U194" s="2">
        <f t="shared" si="19"/>
        <v>500000</v>
      </c>
      <c r="V194" s="2">
        <f t="shared" si="33"/>
        <v>34321428.10105902</v>
      </c>
      <c r="W194" s="2">
        <f t="shared" si="20"/>
        <v>475698.32795497775</v>
      </c>
      <c r="X194" s="2">
        <f t="shared" si="6"/>
        <v>24301.672045022249</v>
      </c>
      <c r="Y194" s="2">
        <f t="shared" si="35"/>
        <v>43264341.890229777</v>
      </c>
      <c r="Z194" s="2" t="str">
        <f t="shared" si="8"/>
        <v>HERE</v>
      </c>
      <c r="AA194" s="2">
        <f>IF(Z194="HERE",Y194,AA193+Graph!$G$1*1000)</f>
        <v>43264341.890229777</v>
      </c>
      <c r="AB194" s="2">
        <f t="shared" si="21"/>
        <v>24301.672045022249</v>
      </c>
      <c r="AC194" s="2">
        <f t="shared" si="36"/>
        <v>34321428.10105902</v>
      </c>
      <c r="AD194" s="3">
        <f t="shared" si="10"/>
        <v>43264341.890229777</v>
      </c>
      <c r="AE194" s="2">
        <f>IF(AE192&gt;=52800000,52800000,IF(AB173=Graph!G$1*1000,AE193+Graph!G$1*1000,AC194))</f>
        <v>34321428.10105902</v>
      </c>
      <c r="AF194" s="3">
        <f t="shared" si="11"/>
        <v>34321428.10105902</v>
      </c>
      <c r="AG194" s="3">
        <f t="shared" si="27"/>
        <v>39367508.33544378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119</v>
      </c>
      <c r="C195" s="7"/>
      <c r="D195" s="2" t="e">
        <f t="shared" si="12"/>
        <v>#N/A</v>
      </c>
      <c r="E195" s="2" t="e">
        <f t="shared" si="22"/>
        <v>#N/A</v>
      </c>
      <c r="F195" s="2">
        <v>631739.24453230202</v>
      </c>
      <c r="G195" s="2">
        <f t="shared" si="26"/>
        <v>479079.14285714284</v>
      </c>
      <c r="H195" s="2">
        <f t="shared" si="37"/>
        <v>75041610.204503179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3225619.0000000023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674833.3648083508</v>
      </c>
      <c r="Q195" s="2">
        <f t="shared" si="39"/>
        <v>500000</v>
      </c>
      <c r="R195" s="2">
        <f t="shared" si="38"/>
        <v>78085769.991288811</v>
      </c>
      <c r="S195" s="2">
        <f t="shared" si="17"/>
        <v>479079.14285714924</v>
      </c>
      <c r="T195" s="2">
        <f t="shared" si="18"/>
        <v>20920.857142857276</v>
      </c>
      <c r="U195" s="2">
        <f t="shared" si="19"/>
        <v>500000</v>
      </c>
      <c r="V195" s="2">
        <f t="shared" si="33"/>
        <v>34798962.204503149</v>
      </c>
      <c r="W195" s="2">
        <f t="shared" si="20"/>
        <v>477534.10344412923</v>
      </c>
      <c r="X195" s="2">
        <f t="shared" si="6"/>
        <v>22465.896555870771</v>
      </c>
      <c r="Y195" s="2">
        <f t="shared" si="35"/>
        <v>43286807.786785647</v>
      </c>
      <c r="Z195" s="2" t="str">
        <f t="shared" si="8"/>
        <v>HERE</v>
      </c>
      <c r="AA195" s="2">
        <f>IF(Z195="HERE",Y195,AA194+Graph!$G$1*1000)</f>
        <v>43286807.786785647</v>
      </c>
      <c r="AB195" s="2">
        <f t="shared" si="21"/>
        <v>22465.896555870771</v>
      </c>
      <c r="AC195" s="2">
        <f t="shared" si="36"/>
        <v>34798962.204503149</v>
      </c>
      <c r="AD195" s="3">
        <f t="shared" si="10"/>
        <v>43286807.786785647</v>
      </c>
      <c r="AE195" s="2">
        <f>IF(AE193&gt;=52800000,52800000,IF(AB174=Graph!G$1*1000,AE194+Graph!G$1*1000,AC195))</f>
        <v>34798962.204503149</v>
      </c>
      <c r="AF195" s="3">
        <f t="shared" si="11"/>
        <v>34798962.204503149</v>
      </c>
      <c r="AG195" s="3">
        <f t="shared" si="27"/>
        <v>39444372.939997509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120</v>
      </c>
      <c r="C196" s="7"/>
      <c r="D196" s="2" t="e">
        <f t="shared" si="12"/>
        <v>#N/A</v>
      </c>
      <c r="E196" s="2" t="e">
        <f t="shared" si="22"/>
        <v>#N/A</v>
      </c>
      <c r="F196" s="2">
        <v>633575.0200214535</v>
      </c>
      <c r="G196" s="2">
        <f t="shared" si="26"/>
        <v>479079.14285714284</v>
      </c>
      <c r="H196" s="2">
        <f t="shared" si="37"/>
        <v>75520689.347360328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3246539.8571428596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676940.00470381975</v>
      </c>
      <c r="Q196" s="2">
        <f t="shared" si="39"/>
        <v>500000</v>
      </c>
      <c r="R196" s="2">
        <f t="shared" si="38"/>
        <v>78585769.991288811</v>
      </c>
      <c r="S196" s="2">
        <f t="shared" si="17"/>
        <v>479079.14285714924</v>
      </c>
      <c r="T196" s="2">
        <f t="shared" si="18"/>
        <v>20920.857142857276</v>
      </c>
      <c r="U196" s="2">
        <f t="shared" si="19"/>
        <v>500000</v>
      </c>
      <c r="V196" s="2">
        <f t="shared" si="33"/>
        <v>35278041.347360291</v>
      </c>
      <c r="W196" s="2">
        <f t="shared" si="20"/>
        <v>479079.14285714179</v>
      </c>
      <c r="X196" s="2">
        <f t="shared" si="6"/>
        <v>20920.857142858207</v>
      </c>
      <c r="Y196" s="2">
        <f t="shared" si="35"/>
        <v>43307728.643928505</v>
      </c>
      <c r="Z196" s="2" t="str">
        <f t="shared" si="8"/>
        <v>HERE</v>
      </c>
      <c r="AA196" s="2">
        <f>IF(Z196="HERE",Y196,AA195+Graph!$G$1*1000)</f>
        <v>43307728.643928505</v>
      </c>
      <c r="AB196" s="2">
        <f t="shared" si="21"/>
        <v>20920.857142858207</v>
      </c>
      <c r="AC196" s="2">
        <f t="shared" si="36"/>
        <v>35278041.347360291</v>
      </c>
      <c r="AD196" s="3">
        <f t="shared" si="10"/>
        <v>43307728.643928505</v>
      </c>
      <c r="AE196" s="2">
        <f>IF(AE194&gt;=52800000,52800000,IF(AB175=Graph!G$1*1000,AE195+Graph!G$1*1000,AC196))</f>
        <v>35278041.347360291</v>
      </c>
      <c r="AF196" s="3">
        <f t="shared" si="11"/>
        <v>35278041.347360291</v>
      </c>
      <c r="AG196" s="3">
        <f t="shared" si="27"/>
        <v>39519677.135385476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121</v>
      </c>
      <c r="C197" s="7"/>
      <c r="D197" s="2" t="e">
        <f t="shared" si="12"/>
        <v>#N/A</v>
      </c>
      <c r="E197" s="2" t="e">
        <f t="shared" si="22"/>
        <v>#N/A</v>
      </c>
      <c r="F197" s="2">
        <v>635410.79551059008</v>
      </c>
      <c r="G197" s="2">
        <f t="shared" si="26"/>
        <v>479079.14285714284</v>
      </c>
      <c r="H197" s="2">
        <f t="shared" si="37"/>
        <v>75999768.490217477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3267460.7142857169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679046.6445992887</v>
      </c>
      <c r="Q197" s="2">
        <f t="shared" si="39"/>
        <v>500000</v>
      </c>
      <c r="R197" s="2">
        <f t="shared" si="38"/>
        <v>79085769.991288811</v>
      </c>
      <c r="S197" s="2">
        <f t="shared" si="17"/>
        <v>479079.14285714924</v>
      </c>
      <c r="T197" s="2">
        <f t="shared" si="18"/>
        <v>20920.857142857276</v>
      </c>
      <c r="U197" s="2">
        <f t="shared" si="19"/>
        <v>500000</v>
      </c>
      <c r="V197" s="2">
        <f t="shared" si="33"/>
        <v>35757120.490217432</v>
      </c>
      <c r="W197" s="2">
        <f t="shared" si="20"/>
        <v>479079.14285714179</v>
      </c>
      <c r="X197" s="2">
        <f t="shared" si="6"/>
        <v>20920.857142858207</v>
      </c>
      <c r="Y197" s="2">
        <f t="shared" si="35"/>
        <v>43328649.501071364</v>
      </c>
      <c r="Z197" s="2" t="str">
        <f t="shared" si="8"/>
        <v>HERE</v>
      </c>
      <c r="AA197" s="2">
        <f>IF(Z197="HERE",Y197,AA196+Graph!$G$1*1000)</f>
        <v>43328649.501071364</v>
      </c>
      <c r="AB197" s="2">
        <f t="shared" si="21"/>
        <v>20920.857142858207</v>
      </c>
      <c r="AC197" s="2">
        <f t="shared" si="36"/>
        <v>35757120.490217432</v>
      </c>
      <c r="AD197" s="3">
        <f t="shared" si="10"/>
        <v>43328649.501071364</v>
      </c>
      <c r="AE197" s="2">
        <f>IF(AE195&gt;=52800000,52800000,IF(AB176=Graph!G$1*1000,AE196+Graph!G$1*1000,AC197))</f>
        <v>35757120.490217432</v>
      </c>
      <c r="AF197" s="3">
        <f t="shared" si="11"/>
        <v>35757120.490217432</v>
      </c>
      <c r="AG197" s="3">
        <f t="shared" si="27"/>
        <v>39593420.921607658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122</v>
      </c>
      <c r="C198" s="7"/>
      <c r="D198" s="2" t="e">
        <f t="shared" si="12"/>
        <v>#N/A</v>
      </c>
      <c r="E198" s="2" t="e">
        <f t="shared" si="22"/>
        <v>#N/A</v>
      </c>
      <c r="F198" s="2">
        <v>637246.57099974155</v>
      </c>
      <c r="G198" s="2">
        <f t="shared" si="26"/>
        <v>479079.14285714284</v>
      </c>
      <c r="H198" s="2">
        <f t="shared" si="37"/>
        <v>76478847.633074626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3288381.5714285742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681153.28449475765</v>
      </c>
      <c r="Q198" s="2">
        <f t="shared" si="39"/>
        <v>500000</v>
      </c>
      <c r="R198" s="2">
        <f t="shared" si="38"/>
        <v>79585769.991288811</v>
      </c>
      <c r="S198" s="2">
        <f t="shared" si="17"/>
        <v>479079.14285714924</v>
      </c>
      <c r="T198" s="2">
        <f t="shared" si="18"/>
        <v>20920.857142857276</v>
      </c>
      <c r="U198" s="2">
        <f t="shared" si="19"/>
        <v>500000</v>
      </c>
      <c r="V198" s="2">
        <f t="shared" si="33"/>
        <v>36236199.633074574</v>
      </c>
      <c r="W198" s="2">
        <f t="shared" si="20"/>
        <v>479079.14285714179</v>
      </c>
      <c r="X198" s="2">
        <f t="shared" si="6"/>
        <v>20920.857142858207</v>
      </c>
      <c r="Y198" s="2">
        <f t="shared" si="35"/>
        <v>43349570.358214222</v>
      </c>
      <c r="Z198" s="2" t="str">
        <f t="shared" si="8"/>
        <v>HERE</v>
      </c>
      <c r="AA198" s="2">
        <f>IF(Z198="HERE",Y198,AA197+Graph!$G$1*1000)</f>
        <v>43349570.358214222</v>
      </c>
      <c r="AB198" s="2">
        <f t="shared" si="21"/>
        <v>20920.857142858207</v>
      </c>
      <c r="AC198" s="2">
        <f t="shared" si="36"/>
        <v>36236199.633074574</v>
      </c>
      <c r="AD198" s="3">
        <f t="shared" si="10"/>
        <v>43349570.358214222</v>
      </c>
      <c r="AE198" s="2">
        <f>IF(AE196&gt;=52800000,52800000,IF(AB177=Graph!G$1*1000,AE197+Graph!G$1*1000,AC198))</f>
        <v>36236199.633074574</v>
      </c>
      <c r="AF198" s="3">
        <f t="shared" si="11"/>
        <v>36236199.633074574</v>
      </c>
      <c r="AG198" s="3">
        <f t="shared" si="27"/>
        <v>39665604.298664063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123</v>
      </c>
      <c r="C199" s="7"/>
      <c r="D199" s="2" t="e">
        <f t="shared" si="12"/>
        <v>#N/A</v>
      </c>
      <c r="E199" s="2" t="e">
        <f t="shared" si="22"/>
        <v>#N/A</v>
      </c>
      <c r="F199" s="2">
        <v>639082.34648889303</v>
      </c>
      <c r="G199" s="2">
        <f t="shared" si="26"/>
        <v>479079.14285714284</v>
      </c>
      <c r="H199" s="2">
        <f t="shared" si="37"/>
        <v>76957926.775931776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3309302.4285714314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683259.9243902266</v>
      </c>
      <c r="Q199" s="2">
        <f t="shared" si="39"/>
        <v>500000</v>
      </c>
      <c r="R199" s="2">
        <f t="shared" si="38"/>
        <v>80085769.991288811</v>
      </c>
      <c r="S199" s="2">
        <f t="shared" si="17"/>
        <v>479079.14285714924</v>
      </c>
      <c r="T199" s="2">
        <f t="shared" si="18"/>
        <v>20920.857142857276</v>
      </c>
      <c r="U199" s="2">
        <f t="shared" si="19"/>
        <v>500000</v>
      </c>
      <c r="V199" s="2">
        <f t="shared" si="33"/>
        <v>36715278.775931716</v>
      </c>
      <c r="W199" s="2">
        <f t="shared" si="20"/>
        <v>479079.14285714179</v>
      </c>
      <c r="X199" s="2">
        <f t="shared" si="6"/>
        <v>20920.857142858207</v>
      </c>
      <c r="Y199" s="2">
        <f t="shared" si="35"/>
        <v>43370491.21535708</v>
      </c>
      <c r="Z199" s="2" t="str">
        <f t="shared" si="8"/>
        <v>HERE</v>
      </c>
      <c r="AA199" s="2">
        <f>IF(Z199="HERE",Y199,AA198+Graph!$G$1*1000)</f>
        <v>43370491.21535708</v>
      </c>
      <c r="AB199" s="2">
        <f t="shared" si="21"/>
        <v>20920.857142858207</v>
      </c>
      <c r="AC199" s="2">
        <f t="shared" si="36"/>
        <v>36715278.775931716</v>
      </c>
      <c r="AD199" s="3">
        <f t="shared" si="10"/>
        <v>43370491.21535708</v>
      </c>
      <c r="AE199" s="2">
        <f>IF(AE197&gt;=52800000,52800000,IF(AB178=Graph!G$1*1000,AE198+Graph!G$1*1000,AC199))</f>
        <v>36715278.775931716</v>
      </c>
      <c r="AF199" s="3">
        <f t="shared" si="11"/>
        <v>36715278.775931716</v>
      </c>
      <c r="AG199" s="3">
        <f t="shared" si="27"/>
        <v>39736227.266554706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124</v>
      </c>
      <c r="C200" s="7"/>
      <c r="D200" s="2" t="e">
        <f t="shared" si="12"/>
        <v>#N/A</v>
      </c>
      <c r="E200" s="2" t="e">
        <f t="shared" si="22"/>
        <v>#N/A</v>
      </c>
      <c r="F200" s="2">
        <v>640918.12197802961</v>
      </c>
      <c r="G200" s="2">
        <f t="shared" si="26"/>
        <v>479079.14285714284</v>
      </c>
      <c r="H200" s="2">
        <f t="shared" si="37"/>
        <v>77437005.918788925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3330223.2857142887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685366.56428571045</v>
      </c>
      <c r="Q200" s="2">
        <f t="shared" si="39"/>
        <v>500000</v>
      </c>
      <c r="R200" s="2">
        <f t="shared" si="38"/>
        <v>80585769.991288811</v>
      </c>
      <c r="S200" s="2">
        <f t="shared" si="17"/>
        <v>479079.14285714924</v>
      </c>
      <c r="T200" s="2">
        <f t="shared" si="18"/>
        <v>20920.857142857276</v>
      </c>
      <c r="U200" s="2">
        <f t="shared" si="19"/>
        <v>500000</v>
      </c>
      <c r="V200" s="2">
        <f t="shared" si="33"/>
        <v>37194357.918788858</v>
      </c>
      <c r="W200" s="2">
        <f t="shared" si="20"/>
        <v>479079.14285714179</v>
      </c>
      <c r="X200" s="2">
        <f t="shared" si="6"/>
        <v>20920.857142858207</v>
      </c>
      <c r="Y200" s="2">
        <f t="shared" si="35"/>
        <v>43391412.072499938</v>
      </c>
      <c r="Z200" s="2" t="str">
        <f t="shared" si="8"/>
        <v>HERE</v>
      </c>
      <c r="AA200" s="2">
        <f>IF(Z200="HERE",Y200,AA199+Graph!$G$1*1000)</f>
        <v>43391412.072499938</v>
      </c>
      <c r="AB200" s="2">
        <f t="shared" si="21"/>
        <v>20920.857142858207</v>
      </c>
      <c r="AC200" s="2">
        <f t="shared" si="36"/>
        <v>37194357.918788858</v>
      </c>
      <c r="AD200" s="3">
        <f t="shared" si="10"/>
        <v>43391412.072499938</v>
      </c>
      <c r="AE200" s="2">
        <f>IF(AE198&gt;=52800000,52800000,IF(AB179=Graph!G$1*1000,AE199+Graph!G$1*1000,AC200))</f>
        <v>37194357.918788858</v>
      </c>
      <c r="AF200" s="3">
        <f t="shared" si="11"/>
        <v>37194357.918788858</v>
      </c>
      <c r="AG200" s="3">
        <f t="shared" si="27"/>
        <v>39805289.825279571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125</v>
      </c>
      <c r="C201" s="7"/>
      <c r="D201" s="2" t="e">
        <f t="shared" si="12"/>
        <v>#N/A</v>
      </c>
      <c r="E201" s="2" t="e">
        <f t="shared" si="22"/>
        <v>#N/A</v>
      </c>
      <c r="F201" s="2">
        <v>642753.89746718109</v>
      </c>
      <c r="G201" s="2">
        <f t="shared" si="26"/>
        <v>479079.14285714284</v>
      </c>
      <c r="H201" s="2">
        <f t="shared" si="37"/>
        <v>77916085.061646074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3351144.142857146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687473.2041811794</v>
      </c>
      <c r="Q201" s="2">
        <f t="shared" si="39"/>
        <v>500000</v>
      </c>
      <c r="R201" s="2">
        <f t="shared" si="38"/>
        <v>81085769.991288811</v>
      </c>
      <c r="S201" s="2">
        <f t="shared" si="17"/>
        <v>479079.14285714924</v>
      </c>
      <c r="T201" s="2">
        <f t="shared" si="18"/>
        <v>20920.857142857276</v>
      </c>
      <c r="U201" s="2">
        <f t="shared" si="19"/>
        <v>500000</v>
      </c>
      <c r="V201" s="2">
        <f t="shared" si="33"/>
        <v>37673437.061646</v>
      </c>
      <c r="W201" s="2">
        <f t="shared" si="20"/>
        <v>479079.14285714179</v>
      </c>
      <c r="X201" s="2">
        <f t="shared" si="6"/>
        <v>20920.857142858207</v>
      </c>
      <c r="Y201" s="2">
        <f t="shared" si="35"/>
        <v>43412332.929642797</v>
      </c>
      <c r="Z201" s="2" t="str">
        <f t="shared" si="8"/>
        <v>HERE</v>
      </c>
      <c r="AA201" s="2">
        <f>IF(Z201="HERE",Y201,AA200+Graph!$G$1*1000)</f>
        <v>43412332.929642797</v>
      </c>
      <c r="AB201" s="2">
        <f t="shared" si="21"/>
        <v>20920.857142858207</v>
      </c>
      <c r="AC201" s="2">
        <f t="shared" si="36"/>
        <v>37673437.061646</v>
      </c>
      <c r="AD201" s="3">
        <f t="shared" si="10"/>
        <v>43412332.929642797</v>
      </c>
      <c r="AE201" s="2">
        <f>IF(AE199&gt;=52800000,52800000,IF(AB180=Graph!G$1*1000,AE200+Graph!G$1*1000,AC201))</f>
        <v>37673437.061646</v>
      </c>
      <c r="AF201" s="3">
        <f t="shared" si="11"/>
        <v>37673437.061646</v>
      </c>
      <c r="AG201" s="3">
        <f t="shared" si="27"/>
        <v>39872791.974838667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126</v>
      </c>
      <c r="C202" s="7"/>
      <c r="D202" s="2" t="e">
        <f t="shared" si="12"/>
        <v>#N/A</v>
      </c>
      <c r="E202" s="2" t="e">
        <f t="shared" si="22"/>
        <v>#N/A</v>
      </c>
      <c r="F202" s="2">
        <v>644589.67295631766</v>
      </c>
      <c r="G202" s="2">
        <f t="shared" si="26"/>
        <v>479079.14285714284</v>
      </c>
      <c r="H202" s="2">
        <f t="shared" si="37"/>
        <v>78395164.204503223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3372065.0000000033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689579.84407664835</v>
      </c>
      <c r="Q202" s="2">
        <f t="shared" si="39"/>
        <v>500000</v>
      </c>
      <c r="R202" s="2">
        <f t="shared" si="38"/>
        <v>81585769.991288811</v>
      </c>
      <c r="S202" s="2">
        <f t="shared" si="17"/>
        <v>479079.14285714924</v>
      </c>
      <c r="T202" s="2">
        <f t="shared" si="18"/>
        <v>20920.857142857276</v>
      </c>
      <c r="U202" s="2">
        <f t="shared" si="19"/>
        <v>500000</v>
      </c>
      <c r="V202" s="2">
        <f t="shared" si="33"/>
        <v>38152516.204503141</v>
      </c>
      <c r="W202" s="2">
        <f t="shared" si="20"/>
        <v>479079.14285714179</v>
      </c>
      <c r="X202" s="2">
        <f t="shared" si="6"/>
        <v>20920.857142858207</v>
      </c>
      <c r="Y202" s="2">
        <f t="shared" si="35"/>
        <v>43433253.786785655</v>
      </c>
      <c r="Z202" s="2" t="str">
        <f t="shared" si="8"/>
        <v>HERE</v>
      </c>
      <c r="AA202" s="2">
        <f>IF(Z202="HERE",Y202,AA201+Graph!$G$1*1000)</f>
        <v>43433253.786785655</v>
      </c>
      <c r="AB202" s="2">
        <f t="shared" si="21"/>
        <v>20920.857142858207</v>
      </c>
      <c r="AC202" s="2">
        <f t="shared" si="36"/>
        <v>38152516.204503141</v>
      </c>
      <c r="AD202" s="3">
        <f t="shared" si="10"/>
        <v>43433253.786785655</v>
      </c>
      <c r="AE202" s="2">
        <f>IF(AE200&gt;=52800000,52800000,IF(AB181=Graph!G$1*1000,AE201+Graph!G$1*1000,AC202))</f>
        <v>38152516.204503141</v>
      </c>
      <c r="AF202" s="3">
        <f t="shared" si="11"/>
        <v>38152516.204503141</v>
      </c>
      <c r="AG202" s="3">
        <f t="shared" si="27"/>
        <v>39938733.715231985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127</v>
      </c>
      <c r="C203" s="7"/>
      <c r="D203" s="2" t="e">
        <f t="shared" si="12"/>
        <v>#N/A</v>
      </c>
      <c r="E203" s="2" t="e">
        <f t="shared" si="22"/>
        <v>#N/A</v>
      </c>
      <c r="F203" s="2">
        <v>646425.44844546914</v>
      </c>
      <c r="G203" s="2">
        <f t="shared" si="26"/>
        <v>479079.14285714284</v>
      </c>
      <c r="H203" s="2">
        <f t="shared" si="37"/>
        <v>78874243.347360373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3392985.8571428605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691686.4839721173</v>
      </c>
      <c r="Q203" s="2">
        <f t="shared" si="39"/>
        <v>500000</v>
      </c>
      <c r="R203" s="2">
        <f t="shared" si="38"/>
        <v>82085769.991288811</v>
      </c>
      <c r="S203" s="2">
        <f t="shared" si="17"/>
        <v>479079.14285714924</v>
      </c>
      <c r="T203" s="2">
        <f t="shared" si="18"/>
        <v>20920.857142857276</v>
      </c>
      <c r="U203" s="2">
        <f t="shared" si="19"/>
        <v>500000</v>
      </c>
      <c r="V203" s="2">
        <f t="shared" si="33"/>
        <v>38631595.347360283</v>
      </c>
      <c r="W203" s="2">
        <f t="shared" si="20"/>
        <v>479079.14285714179</v>
      </c>
      <c r="X203" s="2">
        <f t="shared" si="6"/>
        <v>20920.857142858207</v>
      </c>
      <c r="Y203" s="2">
        <f t="shared" si="35"/>
        <v>43454174.643928513</v>
      </c>
      <c r="Z203" s="2" t="str">
        <f t="shared" si="8"/>
        <v>HERE</v>
      </c>
      <c r="AA203" s="2">
        <f>IF(Z203="HERE",Y203,AA202+Graph!$G$1*1000)</f>
        <v>43454174.643928513</v>
      </c>
      <c r="AB203" s="2">
        <f t="shared" si="21"/>
        <v>20920.857142858207</v>
      </c>
      <c r="AC203" s="2">
        <f t="shared" si="36"/>
        <v>38631595.347360283</v>
      </c>
      <c r="AD203" s="3">
        <f t="shared" si="10"/>
        <v>43454174.643928513</v>
      </c>
      <c r="AE203" s="2">
        <f>IF(AE201&gt;=52800000,52800000,IF(AB182=Graph!G$1*1000,AE202+Graph!G$1*1000,AC203))</f>
        <v>38631595.347360283</v>
      </c>
      <c r="AF203" s="3">
        <f t="shared" si="11"/>
        <v>38631595.347360283</v>
      </c>
      <c r="AG203" s="3">
        <f t="shared" si="27"/>
        <v>40003115.046459533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128</v>
      </c>
      <c r="C204" s="7"/>
      <c r="D204" s="2" t="e">
        <f t="shared" si="12"/>
        <v>#N/A</v>
      </c>
      <c r="E204" s="2" t="e">
        <f t="shared" si="22"/>
        <v>#N/A</v>
      </c>
      <c r="F204" s="2">
        <v>648261.22393460572</v>
      </c>
      <c r="G204" s="2">
        <f t="shared" si="26"/>
        <v>479079.14285714284</v>
      </c>
      <c r="H204" s="2">
        <f t="shared" si="37"/>
        <v>79353322.490217522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3413906.7142857178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693793.12386758626</v>
      </c>
      <c r="Q204" s="2">
        <f t="shared" si="39"/>
        <v>500000</v>
      </c>
      <c r="R204" s="2">
        <f t="shared" si="38"/>
        <v>82585769.991288811</v>
      </c>
      <c r="S204" s="2">
        <f t="shared" si="17"/>
        <v>479079.14285714924</v>
      </c>
      <c r="T204" s="2">
        <f t="shared" si="18"/>
        <v>20920.857142857276</v>
      </c>
      <c r="U204" s="2">
        <f t="shared" si="19"/>
        <v>500000</v>
      </c>
      <c r="V204" s="2">
        <f t="shared" si="33"/>
        <v>39110674.490217425</v>
      </c>
      <c r="W204" s="2">
        <f t="shared" si="20"/>
        <v>479079.14285714179</v>
      </c>
      <c r="X204" s="2">
        <f t="shared" si="6"/>
        <v>20920.857142858207</v>
      </c>
      <c r="Y204" s="2">
        <f t="shared" si="35"/>
        <v>43475095.501071371</v>
      </c>
      <c r="Z204" s="2" t="str">
        <f t="shared" si="8"/>
        <v>HERE</v>
      </c>
      <c r="AA204" s="2">
        <f>IF(Z204="HERE",Y204,AA203+Graph!$G$1*1000)</f>
        <v>43475095.501071371</v>
      </c>
      <c r="AB204" s="2">
        <f t="shared" si="21"/>
        <v>20920.857142858207</v>
      </c>
      <c r="AC204" s="2">
        <f t="shared" si="36"/>
        <v>39110674.490217425</v>
      </c>
      <c r="AD204" s="3">
        <f t="shared" si="10"/>
        <v>43475095.501071371</v>
      </c>
      <c r="AE204" s="2">
        <f>IF(AE202&gt;=52800000,52800000,IF(AB183=Graph!G$1*1000,AE203+Graph!G$1*1000,AC204))</f>
        <v>39110674.490217425</v>
      </c>
      <c r="AF204" s="3">
        <f t="shared" si="11"/>
        <v>39110674.490217425</v>
      </c>
      <c r="AG204" s="3">
        <f t="shared" si="27"/>
        <v>40065935.968521304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129</v>
      </c>
      <c r="C205" s="7"/>
      <c r="D205" s="2" t="e">
        <f t="shared" si="12"/>
        <v>#N/A</v>
      </c>
      <c r="E205" s="2" t="e">
        <f t="shared" si="22"/>
        <v>#N/A</v>
      </c>
      <c r="F205" s="2">
        <v>650096.9994237572</v>
      </c>
      <c r="G205" s="2">
        <f t="shared" si="26"/>
        <v>479079.14285714284</v>
      </c>
      <c r="H205" s="2">
        <f t="shared" si="37"/>
        <v>79832401.633074671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3434827.5714285751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695899.76376305521</v>
      </c>
      <c r="Q205" s="2">
        <f t="shared" si="39"/>
        <v>500000</v>
      </c>
      <c r="R205" s="2">
        <f t="shared" si="38"/>
        <v>83085769.991288811</v>
      </c>
      <c r="S205" s="2">
        <f t="shared" si="17"/>
        <v>479079.14285714924</v>
      </c>
      <c r="T205" s="2">
        <f t="shared" si="18"/>
        <v>20920.857142857276</v>
      </c>
      <c r="U205" s="2">
        <f t="shared" si="19"/>
        <v>500000</v>
      </c>
      <c r="V205" s="2">
        <f t="shared" si="33"/>
        <v>39589753.633074567</v>
      </c>
      <c r="W205" s="2">
        <f t="shared" si="20"/>
        <v>479079.14285714179</v>
      </c>
      <c r="X205" s="2">
        <f t="shared" si="6"/>
        <v>20920.857142858207</v>
      </c>
      <c r="Y205" s="2">
        <f t="shared" si="35"/>
        <v>43496016.358214229</v>
      </c>
      <c r="Z205" s="2" t="str">
        <f t="shared" si="8"/>
        <v>HERE</v>
      </c>
      <c r="AA205" s="2">
        <f>IF(Z205="HERE",Y205,AA204+Graph!$G$1*1000)</f>
        <v>43496016.358214229</v>
      </c>
      <c r="AB205" s="2">
        <f t="shared" si="21"/>
        <v>20920.857142858207</v>
      </c>
      <c r="AC205" s="2">
        <f t="shared" si="36"/>
        <v>39589753.633074567</v>
      </c>
      <c r="AD205" s="3">
        <f t="shared" si="10"/>
        <v>43496016.358214229</v>
      </c>
      <c r="AE205" s="2">
        <f>IF(AE203&gt;=52800000,52800000,IF(AB184=Graph!G$1*1000,AE204+Graph!G$1*1000,AC205))</f>
        <v>39589753.633074567</v>
      </c>
      <c r="AF205" s="3">
        <f t="shared" si="11"/>
        <v>39589753.633074567</v>
      </c>
      <c r="AG205" s="3">
        <f t="shared" si="27"/>
        <v>40127196.481417298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130</v>
      </c>
      <c r="C206" s="7"/>
      <c r="D206" s="2" t="e">
        <f t="shared" si="12"/>
        <v>#N/A</v>
      </c>
      <c r="E206" s="2" t="e">
        <f t="shared" si="22"/>
        <v>#N/A</v>
      </c>
      <c r="F206" s="2">
        <v>651932.77491289377</v>
      </c>
      <c r="G206" s="2">
        <f t="shared" si="26"/>
        <v>479079.14285714284</v>
      </c>
      <c r="H206" s="2">
        <f t="shared" si="37"/>
        <v>80311480.77593182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3455748.4285714324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698006.40365852416</v>
      </c>
      <c r="Q206" s="2">
        <f t="shared" si="39"/>
        <v>500000</v>
      </c>
      <c r="R206" s="2">
        <f t="shared" si="38"/>
        <v>83585769.991288811</v>
      </c>
      <c r="S206" s="2">
        <f t="shared" si="17"/>
        <v>479079.14285714924</v>
      </c>
      <c r="T206" s="2">
        <f t="shared" si="18"/>
        <v>20920.857142857276</v>
      </c>
      <c r="U206" s="2">
        <f t="shared" si="19"/>
        <v>500000</v>
      </c>
      <c r="V206" s="2">
        <f t="shared" si="33"/>
        <v>40068832.775931709</v>
      </c>
      <c r="W206" s="2">
        <f t="shared" si="20"/>
        <v>479079.14285714179</v>
      </c>
      <c r="X206" s="2">
        <f t="shared" si="6"/>
        <v>20920.857142858207</v>
      </c>
      <c r="Y206" s="2">
        <f t="shared" si="35"/>
        <v>43516937.215357088</v>
      </c>
      <c r="Z206" s="2" t="str">
        <f t="shared" si="8"/>
        <v>HERE</v>
      </c>
      <c r="AA206" s="2">
        <f>IF(Z206="HERE",Y206,AA205+Graph!$G$1*1000)</f>
        <v>43516937.215357088</v>
      </c>
      <c r="AB206" s="2">
        <f t="shared" si="21"/>
        <v>20920.857142858207</v>
      </c>
      <c r="AC206" s="2">
        <f t="shared" si="36"/>
        <v>40068832.775931709</v>
      </c>
      <c r="AD206" s="3">
        <f t="shared" si="10"/>
        <v>43516937.215357088</v>
      </c>
      <c r="AE206" s="2">
        <f>IF(AE204&gt;=52800000,52800000,IF(AB185=Graph!G$1*1000,AE205+Graph!G$1*1000,AC206))</f>
        <v>40068832.775931709</v>
      </c>
      <c r="AF206" s="3">
        <f t="shared" si="11"/>
        <v>40068832.775931709</v>
      </c>
      <c r="AG206" s="3">
        <f t="shared" si="27"/>
        <v>40186896.585147522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131</v>
      </c>
      <c r="C207" s="7"/>
      <c r="D207" s="2" t="e">
        <f t="shared" si="12"/>
        <v>#N/A</v>
      </c>
      <c r="E207" s="2" t="e">
        <f t="shared" si="22"/>
        <v>#N/A</v>
      </c>
      <c r="F207" s="2">
        <v>653768.55040204525</v>
      </c>
      <c r="G207" s="2">
        <f t="shared" si="26"/>
        <v>479079.14285714284</v>
      </c>
      <c r="H207" s="2">
        <f t="shared" si="37"/>
        <v>80790559.91878897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3476669.2857142896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700113.04355399311</v>
      </c>
      <c r="Q207" s="2">
        <f t="shared" si="39"/>
        <v>500000</v>
      </c>
      <c r="R207" s="2">
        <f t="shared" si="38"/>
        <v>84085769.991288811</v>
      </c>
      <c r="S207" s="2">
        <f t="shared" si="17"/>
        <v>479079.14285714924</v>
      </c>
      <c r="T207" s="2">
        <f t="shared" si="18"/>
        <v>20920.857142857276</v>
      </c>
      <c r="U207" s="2">
        <f t="shared" si="19"/>
        <v>500000</v>
      </c>
      <c r="V207" s="2">
        <f t="shared" si="33"/>
        <v>40547911.91878885</v>
      </c>
      <c r="W207" s="2">
        <f t="shared" si="20"/>
        <v>479079.14285714179</v>
      </c>
      <c r="X207" s="2">
        <f t="shared" si="6"/>
        <v>20920.857142858207</v>
      </c>
      <c r="Y207" s="2">
        <f t="shared" si="35"/>
        <v>43537858.072499946</v>
      </c>
      <c r="Z207" s="2" t="str">
        <f t="shared" si="8"/>
        <v>HERE</v>
      </c>
      <c r="AA207" s="2">
        <f>IF(Z207="HERE",Y207,AA206+Graph!$G$1*1000)</f>
        <v>43537858.072499946</v>
      </c>
      <c r="AB207" s="2">
        <f t="shared" si="21"/>
        <v>20920.857142858207</v>
      </c>
      <c r="AC207" s="2">
        <f t="shared" si="36"/>
        <v>40547911.91878885</v>
      </c>
      <c r="AD207" s="3">
        <f t="shared" si="10"/>
        <v>43537858.072499946</v>
      </c>
      <c r="AE207" s="2">
        <f>IF(AE205&gt;=52800000,52800000,IF(AB186=Graph!G$1*1000,AE206+Graph!G$1*1000,AC207))</f>
        <v>40547911.91878885</v>
      </c>
      <c r="AF207" s="3">
        <f t="shared" si="11"/>
        <v>40547911.91878885</v>
      </c>
      <c r="AG207" s="3">
        <f t="shared" si="27"/>
        <v>40245036.279711977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132</v>
      </c>
      <c r="C208" s="7"/>
      <c r="D208" s="2" t="e">
        <f t="shared" si="12"/>
        <v>#N/A</v>
      </c>
      <c r="E208" s="2" t="e">
        <f t="shared" si="22"/>
        <v>#N/A</v>
      </c>
      <c r="F208" s="2">
        <v>655604.32589119673</v>
      </c>
      <c r="G208" s="2">
        <f t="shared" si="26"/>
        <v>479079.14285714284</v>
      </c>
      <c r="H208" s="2">
        <f t="shared" si="37"/>
        <v>81269639.061646119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3497590.1428571469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702219.68344946206</v>
      </c>
      <c r="Q208" s="2">
        <f t="shared" si="39"/>
        <v>500000</v>
      </c>
      <c r="R208" s="2">
        <f t="shared" si="38"/>
        <v>84585769.991288811</v>
      </c>
      <c r="S208" s="2">
        <f t="shared" si="17"/>
        <v>479079.14285714924</v>
      </c>
      <c r="T208" s="2">
        <f t="shared" si="18"/>
        <v>20920.857142857276</v>
      </c>
      <c r="U208" s="2">
        <f t="shared" si="19"/>
        <v>500000</v>
      </c>
      <c r="V208" s="2">
        <f t="shared" si="33"/>
        <v>41026991.061645992</v>
      </c>
      <c r="W208" s="2">
        <f t="shared" si="20"/>
        <v>479079.14285714179</v>
      </c>
      <c r="X208" s="2">
        <f t="shared" si="6"/>
        <v>20920.857142858207</v>
      </c>
      <c r="Y208" s="2">
        <f t="shared" si="35"/>
        <v>43558778.929642804</v>
      </c>
      <c r="Z208" s="2" t="str">
        <f t="shared" si="8"/>
        <v>HERE</v>
      </c>
      <c r="AA208" s="2">
        <f>IF(Z208="HERE",Y208,AA207+Graph!$G$1*1000)</f>
        <v>43558778.929642804</v>
      </c>
      <c r="AB208" s="2">
        <f t="shared" si="21"/>
        <v>20920.857142858207</v>
      </c>
      <c r="AC208" s="2">
        <f t="shared" si="36"/>
        <v>41026991.061645992</v>
      </c>
      <c r="AD208" s="3">
        <f t="shared" si="10"/>
        <v>43558778.929642804</v>
      </c>
      <c r="AE208" s="2">
        <f>IF(AE206&gt;=52800000,52800000,IF(AB187=Graph!G$1*1000,AE207+Graph!G$1*1000,AC208))</f>
        <v>41026991.061645992</v>
      </c>
      <c r="AF208" s="3">
        <f t="shared" si="11"/>
        <v>41026991.061645992</v>
      </c>
      <c r="AG208" s="3">
        <f t="shared" si="27"/>
        <v>40301615.565110654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133</v>
      </c>
      <c r="C209" s="7"/>
      <c r="D209" s="2" t="e">
        <f t="shared" si="12"/>
        <v>#N/A</v>
      </c>
      <c r="E209" s="2" t="e">
        <f t="shared" si="22"/>
        <v>#N/A</v>
      </c>
      <c r="F209" s="2">
        <v>657440.1013803333</v>
      </c>
      <c r="G209" s="2">
        <f t="shared" si="26"/>
        <v>479079.14285714284</v>
      </c>
      <c r="H209" s="2">
        <f t="shared" si="37"/>
        <v>81748718.204503268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3518511.0000000042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704326.32334493101</v>
      </c>
      <c r="Q209" s="2">
        <f t="shared" si="39"/>
        <v>500000</v>
      </c>
      <c r="R209" s="2">
        <f t="shared" si="38"/>
        <v>85085769.991288811</v>
      </c>
      <c r="S209" s="2">
        <f t="shared" si="17"/>
        <v>479079.14285714924</v>
      </c>
      <c r="T209" s="2">
        <f t="shared" si="18"/>
        <v>20920.857142857276</v>
      </c>
      <c r="U209" s="2">
        <f t="shared" si="19"/>
        <v>500000</v>
      </c>
      <c r="V209" s="2">
        <f t="shared" si="33"/>
        <v>41506070.204503134</v>
      </c>
      <c r="W209" s="2">
        <f t="shared" si="20"/>
        <v>479079.14285714179</v>
      </c>
      <c r="X209" s="2">
        <f t="shared" si="6"/>
        <v>20920.857142858207</v>
      </c>
      <c r="Y209" s="2">
        <f t="shared" si="35"/>
        <v>43579699.786785662</v>
      </c>
      <c r="Z209" s="2" t="str">
        <f t="shared" si="8"/>
        <v>HERE</v>
      </c>
      <c r="AA209" s="2">
        <f>IF(Z209="HERE",Y209,AA208+Graph!$G$1*1000)</f>
        <v>43579699.786785662</v>
      </c>
      <c r="AB209" s="2">
        <f t="shared" si="21"/>
        <v>20920.857142858207</v>
      </c>
      <c r="AC209" s="2">
        <f t="shared" si="36"/>
        <v>41506070.204503134</v>
      </c>
      <c r="AD209" s="3">
        <f t="shared" si="10"/>
        <v>43579699.786785662</v>
      </c>
      <c r="AE209" s="2">
        <f>IF(AE207&gt;=52800000,52800000,IF(AB188=Graph!G$1*1000,AE208+Graph!G$1*1000,AC209))</f>
        <v>41506070.204503134</v>
      </c>
      <c r="AF209" s="3">
        <f t="shared" si="11"/>
        <v>41506070.204503134</v>
      </c>
      <c r="AG209" s="3">
        <f t="shared" si="27"/>
        <v>40356634.441343553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134</v>
      </c>
      <c r="C210" s="7"/>
      <c r="D210" s="2" t="e">
        <f t="shared" si="12"/>
        <v>#N/A</v>
      </c>
      <c r="E210" s="2" t="e">
        <f t="shared" si="22"/>
        <v>#N/A</v>
      </c>
      <c r="F210" s="2">
        <v>659275.87686948478</v>
      </c>
      <c r="G210" s="2">
        <f t="shared" si="26"/>
        <v>479079.14285714284</v>
      </c>
      <c r="H210" s="2">
        <f t="shared" si="37"/>
        <v>82227797.347360417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3539431.8571428615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706432.96324039996</v>
      </c>
      <c r="Q210" s="2">
        <f t="shared" si="39"/>
        <v>500000</v>
      </c>
      <c r="R210" s="2">
        <f t="shared" si="38"/>
        <v>85585769.991288811</v>
      </c>
      <c r="S210" s="2">
        <f t="shared" si="17"/>
        <v>479079.14285714924</v>
      </c>
      <c r="T210" s="2">
        <f t="shared" si="18"/>
        <v>20920.857142857276</v>
      </c>
      <c r="U210" s="2">
        <f t="shared" si="19"/>
        <v>500000</v>
      </c>
      <c r="V210" s="2">
        <f t="shared" si="33"/>
        <v>41985149.347360276</v>
      </c>
      <c r="W210" s="2">
        <f t="shared" si="20"/>
        <v>479079.14285714179</v>
      </c>
      <c r="X210" s="2">
        <f t="shared" si="6"/>
        <v>20920.857142858207</v>
      </c>
      <c r="Y210" s="2">
        <f t="shared" si="35"/>
        <v>43600620.64392852</v>
      </c>
      <c r="Z210" s="2" t="str">
        <f t="shared" si="8"/>
        <v>HERE</v>
      </c>
      <c r="AA210" s="2">
        <f>IF(Z210="HERE",Y210,AA209+Graph!$G$1*1000)</f>
        <v>43600620.64392852</v>
      </c>
      <c r="AB210" s="2">
        <f t="shared" si="21"/>
        <v>20920.857142858207</v>
      </c>
      <c r="AC210" s="2">
        <f t="shared" si="36"/>
        <v>41985149.347360276</v>
      </c>
      <c r="AD210" s="3">
        <f t="shared" si="10"/>
        <v>43600620.64392852</v>
      </c>
      <c r="AE210" s="2">
        <f>IF(AE208&gt;=52800000,52800000,IF(AB189=Graph!G$1*1000,AE209+Graph!G$1*1000,AC210))</f>
        <v>41985149.347360276</v>
      </c>
      <c r="AF210" s="3">
        <f t="shared" si="11"/>
        <v>41985149.347360276</v>
      </c>
      <c r="AG210" s="3">
        <f t="shared" si="27"/>
        <v>40410092.908410691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135</v>
      </c>
      <c r="C211" s="7"/>
      <c r="D211" s="2" t="e">
        <f t="shared" si="12"/>
        <v>#N/A</v>
      </c>
      <c r="E211" s="2" t="e">
        <f t="shared" si="22"/>
        <v>#N/A</v>
      </c>
      <c r="F211" s="2">
        <v>661111.65235862136</v>
      </c>
      <c r="G211" s="2">
        <f t="shared" si="26"/>
        <v>479079.14285714284</v>
      </c>
      <c r="H211" s="2">
        <f t="shared" si="37"/>
        <v>82706876.490217566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3560352.7142857187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708539.60313588381</v>
      </c>
      <c r="Q211" s="2">
        <f t="shared" si="39"/>
        <v>500000</v>
      </c>
      <c r="R211" s="2">
        <f t="shared" si="38"/>
        <v>86085769.991288811</v>
      </c>
      <c r="S211" s="2">
        <f t="shared" si="17"/>
        <v>479079.14285714924</v>
      </c>
      <c r="T211" s="2">
        <f t="shared" si="18"/>
        <v>20920.857142857276</v>
      </c>
      <c r="U211" s="2">
        <f t="shared" si="19"/>
        <v>500000</v>
      </c>
      <c r="V211" s="2">
        <f t="shared" si="33"/>
        <v>42464228.490217417</v>
      </c>
      <c r="W211" s="2">
        <f t="shared" si="20"/>
        <v>479079.14285714179</v>
      </c>
      <c r="X211" s="2">
        <f t="shared" si="6"/>
        <v>20920.857142858207</v>
      </c>
      <c r="Y211" s="2">
        <f t="shared" si="35"/>
        <v>43621541.501071379</v>
      </c>
      <c r="Z211" s="2" t="str">
        <f t="shared" si="8"/>
        <v>HERE</v>
      </c>
      <c r="AA211" s="2">
        <f>IF(Z211="HERE",Y211,AA210+Graph!$G$1*1000)</f>
        <v>43621541.501071379</v>
      </c>
      <c r="AB211" s="2">
        <f t="shared" si="21"/>
        <v>20920.857142858207</v>
      </c>
      <c r="AC211" s="2">
        <f t="shared" si="36"/>
        <v>42464228.490217417</v>
      </c>
      <c r="AD211" s="3">
        <f t="shared" si="10"/>
        <v>43621541.501071379</v>
      </c>
      <c r="AE211" s="2">
        <f>IF(AE209&gt;=52800000,52800000,IF(AB190=Graph!G$1*1000,AE210+Graph!G$1*1000,AC211))</f>
        <v>42464228.490217417</v>
      </c>
      <c r="AF211" s="3">
        <f t="shared" si="11"/>
        <v>42464228.490217417</v>
      </c>
      <c r="AG211" s="3">
        <f t="shared" si="27"/>
        <v>40461990.966312058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136</v>
      </c>
      <c r="C212" s="7"/>
      <c r="D212" s="2" t="e">
        <f t="shared" si="12"/>
        <v>#N/A</v>
      </c>
      <c r="E212" s="2" t="e">
        <f t="shared" si="22"/>
        <v>#N/A</v>
      </c>
      <c r="F212" s="2">
        <v>662947.42784777284</v>
      </c>
      <c r="G212" s="2">
        <f t="shared" si="26"/>
        <v>479079.14285714284</v>
      </c>
      <c r="H212" s="2">
        <f t="shared" si="37"/>
        <v>83185955.633074716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3581273.571428576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710646.24303135276</v>
      </c>
      <c r="Q212" s="2">
        <f t="shared" si="39"/>
        <v>500000</v>
      </c>
      <c r="R212" s="2">
        <f t="shared" si="38"/>
        <v>86585769.991288811</v>
      </c>
      <c r="S212" s="2">
        <f t="shared" si="17"/>
        <v>479079.14285714924</v>
      </c>
      <c r="T212" s="2">
        <f t="shared" si="18"/>
        <v>20920.857142857276</v>
      </c>
      <c r="U212" s="2">
        <f t="shared" si="19"/>
        <v>500000</v>
      </c>
      <c r="V212" s="2">
        <f t="shared" si="33"/>
        <v>42943307.633074559</v>
      </c>
      <c r="W212" s="2">
        <f t="shared" si="20"/>
        <v>479079.14285714179</v>
      </c>
      <c r="X212" s="2">
        <f t="shared" si="6"/>
        <v>20920.857142858207</v>
      </c>
      <c r="Y212" s="2">
        <f t="shared" si="35"/>
        <v>43642462.358214237</v>
      </c>
      <c r="Z212" s="2" t="str">
        <f t="shared" si="8"/>
        <v>HERE</v>
      </c>
      <c r="AA212" s="2">
        <f>IF(Z212="HERE",Y212,AA211+Graph!$G$1*1000)</f>
        <v>43642462.358214237</v>
      </c>
      <c r="AB212" s="2">
        <f t="shared" si="21"/>
        <v>20920.857142858207</v>
      </c>
      <c r="AC212" s="2">
        <f t="shared" si="36"/>
        <v>42943307.633074559</v>
      </c>
      <c r="AD212" s="3">
        <f t="shared" si="10"/>
        <v>43642462.358214237</v>
      </c>
      <c r="AE212" s="2">
        <f>IF(AE210&gt;=52800000,52800000,IF(AB191=Graph!G$1*1000,AE211+Graph!G$1*1000,AC212))</f>
        <v>42943307.633074559</v>
      </c>
      <c r="AF212" s="3">
        <f t="shared" si="11"/>
        <v>42943307.633074559</v>
      </c>
      <c r="AG212" s="3">
        <f t="shared" si="27"/>
        <v>40512328.615047634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137</v>
      </c>
      <c r="C213" s="7"/>
      <c r="D213" s="2" t="e">
        <f t="shared" si="12"/>
        <v>#N/A</v>
      </c>
      <c r="E213" s="2" t="e">
        <f t="shared" si="22"/>
        <v>#N/A</v>
      </c>
      <c r="F213" s="2">
        <v>664783.20333690941</v>
      </c>
      <c r="G213" s="2">
        <f t="shared" si="26"/>
        <v>479079.14285714284</v>
      </c>
      <c r="H213" s="2">
        <f t="shared" si="37"/>
        <v>83665034.775931865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3602194.4285714333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712752.88292682171</v>
      </c>
      <c r="Q213" s="2">
        <f t="shared" si="39"/>
        <v>500000</v>
      </c>
      <c r="R213" s="2">
        <f t="shared" si="38"/>
        <v>87085769.991288811</v>
      </c>
      <c r="S213" s="2">
        <f t="shared" si="17"/>
        <v>479079.14285714924</v>
      </c>
      <c r="T213" s="2">
        <f t="shared" si="18"/>
        <v>20920.857142857276</v>
      </c>
      <c r="U213" s="2">
        <f t="shared" si="19"/>
        <v>500000</v>
      </c>
      <c r="V213" s="2">
        <f t="shared" si="33"/>
        <v>43422386.775931701</v>
      </c>
      <c r="W213" s="2">
        <f t="shared" si="20"/>
        <v>479079.14285714179</v>
      </c>
      <c r="X213" s="2">
        <f t="shared" si="6"/>
        <v>20920.857142858207</v>
      </c>
      <c r="Y213" s="2">
        <f t="shared" si="35"/>
        <v>43663383.215357095</v>
      </c>
      <c r="Z213" s="2" t="str">
        <f t="shared" si="8"/>
        <v>HERE</v>
      </c>
      <c r="AA213" s="2">
        <f>IF(Z213="HERE",Y213,AA212+Graph!$G$1*1000)</f>
        <v>43663383.215357095</v>
      </c>
      <c r="AB213" s="2">
        <f t="shared" si="21"/>
        <v>20920.857142858207</v>
      </c>
      <c r="AC213" s="2">
        <f t="shared" si="36"/>
        <v>42943307.633074559</v>
      </c>
      <c r="AD213" s="3">
        <f t="shared" si="10"/>
        <v>43663383.215357095</v>
      </c>
      <c r="AE213" s="2">
        <f>IF(AE211&gt;=52800000,52800000,IF(AB192=Graph!G$1*1000,AE212+Graph!G$1*1000,AC213))</f>
        <v>42943307.633074559</v>
      </c>
      <c r="AF213" s="3">
        <f t="shared" si="11"/>
        <v>42943307.633074559</v>
      </c>
      <c r="AG213" s="3">
        <f t="shared" si="27"/>
        <v>40561105.854617447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138</v>
      </c>
      <c r="C214" s="7"/>
      <c r="D214" s="2" t="e">
        <f t="shared" si="12"/>
        <v>#N/A</v>
      </c>
      <c r="E214" s="2" t="e">
        <f t="shared" si="22"/>
        <v>#N/A</v>
      </c>
      <c r="F214" s="2">
        <v>666618.97882606089</v>
      </c>
      <c r="G214" s="2">
        <f t="shared" si="26"/>
        <v>479079.14285714284</v>
      </c>
      <c r="H214" s="2">
        <f t="shared" si="37"/>
        <v>84144113.918789014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3623115.2857142906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714859.52282229066</v>
      </c>
      <c r="Q214" s="2">
        <f t="shared" si="39"/>
        <v>500000</v>
      </c>
      <c r="R214" s="2">
        <f t="shared" si="38"/>
        <v>87585769.991288811</v>
      </c>
      <c r="S214" s="2">
        <f t="shared" si="17"/>
        <v>479079.14285714924</v>
      </c>
      <c r="T214" s="2">
        <f t="shared" si="18"/>
        <v>20920.857142857276</v>
      </c>
      <c r="U214" s="2">
        <f t="shared" si="19"/>
        <v>500000</v>
      </c>
      <c r="V214" s="2">
        <f t="shared" si="33"/>
        <v>43901465.918788843</v>
      </c>
      <c r="W214" s="2">
        <f t="shared" si="20"/>
        <v>479079.14285714179</v>
      </c>
      <c r="X214" s="2">
        <f t="shared" si="6"/>
        <v>20920.857142858207</v>
      </c>
      <c r="Y214" s="2">
        <f t="shared" si="35"/>
        <v>43684304.072499953</v>
      </c>
      <c r="Z214" s="2" t="str">
        <f t="shared" si="8"/>
        <v>MEEP</v>
      </c>
      <c r="AA214" s="2">
        <f>IF(Z214="HERE",Y214,AA213+Graph!$G$1*1000)</f>
        <v>44083383.215357095</v>
      </c>
      <c r="AB214" s="2">
        <f t="shared" si="21"/>
        <v>420000</v>
      </c>
      <c r="AC214" s="2">
        <f t="shared" si="36"/>
        <v>42943307.633074559</v>
      </c>
      <c r="AD214" s="3">
        <f t="shared" si="10"/>
        <v>44083383.215357095</v>
      </c>
      <c r="AE214" s="2">
        <f>IF(AE212&gt;=52800000,52800000,IF(AB193=Graph!G$1*1000,AE213+Graph!G$1*1000,AC214))</f>
        <v>42943307.633074559</v>
      </c>
      <c r="AF214" s="3">
        <f t="shared" si="11"/>
        <v>42943307.633074559</v>
      </c>
      <c r="AG214" s="3">
        <f t="shared" si="27"/>
        <v>40608322.685021482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139</v>
      </c>
      <c r="C215" s="7"/>
      <c r="D215" s="2" t="e">
        <f t="shared" si="12"/>
        <v>#N/A</v>
      </c>
      <c r="E215" s="2" t="e">
        <f t="shared" si="22"/>
        <v>#N/A</v>
      </c>
      <c r="F215" s="2">
        <v>668454.75431521237</v>
      </c>
      <c r="G215" s="2">
        <f t="shared" si="26"/>
        <v>479079.14285714284</v>
      </c>
      <c r="H215" s="2">
        <f t="shared" si="37"/>
        <v>84623193.061646163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3644036.1428571478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716966.16271775961</v>
      </c>
      <c r="Q215" s="2">
        <f t="shared" si="39"/>
        <v>500000</v>
      </c>
      <c r="R215" s="2">
        <f t="shared" si="38"/>
        <v>88085769.991288811</v>
      </c>
      <c r="S215" s="2">
        <f t="shared" si="17"/>
        <v>479079.14285714924</v>
      </c>
      <c r="T215" s="2">
        <f t="shared" si="18"/>
        <v>20920.857142857276</v>
      </c>
      <c r="U215" s="2">
        <f t="shared" si="19"/>
        <v>500000</v>
      </c>
      <c r="V215" s="2">
        <f t="shared" si="33"/>
        <v>44380545.061645985</v>
      </c>
      <c r="W215" s="2">
        <f t="shared" si="20"/>
        <v>479079.14285714179</v>
      </c>
      <c r="X215" s="2">
        <f t="shared" si="6"/>
        <v>20920.857142858207</v>
      </c>
      <c r="Y215" s="2">
        <f t="shared" si="35"/>
        <v>43705224.929642811</v>
      </c>
      <c r="Z215" s="2" t="str">
        <f t="shared" si="8"/>
        <v>MEEP</v>
      </c>
      <c r="AA215" s="2">
        <f>IF(Z215="HERE",Y215,AA214+Graph!$G$1*1000)</f>
        <v>44503383.215357095</v>
      </c>
      <c r="AB215" s="2">
        <f t="shared" si="21"/>
        <v>420000</v>
      </c>
      <c r="AC215" s="2">
        <f t="shared" si="36"/>
        <v>42943307.633074559</v>
      </c>
      <c r="AD215" s="3">
        <f t="shared" si="10"/>
        <v>44503383.215357095</v>
      </c>
      <c r="AE215" s="2">
        <f>IF(AE213&gt;=52800000,52800000,IF(AB194=Graph!G$1*1000,AE214+Graph!G$1*1000,AC215))</f>
        <v>42943307.633074559</v>
      </c>
      <c r="AF215" s="3">
        <f t="shared" si="11"/>
        <v>42943307.633074559</v>
      </c>
      <c r="AG215" s="3">
        <f t="shared" si="27"/>
        <v>40653979.106259756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140</v>
      </c>
      <c r="C216" s="7"/>
      <c r="D216" s="2" t="e">
        <f t="shared" si="12"/>
        <v>#N/A</v>
      </c>
      <c r="E216" s="2" t="e">
        <f t="shared" si="22"/>
        <v>#N/A</v>
      </c>
      <c r="F216" s="2">
        <v>670290.52980434895</v>
      </c>
      <c r="G216" s="2">
        <f t="shared" si="26"/>
        <v>479079.14285714284</v>
      </c>
      <c r="H216" s="2">
        <f t="shared" si="37"/>
        <v>85102272.204503313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3664957.0000000051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719072.80261322856</v>
      </c>
      <c r="Q216" s="2">
        <f t="shared" si="39"/>
        <v>500000</v>
      </c>
      <c r="R216" s="2">
        <f t="shared" si="38"/>
        <v>88585769.991288811</v>
      </c>
      <c r="S216" s="2">
        <f t="shared" si="17"/>
        <v>479079.14285714924</v>
      </c>
      <c r="T216" s="2">
        <f t="shared" si="18"/>
        <v>20920.857142857276</v>
      </c>
      <c r="U216" s="2">
        <f t="shared" si="19"/>
        <v>500000</v>
      </c>
      <c r="V216" s="2">
        <f t="shared" si="33"/>
        <v>44859624.204503126</v>
      </c>
      <c r="W216" s="2">
        <f t="shared" si="20"/>
        <v>479079.14285714179</v>
      </c>
      <c r="X216" s="2">
        <f t="shared" si="6"/>
        <v>20920.857142858207</v>
      </c>
      <c r="Y216" s="2">
        <f t="shared" si="35"/>
        <v>43726145.78678567</v>
      </c>
      <c r="Z216" s="2" t="str">
        <f t="shared" si="8"/>
        <v>MEEP</v>
      </c>
      <c r="AA216" s="2">
        <f>IF(Z216="HERE",Y216,AA215+Graph!$G$1*1000)</f>
        <v>44923383.215357095</v>
      </c>
      <c r="AB216" s="2">
        <f t="shared" si="21"/>
        <v>420000</v>
      </c>
      <c r="AC216" s="2">
        <f t="shared" si="36"/>
        <v>42943307.633074559</v>
      </c>
      <c r="AD216" s="3">
        <f t="shared" si="10"/>
        <v>44923383.215357095</v>
      </c>
      <c r="AE216" s="2">
        <f>IF(AE214&gt;=52800000,52800000,IF(AB195=Graph!G$1*1000,AE215+Graph!G$1*1000,AC216))</f>
        <v>42943307.633074559</v>
      </c>
      <c r="AF216" s="3">
        <f t="shared" si="11"/>
        <v>42943307.633074559</v>
      </c>
      <c r="AG216" s="3">
        <f t="shared" si="27"/>
        <v>40698075.118332237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141</v>
      </c>
      <c r="C217" s="7"/>
      <c r="D217" s="2" t="e">
        <f t="shared" si="12"/>
        <v>#N/A</v>
      </c>
      <c r="E217" s="2" t="e">
        <f t="shared" si="22"/>
        <v>#N/A</v>
      </c>
      <c r="F217" s="2">
        <v>672126.30529350042</v>
      </c>
      <c r="G217" s="2">
        <f t="shared" si="26"/>
        <v>479079.14285714284</v>
      </c>
      <c r="H217" s="2">
        <f t="shared" si="37"/>
        <v>85581351.347360462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3685877.8571428624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721179.44250869751</v>
      </c>
      <c r="Q217" s="2">
        <f t="shared" si="39"/>
        <v>500000</v>
      </c>
      <c r="R217" s="2">
        <f t="shared" si="38"/>
        <v>89085769.991288811</v>
      </c>
      <c r="S217" s="2">
        <f t="shared" si="17"/>
        <v>479079.14285714924</v>
      </c>
      <c r="T217" s="2">
        <f t="shared" si="18"/>
        <v>20920.857142857276</v>
      </c>
      <c r="U217" s="2">
        <f t="shared" si="19"/>
        <v>500000</v>
      </c>
      <c r="V217" s="2">
        <f t="shared" si="33"/>
        <v>45338703.347360268</v>
      </c>
      <c r="W217" s="2">
        <f t="shared" si="20"/>
        <v>479079.14285714179</v>
      </c>
      <c r="X217" s="2">
        <f t="shared" si="6"/>
        <v>20920.857142858207</v>
      </c>
      <c r="Y217" s="2">
        <f t="shared" si="35"/>
        <v>43747066.643928528</v>
      </c>
      <c r="Z217" s="2" t="str">
        <f t="shared" si="8"/>
        <v>MEEP</v>
      </c>
      <c r="AA217" s="2">
        <f>IF(Z217="HERE",Y217,AA216+Graph!$G$1*1000)</f>
        <v>45343383.215357095</v>
      </c>
      <c r="AB217" s="2">
        <f t="shared" si="21"/>
        <v>420000</v>
      </c>
      <c r="AC217" s="2">
        <f t="shared" si="36"/>
        <v>42943307.633074559</v>
      </c>
      <c r="AD217" s="3">
        <f t="shared" si="10"/>
        <v>45343383.215357095</v>
      </c>
      <c r="AE217" s="2">
        <f>IF(AE215&gt;=52800000,52800000,IF(AB196=Graph!G$1*1000,AE216+Graph!G$1*1000,AC217))</f>
        <v>42943307.633074559</v>
      </c>
      <c r="AF217" s="3">
        <f t="shared" si="11"/>
        <v>42943307.633074559</v>
      </c>
      <c r="AG217" s="3">
        <f t="shared" si="27"/>
        <v>40740857.846903674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142</v>
      </c>
      <c r="C218" s="7"/>
      <c r="D218" s="2" t="e">
        <f t="shared" si="12"/>
        <v>#N/A</v>
      </c>
      <c r="E218" s="2" t="e">
        <f t="shared" si="22"/>
        <v>#N/A</v>
      </c>
      <c r="F218" s="2">
        <v>673962.080782637</v>
      </c>
      <c r="G218" s="2">
        <f t="shared" si="26"/>
        <v>479079.14285714284</v>
      </c>
      <c r="H218" s="2">
        <f t="shared" si="37"/>
        <v>86060430.490217611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3706798.7142857197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723286.08240416646</v>
      </c>
      <c r="Q218" s="2">
        <f t="shared" si="39"/>
        <v>500000</v>
      </c>
      <c r="R218" s="2">
        <f t="shared" si="38"/>
        <v>89585769.991288811</v>
      </c>
      <c r="S218" s="2">
        <f t="shared" si="17"/>
        <v>479079.14285714924</v>
      </c>
      <c r="T218" s="2">
        <f t="shared" si="18"/>
        <v>20920.857142857276</v>
      </c>
      <c r="U218" s="2">
        <f t="shared" si="19"/>
        <v>500000</v>
      </c>
      <c r="V218" s="2">
        <f t="shared" si="33"/>
        <v>45817782.49021741</v>
      </c>
      <c r="W218" s="2">
        <f t="shared" si="20"/>
        <v>479079.14285714179</v>
      </c>
      <c r="X218" s="2">
        <f t="shared" si="6"/>
        <v>20920.857142858207</v>
      </c>
      <c r="Y218" s="2">
        <f t="shared" si="35"/>
        <v>43767987.501071386</v>
      </c>
      <c r="Z218" s="2" t="str">
        <f t="shared" si="8"/>
        <v>MEEP</v>
      </c>
      <c r="AA218" s="2">
        <f>IF(Z218="HERE",Y218,AA217+Graph!$G$1*1000)</f>
        <v>45763383.215357095</v>
      </c>
      <c r="AB218" s="2">
        <f t="shared" si="21"/>
        <v>420000</v>
      </c>
      <c r="AC218" s="2">
        <f t="shared" si="36"/>
        <v>42943307.633074559</v>
      </c>
      <c r="AD218" s="3">
        <f t="shared" si="10"/>
        <v>45763383.215357095</v>
      </c>
      <c r="AE218" s="2">
        <f>IF(AE216&gt;=52800000,52800000,IF(AB197=Graph!G$1*1000,AE217+Graph!G$1*1000,AC218))</f>
        <v>42943307.633074559</v>
      </c>
      <c r="AF218" s="3">
        <f t="shared" si="11"/>
        <v>42943307.633074559</v>
      </c>
      <c r="AG218" s="3">
        <f t="shared" si="27"/>
        <v>40783640.575475097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143</v>
      </c>
      <c r="C219" s="7"/>
      <c r="D219" s="2" t="e">
        <f t="shared" si="12"/>
        <v>#N/A</v>
      </c>
      <c r="E219" s="2" t="e">
        <f t="shared" si="22"/>
        <v>#N/A</v>
      </c>
      <c r="F219" s="2">
        <v>675797.85627178848</v>
      </c>
      <c r="G219" s="2">
        <f t="shared" si="26"/>
        <v>479079.14285714284</v>
      </c>
      <c r="H219" s="2">
        <f t="shared" si="37"/>
        <v>86539509.63307476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3727719.5714285769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725392.72229963541</v>
      </c>
      <c r="Q219" s="2">
        <f t="shared" si="39"/>
        <v>500000</v>
      </c>
      <c r="R219" s="2">
        <f t="shared" si="38"/>
        <v>90085769.991288811</v>
      </c>
      <c r="S219" s="2">
        <f t="shared" si="17"/>
        <v>479079.14285714924</v>
      </c>
      <c r="T219" s="2">
        <f t="shared" si="18"/>
        <v>20920.857142857276</v>
      </c>
      <c r="U219" s="2">
        <f t="shared" si="19"/>
        <v>500000</v>
      </c>
      <c r="V219" s="2">
        <f t="shared" si="33"/>
        <v>46296861.633074552</v>
      </c>
      <c r="W219" s="2">
        <f t="shared" si="20"/>
        <v>479079.14285714179</v>
      </c>
      <c r="X219" s="2">
        <f t="shared" si="6"/>
        <v>20920.857142858207</v>
      </c>
      <c r="Y219" s="2">
        <f t="shared" si="35"/>
        <v>43788908.358214244</v>
      </c>
      <c r="Z219" s="2" t="str">
        <f t="shared" si="8"/>
        <v>MEEP</v>
      </c>
      <c r="AA219" s="2">
        <f>IF(Z219="HERE",Y219,AA218+Graph!$G$1*1000)</f>
        <v>46183383.215357095</v>
      </c>
      <c r="AB219" s="2">
        <f t="shared" si="21"/>
        <v>420000</v>
      </c>
      <c r="AC219" s="2">
        <f t="shared" si="36"/>
        <v>42943307.633074559</v>
      </c>
      <c r="AD219" s="3">
        <f t="shared" si="10"/>
        <v>46183383.215357095</v>
      </c>
      <c r="AE219" s="2">
        <f>IF(AE217&gt;=52800000,52800000,IF(AB198=Graph!G$1*1000,AE218+Graph!G$1*1000,AC219))</f>
        <v>42943307.633074559</v>
      </c>
      <c r="AF219" s="3">
        <f t="shared" si="11"/>
        <v>42943307.633074559</v>
      </c>
      <c r="AG219" s="3">
        <f t="shared" si="27"/>
        <v>40826423.304046527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144</v>
      </c>
      <c r="C220" s="7"/>
      <c r="D220" s="2" t="e">
        <f t="shared" si="12"/>
        <v>#N/A</v>
      </c>
      <c r="E220" s="2" t="e">
        <f t="shared" si="22"/>
        <v>#N/A</v>
      </c>
      <c r="F220" s="2">
        <v>677633.63176092505</v>
      </c>
      <c r="G220" s="2">
        <f t="shared" si="26"/>
        <v>479079.14285714284</v>
      </c>
      <c r="H220" s="2">
        <f t="shared" si="37"/>
        <v>87018588.77593191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3748640.4285714342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727499.36219510436</v>
      </c>
      <c r="Q220" s="2">
        <f t="shared" si="39"/>
        <v>500000</v>
      </c>
      <c r="R220" s="2">
        <f t="shared" si="38"/>
        <v>90585769.991288811</v>
      </c>
      <c r="S220" s="2">
        <f t="shared" si="17"/>
        <v>479079.14285714924</v>
      </c>
      <c r="T220" s="2">
        <f t="shared" si="18"/>
        <v>20920.857142857276</v>
      </c>
      <c r="U220" s="2">
        <f t="shared" si="19"/>
        <v>500000</v>
      </c>
      <c r="V220" s="2">
        <f t="shared" si="33"/>
        <v>46775940.775931694</v>
      </c>
      <c r="W220" s="2">
        <f t="shared" si="20"/>
        <v>479079.14285714179</v>
      </c>
      <c r="X220" s="2">
        <f t="shared" si="6"/>
        <v>20920.857142858207</v>
      </c>
      <c r="Y220" s="2">
        <f t="shared" si="35"/>
        <v>43809829.215357102</v>
      </c>
      <c r="Z220" s="2" t="str">
        <f t="shared" si="8"/>
        <v>MEEP</v>
      </c>
      <c r="AA220" s="2">
        <f>IF(Z220="HERE",Y220,AA219+Graph!$G$1*1000)</f>
        <v>46603383.215357095</v>
      </c>
      <c r="AB220" s="2">
        <f t="shared" si="21"/>
        <v>420000</v>
      </c>
      <c r="AC220" s="2">
        <f t="shared" si="36"/>
        <v>42943307.633074559</v>
      </c>
      <c r="AD220" s="3">
        <f t="shared" si="10"/>
        <v>46603383.215357095</v>
      </c>
      <c r="AE220" s="2">
        <f>IF(AE218&gt;=52800000,52800000,IF(AB199=Graph!G$1*1000,AE219+Graph!G$1*1000,AC220))</f>
        <v>42943307.633074559</v>
      </c>
      <c r="AF220" s="3">
        <f t="shared" si="11"/>
        <v>42943307.633074559</v>
      </c>
      <c r="AG220" s="3">
        <f t="shared" si="27"/>
        <v>40869206.032617964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145</v>
      </c>
      <c r="C221" s="7"/>
      <c r="D221" s="2" t="e">
        <f t="shared" si="12"/>
        <v>#N/A</v>
      </c>
      <c r="E221" s="2" t="e">
        <f t="shared" si="22"/>
        <v>#N/A</v>
      </c>
      <c r="F221" s="2">
        <v>679469.40725007653</v>
      </c>
      <c r="G221" s="2">
        <f t="shared" si="26"/>
        <v>479079.14285714284</v>
      </c>
      <c r="H221" s="2">
        <f t="shared" si="37"/>
        <v>87497667.918789059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3769561.2857142915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729606.00209058821</v>
      </c>
      <c r="Q221" s="2">
        <f t="shared" si="39"/>
        <v>500000</v>
      </c>
      <c r="R221" s="2">
        <f t="shared" si="38"/>
        <v>91085769.991288811</v>
      </c>
      <c r="S221" s="2">
        <f t="shared" si="17"/>
        <v>479079.14285714924</v>
      </c>
      <c r="T221" s="2">
        <f t="shared" si="18"/>
        <v>20920.857142857276</v>
      </c>
      <c r="U221" s="2">
        <f t="shared" si="19"/>
        <v>500000</v>
      </c>
      <c r="V221" s="2">
        <f t="shared" si="33"/>
        <v>47255019.918788835</v>
      </c>
      <c r="W221" s="2">
        <f t="shared" si="20"/>
        <v>479079.14285714179</v>
      </c>
      <c r="X221" s="2">
        <f t="shared" si="6"/>
        <v>20920.857142858207</v>
      </c>
      <c r="Y221" s="2">
        <f t="shared" si="35"/>
        <v>43830750.072499961</v>
      </c>
      <c r="Z221" s="2" t="str">
        <f t="shared" si="8"/>
        <v>MEEP</v>
      </c>
      <c r="AA221" s="2">
        <f>IF(Z221="HERE",Y221,AA220+Graph!$G$1*1000)</f>
        <v>47023383.215357095</v>
      </c>
      <c r="AB221" s="2">
        <f t="shared" si="21"/>
        <v>420000</v>
      </c>
      <c r="AC221" s="2">
        <f t="shared" si="36"/>
        <v>42943307.633074559</v>
      </c>
      <c r="AD221" s="3">
        <f t="shared" si="10"/>
        <v>47023383.215357095</v>
      </c>
      <c r="AE221" s="2">
        <f>IF(AE219&gt;=52800000,52800000,IF(AB200=Graph!G$1*1000,AE220+Graph!G$1*1000,AC221))</f>
        <v>42943307.633074559</v>
      </c>
      <c r="AF221" s="3">
        <f t="shared" si="11"/>
        <v>42943307.633074559</v>
      </c>
      <c r="AG221" s="3">
        <f t="shared" si="27"/>
        <v>40911988.761189386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146</v>
      </c>
      <c r="C222" s="7"/>
      <c r="D222" s="2" t="e">
        <f t="shared" si="12"/>
        <v>#N/A</v>
      </c>
      <c r="E222" s="2" t="e">
        <f t="shared" si="22"/>
        <v>#N/A</v>
      </c>
      <c r="F222" s="2">
        <v>681305.18273922801</v>
      </c>
      <c r="G222" s="2">
        <f t="shared" si="26"/>
        <v>479079.14285714284</v>
      </c>
      <c r="H222" s="2">
        <f t="shared" si="37"/>
        <v>87976747.061646208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3790482.1428571488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731712.64198605716</v>
      </c>
      <c r="Q222" s="2">
        <f t="shared" si="39"/>
        <v>500000</v>
      </c>
      <c r="R222" s="2">
        <f t="shared" si="38"/>
        <v>91585769.991288811</v>
      </c>
      <c r="S222" s="2">
        <f t="shared" si="17"/>
        <v>479079.14285714924</v>
      </c>
      <c r="T222" s="2">
        <f t="shared" si="18"/>
        <v>20920.857142857276</v>
      </c>
      <c r="U222" s="2">
        <f t="shared" si="19"/>
        <v>500000</v>
      </c>
      <c r="V222" s="2">
        <f t="shared" si="33"/>
        <v>47734099.061645977</v>
      </c>
      <c r="W222" s="2">
        <f t="shared" si="20"/>
        <v>479079.14285714179</v>
      </c>
      <c r="X222" s="2">
        <f t="shared" si="6"/>
        <v>20920.857142858207</v>
      </c>
      <c r="Y222" s="2">
        <f t="shared" si="35"/>
        <v>43851670.929642819</v>
      </c>
      <c r="Z222" s="2" t="str">
        <f t="shared" si="8"/>
        <v>MEEP</v>
      </c>
      <c r="AA222" s="2">
        <f>IF(Z222="HERE",Y222,AA221+Graph!$G$1*1000)</f>
        <v>47443383.215357095</v>
      </c>
      <c r="AB222" s="2">
        <f t="shared" si="21"/>
        <v>420000</v>
      </c>
      <c r="AC222" s="2">
        <f t="shared" si="36"/>
        <v>42943307.633074559</v>
      </c>
      <c r="AD222" s="3">
        <f t="shared" si="10"/>
        <v>47443383.215357095</v>
      </c>
      <c r="AE222" s="2">
        <f>IF(AE220&gt;=52800000,52800000,IF(AB201=Graph!G$1*1000,AE221+Graph!G$1*1000,AC222))</f>
        <v>42943307.633074559</v>
      </c>
      <c r="AF222" s="3">
        <f t="shared" si="11"/>
        <v>42943307.633074559</v>
      </c>
      <c r="AG222" s="3">
        <f t="shared" si="27"/>
        <v>40954771.489760816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147</v>
      </c>
      <c r="C223" s="7"/>
      <c r="D223" s="2" t="e">
        <f t="shared" si="12"/>
        <v>#N/A</v>
      </c>
      <c r="E223" s="2" t="e">
        <f t="shared" si="22"/>
        <v>#N/A</v>
      </c>
      <c r="F223" s="2">
        <v>683140.95822836459</v>
      </c>
      <c r="G223" s="2">
        <f t="shared" si="26"/>
        <v>479079.14285714284</v>
      </c>
      <c r="H223" s="2">
        <f t="shared" si="37"/>
        <v>88455826.204503357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3811403.0000000061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733819.28188152611</v>
      </c>
      <c r="Q223" s="2">
        <f t="shared" si="39"/>
        <v>500000</v>
      </c>
      <c r="R223" s="2">
        <f t="shared" si="38"/>
        <v>92085769.991288811</v>
      </c>
      <c r="S223" s="2">
        <f t="shared" si="17"/>
        <v>479079.14285714924</v>
      </c>
      <c r="T223" s="2">
        <f t="shared" si="18"/>
        <v>20920.857142857276</v>
      </c>
      <c r="U223" s="2">
        <f t="shared" si="19"/>
        <v>500000</v>
      </c>
      <c r="V223" s="2">
        <f t="shared" si="33"/>
        <v>48213178.204503119</v>
      </c>
      <c r="W223" s="2">
        <f t="shared" si="20"/>
        <v>479079.14285714179</v>
      </c>
      <c r="X223" s="2">
        <f t="shared" si="6"/>
        <v>20920.857142858207</v>
      </c>
      <c r="Y223" s="2">
        <f t="shared" ref="Y223:Y286" si="40">IF(COUNT($C224)=0,IF(COUNT($C223)=1,C223,SUM(Y222+X223)),C223)</f>
        <v>43872591.786785677</v>
      </c>
      <c r="Z223" s="2" t="str">
        <f t="shared" si="8"/>
        <v>MEEP</v>
      </c>
      <c r="AA223" s="2">
        <f>IF(Z223="HERE",Y223,AA222+Graph!$G$1*1000)</f>
        <v>47863383.215357095</v>
      </c>
      <c r="AB223" s="2">
        <f t="shared" si="21"/>
        <v>420000</v>
      </c>
      <c r="AC223" s="2">
        <f t="shared" ref="AC223:AC286" si="41">IF(Z224="HERE",V223,AC222)</f>
        <v>42943307.633074559</v>
      </c>
      <c r="AD223" s="3">
        <f t="shared" si="10"/>
        <v>47863383.215357095</v>
      </c>
      <c r="AE223" s="2">
        <f>IF(AE221&gt;=52800000,52800000,IF(AB202=Graph!G$1*1000,AE222+Graph!G$1*1000,AC223))</f>
        <v>42943307.633074559</v>
      </c>
      <c r="AF223" s="3">
        <f t="shared" si="11"/>
        <v>42943307.633074559</v>
      </c>
      <c r="AG223" s="3">
        <f t="shared" si="27"/>
        <v>40997554.218332246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148</v>
      </c>
      <c r="C224" s="7"/>
      <c r="D224" s="2" t="e">
        <f t="shared" si="12"/>
        <v>#N/A</v>
      </c>
      <c r="E224" s="2" t="e">
        <f t="shared" si="22"/>
        <v>#N/A</v>
      </c>
      <c r="F224" s="2">
        <v>684976.73371751606</v>
      </c>
      <c r="G224" s="2">
        <f t="shared" si="26"/>
        <v>479079.14285714284</v>
      </c>
      <c r="H224" s="2">
        <f t="shared" ref="H224:H287" si="42">IF(COUNT($C225)=0,IF(COUNT($C224)=1,C224,SUM(H223+G224)),C224)</f>
        <v>88934905.347360507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3832323.8571428633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735925.92177699506</v>
      </c>
      <c r="Q224" s="2">
        <f t="shared" si="39"/>
        <v>500000</v>
      </c>
      <c r="R224" s="2">
        <f t="shared" ref="R224:R287" si="43">IF(COUNT($C225)=0,IF(COUNT($C224)=1,M224,SUM(R223+Q224)),M224)</f>
        <v>92585769.991288811</v>
      </c>
      <c r="S224" s="2">
        <f t="shared" si="17"/>
        <v>479079.14285714924</v>
      </c>
      <c r="T224" s="2">
        <f t="shared" si="18"/>
        <v>20920.857142857276</v>
      </c>
      <c r="U224" s="2">
        <f t="shared" si="19"/>
        <v>500000</v>
      </c>
      <c r="V224" s="2">
        <f t="shared" si="33"/>
        <v>48692257.347360261</v>
      </c>
      <c r="W224" s="2">
        <f t="shared" si="20"/>
        <v>479079.14285714179</v>
      </c>
      <c r="X224" s="2">
        <f t="shared" si="6"/>
        <v>20920.857142858207</v>
      </c>
      <c r="Y224" s="2">
        <f t="shared" si="40"/>
        <v>43893512.643928535</v>
      </c>
      <c r="Z224" s="2" t="str">
        <f t="shared" si="8"/>
        <v>MEEP</v>
      </c>
      <c r="AA224" s="2">
        <f>IF(Z224="HERE",Y224,AA223+Graph!$G$1*1000)</f>
        <v>48283383.215357095</v>
      </c>
      <c r="AB224" s="2">
        <f t="shared" si="21"/>
        <v>420000</v>
      </c>
      <c r="AC224" s="2">
        <f t="shared" si="41"/>
        <v>42943307.633074559</v>
      </c>
      <c r="AD224" s="3">
        <f t="shared" si="10"/>
        <v>48283383.215357095</v>
      </c>
      <c r="AE224" s="2">
        <f>IF(AE222&gt;=52800000,52800000,IF(AB203=Graph!G$1*1000,AE223+Graph!G$1*1000,AC224))</f>
        <v>42943307.633074559</v>
      </c>
      <c r="AF224" s="3">
        <f t="shared" si="11"/>
        <v>42943307.633074559</v>
      </c>
      <c r="AG224" s="3">
        <f t="shared" si="27"/>
        <v>41040336.946903676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149</v>
      </c>
      <c r="C225" s="7"/>
      <c r="D225" s="2" t="e">
        <f t="shared" si="12"/>
        <v>#N/A</v>
      </c>
      <c r="E225" s="2" t="e">
        <f t="shared" si="22"/>
        <v>#N/A</v>
      </c>
      <c r="F225" s="2">
        <v>686812.50920665264</v>
      </c>
      <c r="G225" s="2">
        <f t="shared" si="26"/>
        <v>479079.14285714284</v>
      </c>
      <c r="H225" s="2">
        <f t="shared" si="42"/>
        <v>89413984.490217656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3853244.7142857206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738032.56167246401</v>
      </c>
      <c r="Q225" s="2">
        <f t="shared" si="39"/>
        <v>500000</v>
      </c>
      <c r="R225" s="2">
        <f t="shared" si="43"/>
        <v>93085769.991288811</v>
      </c>
      <c r="S225" s="2">
        <f t="shared" si="17"/>
        <v>479079.14285714924</v>
      </c>
      <c r="T225" s="2">
        <f t="shared" si="18"/>
        <v>20920.857142857276</v>
      </c>
      <c r="U225" s="2">
        <f t="shared" si="19"/>
        <v>500000</v>
      </c>
      <c r="V225" s="2">
        <f t="shared" si="33"/>
        <v>49171336.490217403</v>
      </c>
      <c r="W225" s="2">
        <f t="shared" si="20"/>
        <v>479079.14285714179</v>
      </c>
      <c r="X225" s="2">
        <f t="shared" si="6"/>
        <v>20920.857142858207</v>
      </c>
      <c r="Y225" s="2">
        <f t="shared" si="40"/>
        <v>43914433.501071393</v>
      </c>
      <c r="Z225" s="2" t="str">
        <f t="shared" si="8"/>
        <v>MEEP</v>
      </c>
      <c r="AA225" s="2">
        <f>IF(Z225="HERE",Y225,AA224+Graph!$G$1*1000)</f>
        <v>48703383.215357095</v>
      </c>
      <c r="AB225" s="2">
        <f t="shared" si="21"/>
        <v>420000</v>
      </c>
      <c r="AC225" s="2">
        <f t="shared" si="41"/>
        <v>42943307.633074559</v>
      </c>
      <c r="AD225" s="3">
        <f t="shared" si="10"/>
        <v>48703383.215357095</v>
      </c>
      <c r="AE225" s="2">
        <f>IF(AE223&gt;=52800000,52800000,IF(AB204=Graph!G$1*1000,AE224+Graph!G$1*1000,AC225))</f>
        <v>42943307.633074559</v>
      </c>
      <c r="AF225" s="3">
        <f t="shared" si="11"/>
        <v>42943307.633074559</v>
      </c>
      <c r="AG225" s="3">
        <f t="shared" si="27"/>
        <v>41083119.675475106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150</v>
      </c>
      <c r="C226" s="7"/>
      <c r="D226" s="2" t="e">
        <f t="shared" si="12"/>
        <v>#N/A</v>
      </c>
      <c r="E226" s="2" t="e">
        <f t="shared" si="22"/>
        <v>#N/A</v>
      </c>
      <c r="F226" s="2">
        <v>688648.28469580412</v>
      </c>
      <c r="G226" s="2">
        <f t="shared" si="26"/>
        <v>479079.14285714284</v>
      </c>
      <c r="H226" s="2">
        <f t="shared" si="42"/>
        <v>89893063.633074805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3874165.5714285779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740139.20156793296</v>
      </c>
      <c r="Q226" s="2">
        <f t="shared" si="39"/>
        <v>500000</v>
      </c>
      <c r="R226" s="2">
        <f t="shared" si="43"/>
        <v>93585769.991288811</v>
      </c>
      <c r="S226" s="2">
        <f t="shared" si="17"/>
        <v>479079.14285714924</v>
      </c>
      <c r="T226" s="2">
        <f t="shared" si="18"/>
        <v>20920.857142857276</v>
      </c>
      <c r="U226" s="2">
        <f t="shared" si="19"/>
        <v>500000</v>
      </c>
      <c r="V226" s="2">
        <f t="shared" si="33"/>
        <v>49650415.633074544</v>
      </c>
      <c r="W226" s="2">
        <f t="shared" si="20"/>
        <v>479079.14285714179</v>
      </c>
      <c r="X226" s="2">
        <f t="shared" si="6"/>
        <v>20920.857142858207</v>
      </c>
      <c r="Y226" s="2">
        <f t="shared" si="40"/>
        <v>43935354.358214252</v>
      </c>
      <c r="Z226" s="2" t="str">
        <f t="shared" si="8"/>
        <v>MEEP</v>
      </c>
      <c r="AA226" s="2">
        <f>IF(Z226="HERE",Y226,AA225+Graph!$G$1*1000)</f>
        <v>49123383.215357095</v>
      </c>
      <c r="AB226" s="2">
        <f t="shared" si="21"/>
        <v>420000</v>
      </c>
      <c r="AC226" s="2">
        <f t="shared" si="41"/>
        <v>42943307.633074559</v>
      </c>
      <c r="AD226" s="3">
        <f t="shared" si="10"/>
        <v>49123383.215357095</v>
      </c>
      <c r="AE226" s="2">
        <f>IF(AE224&gt;=52800000,52800000,IF(AB205=Graph!G$1*1000,AE225+Graph!G$1*1000,AC226))</f>
        <v>42943307.633074559</v>
      </c>
      <c r="AF226" s="3">
        <f t="shared" si="11"/>
        <v>42943307.633074559</v>
      </c>
      <c r="AG226" s="3">
        <f t="shared" si="27"/>
        <v>41125902.404046535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151</v>
      </c>
      <c r="C227" s="7"/>
      <c r="D227" s="2" t="e">
        <f t="shared" si="12"/>
        <v>#N/A</v>
      </c>
      <c r="E227" s="2" t="e">
        <f t="shared" si="22"/>
        <v>#N/A</v>
      </c>
      <c r="F227" s="2">
        <v>690484.0601849407</v>
      </c>
      <c r="G227" s="2">
        <f t="shared" si="26"/>
        <v>479079.14285714284</v>
      </c>
      <c r="H227" s="2">
        <f t="shared" si="42"/>
        <v>90372142.775931954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3895086.4285714352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742245.84146340191</v>
      </c>
      <c r="Q227" s="2">
        <f t="shared" si="39"/>
        <v>500000</v>
      </c>
      <c r="R227" s="2">
        <f t="shared" si="43"/>
        <v>94085769.991288811</v>
      </c>
      <c r="S227" s="2">
        <f t="shared" si="17"/>
        <v>479079.14285714924</v>
      </c>
      <c r="T227" s="2">
        <f t="shared" si="18"/>
        <v>20920.857142857276</v>
      </c>
      <c r="U227" s="2">
        <f t="shared" si="19"/>
        <v>500000</v>
      </c>
      <c r="V227" s="2">
        <f t="shared" si="33"/>
        <v>50129494.775931686</v>
      </c>
      <c r="W227" s="2">
        <f t="shared" si="20"/>
        <v>479079.14285714179</v>
      </c>
      <c r="X227" s="2">
        <f t="shared" si="6"/>
        <v>20920.857142858207</v>
      </c>
      <c r="Y227" s="2">
        <f t="shared" si="40"/>
        <v>43956275.21535711</v>
      </c>
      <c r="Z227" s="2" t="str">
        <f t="shared" si="8"/>
        <v>MEEP</v>
      </c>
      <c r="AA227" s="2">
        <f>IF(Z227="HERE",Y227,AA226+Graph!$G$1*1000)</f>
        <v>49543383.215357095</v>
      </c>
      <c r="AB227" s="2">
        <f t="shared" si="21"/>
        <v>420000</v>
      </c>
      <c r="AC227" s="2">
        <f t="shared" si="41"/>
        <v>42943307.633074559</v>
      </c>
      <c r="AD227" s="3">
        <f t="shared" si="10"/>
        <v>49543383.215357095</v>
      </c>
      <c r="AE227" s="2">
        <f>IF(AE225&gt;=52800000,52800000,IF(AB206=Graph!G$1*1000,AE226+Graph!G$1*1000,AC227))</f>
        <v>42943307.633074559</v>
      </c>
      <c r="AF227" s="3">
        <f t="shared" si="11"/>
        <v>42943307.633074559</v>
      </c>
      <c r="AG227" s="3">
        <f t="shared" si="27"/>
        <v>41168685.132617965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152</v>
      </c>
      <c r="C228" s="7"/>
      <c r="D228" s="2" t="e">
        <f t="shared" si="12"/>
        <v>#N/A</v>
      </c>
      <c r="E228" s="2" t="e">
        <f t="shared" si="22"/>
        <v>#N/A</v>
      </c>
      <c r="F228" s="2">
        <v>692319.83567409217</v>
      </c>
      <c r="G228" s="2">
        <f t="shared" si="26"/>
        <v>479079.14285714284</v>
      </c>
      <c r="H228" s="2">
        <f t="shared" si="42"/>
        <v>90851221.918789104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3916007.2857142924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744352.48135887086</v>
      </c>
      <c r="Q228" s="2">
        <f t="shared" si="39"/>
        <v>500000</v>
      </c>
      <c r="R228" s="2">
        <f t="shared" si="43"/>
        <v>94585769.991288811</v>
      </c>
      <c r="S228" s="2">
        <f t="shared" si="17"/>
        <v>479079.14285714924</v>
      </c>
      <c r="T228" s="2">
        <f t="shared" si="18"/>
        <v>20920.857142857276</v>
      </c>
      <c r="U228" s="2">
        <f t="shared" si="19"/>
        <v>500000</v>
      </c>
      <c r="V228" s="2">
        <f t="shared" si="33"/>
        <v>50608573.918788828</v>
      </c>
      <c r="W228" s="2">
        <f t="shared" si="20"/>
        <v>479079.14285714179</v>
      </c>
      <c r="X228" s="2">
        <f t="shared" si="6"/>
        <v>20920.857142858207</v>
      </c>
      <c r="Y228" s="2">
        <f t="shared" si="40"/>
        <v>43977196.072499968</v>
      </c>
      <c r="Z228" s="2" t="str">
        <f t="shared" si="8"/>
        <v>MEEP</v>
      </c>
      <c r="AA228" s="2">
        <f>IF(Z228="HERE",Y228,AA227+Graph!$G$1*1000)</f>
        <v>49963383.215357095</v>
      </c>
      <c r="AB228" s="2">
        <f t="shared" si="21"/>
        <v>420000</v>
      </c>
      <c r="AC228" s="2">
        <f t="shared" si="41"/>
        <v>42943307.633074559</v>
      </c>
      <c r="AD228" s="3">
        <f t="shared" si="10"/>
        <v>49963383.215357095</v>
      </c>
      <c r="AE228" s="2">
        <f>IF(AE226&gt;=52800000,52800000,IF(AB207=Graph!G$1*1000,AE227+Graph!G$1*1000,AC228))</f>
        <v>42943307.633074559</v>
      </c>
      <c r="AF228" s="3">
        <f t="shared" si="11"/>
        <v>42943307.633074559</v>
      </c>
      <c r="AG228" s="3">
        <f t="shared" si="27"/>
        <v>41211467.861189395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153</v>
      </c>
      <c r="C229" s="7"/>
      <c r="D229" s="2" t="e">
        <f t="shared" si="12"/>
        <v>#N/A</v>
      </c>
      <c r="E229" s="2" t="e">
        <f t="shared" si="22"/>
        <v>#N/A</v>
      </c>
      <c r="F229" s="2">
        <v>694155.61116322875</v>
      </c>
      <c r="G229" s="2">
        <f t="shared" si="26"/>
        <v>479079.14285714284</v>
      </c>
      <c r="H229" s="2">
        <f t="shared" si="42"/>
        <v>91330301.061646253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3936928.1428571497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746459.12125433981</v>
      </c>
      <c r="Q229" s="2">
        <f t="shared" si="39"/>
        <v>500000</v>
      </c>
      <c r="R229" s="2">
        <f t="shared" si="43"/>
        <v>95085769.991288811</v>
      </c>
      <c r="S229" s="2">
        <f t="shared" si="17"/>
        <v>479079.14285714924</v>
      </c>
      <c r="T229" s="2">
        <f t="shared" si="18"/>
        <v>20920.857142857276</v>
      </c>
      <c r="U229" s="2">
        <f t="shared" si="19"/>
        <v>500000</v>
      </c>
      <c r="V229" s="2">
        <f t="shared" si="33"/>
        <v>51087653.06164597</v>
      </c>
      <c r="W229" s="2">
        <f t="shared" si="20"/>
        <v>479079.14285714179</v>
      </c>
      <c r="X229" s="2">
        <f t="shared" si="6"/>
        <v>20920.857142858207</v>
      </c>
      <c r="Y229" s="2">
        <f t="shared" si="40"/>
        <v>43998116.929642826</v>
      </c>
      <c r="Z229" s="2" t="str">
        <f t="shared" si="8"/>
        <v>MEEP</v>
      </c>
      <c r="AA229" s="2">
        <f>IF(Z229="HERE",Y229,AA228+Graph!$G$1*1000)</f>
        <v>50383383.215357095</v>
      </c>
      <c r="AB229" s="2">
        <f t="shared" si="21"/>
        <v>420000</v>
      </c>
      <c r="AC229" s="2">
        <f t="shared" si="41"/>
        <v>42943307.633074559</v>
      </c>
      <c r="AD229" s="3">
        <f t="shared" si="10"/>
        <v>50383383.215357095</v>
      </c>
      <c r="AE229" s="2">
        <f>IF(AE227&gt;=52800000,52800000,IF(AB208=Graph!G$1*1000,AE228+Graph!G$1*1000,AC229))</f>
        <v>42943307.633074559</v>
      </c>
      <c r="AF229" s="3">
        <f t="shared" si="11"/>
        <v>42943307.633074559</v>
      </c>
      <c r="AG229" s="3">
        <f t="shared" si="27"/>
        <v>41254250.589760825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154</v>
      </c>
      <c r="C230" s="7"/>
      <c r="D230" s="2" t="e">
        <f t="shared" si="12"/>
        <v>#N/A</v>
      </c>
      <c r="E230" s="2" t="e">
        <f t="shared" si="22"/>
        <v>#N/A</v>
      </c>
      <c r="F230" s="2">
        <v>695991.38665238023</v>
      </c>
      <c r="G230" s="2">
        <f t="shared" si="26"/>
        <v>479079.14285714284</v>
      </c>
      <c r="H230" s="2">
        <f t="shared" si="42"/>
        <v>91809380.204503402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3957849.000000007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748565.76114980876</v>
      </c>
      <c r="Q230" s="2">
        <f t="shared" ref="Q230:Q293" si="44">IF(P230&gt;500000,500000,P230)</f>
        <v>500000</v>
      </c>
      <c r="R230" s="2">
        <f t="shared" si="43"/>
        <v>95585769.991288811</v>
      </c>
      <c r="S230" s="2">
        <f t="shared" si="17"/>
        <v>479079.14285714924</v>
      </c>
      <c r="T230" s="2">
        <f t="shared" si="18"/>
        <v>20920.857142857276</v>
      </c>
      <c r="U230" s="2">
        <f t="shared" si="19"/>
        <v>500000</v>
      </c>
      <c r="V230" s="2">
        <f t="shared" si="33"/>
        <v>51566732.204503112</v>
      </c>
      <c r="W230" s="2">
        <f t="shared" si="20"/>
        <v>479079.14285714179</v>
      </c>
      <c r="X230" s="2">
        <f t="shared" si="6"/>
        <v>20920.857142858207</v>
      </c>
      <c r="Y230" s="2">
        <f t="shared" si="40"/>
        <v>44019037.786785685</v>
      </c>
      <c r="Z230" s="2" t="str">
        <f t="shared" si="8"/>
        <v>MEEP</v>
      </c>
      <c r="AA230" s="2">
        <f>IF(Z230="HERE",Y230,AA229+Graph!$G$1*1000)</f>
        <v>50803383.215357095</v>
      </c>
      <c r="AB230" s="2">
        <f t="shared" si="21"/>
        <v>420000</v>
      </c>
      <c r="AC230" s="2">
        <f t="shared" si="41"/>
        <v>42943307.633074559</v>
      </c>
      <c r="AD230" s="3">
        <f t="shared" si="10"/>
        <v>50803383.215357095</v>
      </c>
      <c r="AE230" s="2">
        <f>IF(AE228&gt;=52800000,52800000,IF(AB209=Graph!G$1*1000,AE229+Graph!G$1*1000,AC230))</f>
        <v>42943307.633074559</v>
      </c>
      <c r="AF230" s="3">
        <f t="shared" si="11"/>
        <v>42943307.633074559</v>
      </c>
      <c r="AG230" s="3">
        <f t="shared" si="27"/>
        <v>41297033.318332255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155</v>
      </c>
      <c r="C231" s="7"/>
      <c r="D231" s="2" t="e">
        <f t="shared" si="12"/>
        <v>#N/A</v>
      </c>
      <c r="E231" s="2" t="e">
        <f t="shared" si="22"/>
        <v>#N/A</v>
      </c>
      <c r="F231" s="2">
        <v>697827.16214153171</v>
      </c>
      <c r="G231" s="2">
        <f t="shared" si="26"/>
        <v>479079.14285714284</v>
      </c>
      <c r="H231" s="2">
        <f t="shared" si="42"/>
        <v>92288459.347360551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3978769.8571428643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750672.40104529262</v>
      </c>
      <c r="Q231" s="2">
        <f t="shared" si="44"/>
        <v>500000</v>
      </c>
      <c r="R231" s="2">
        <f t="shared" si="43"/>
        <v>96085769.991288811</v>
      </c>
      <c r="S231" s="2">
        <f t="shared" si="17"/>
        <v>479079.14285714924</v>
      </c>
      <c r="T231" s="2">
        <f t="shared" si="18"/>
        <v>20920.857142857276</v>
      </c>
      <c r="U231" s="2">
        <f t="shared" si="19"/>
        <v>500000</v>
      </c>
      <c r="V231" s="2">
        <f t="shared" si="33"/>
        <v>52045811.347360253</v>
      </c>
      <c r="W231" s="2">
        <f t="shared" si="20"/>
        <v>479079.14285714179</v>
      </c>
      <c r="X231" s="2">
        <f t="shared" si="6"/>
        <v>20920.857142858207</v>
      </c>
      <c r="Y231" s="2">
        <f t="shared" si="40"/>
        <v>44039958.643928543</v>
      </c>
      <c r="Z231" s="2" t="str">
        <f t="shared" si="8"/>
        <v>MEEP</v>
      </c>
      <c r="AA231" s="2">
        <f>IF(Z231="HERE",Y231,AA230+Graph!$G$1*1000)</f>
        <v>51223383.215357095</v>
      </c>
      <c r="AB231" s="2">
        <f t="shared" si="21"/>
        <v>420000</v>
      </c>
      <c r="AC231" s="2">
        <f t="shared" si="41"/>
        <v>42943307.633074559</v>
      </c>
      <c r="AD231" s="3">
        <f t="shared" si="10"/>
        <v>51223383.215357095</v>
      </c>
      <c r="AE231" s="2">
        <f>IF(AE229&gt;=52800000,52800000,IF(AB210=Graph!G$1*1000,AE230+Graph!G$1*1000,AC231))</f>
        <v>42943307.633074559</v>
      </c>
      <c r="AF231" s="3">
        <f t="shared" si="11"/>
        <v>42943307.633074559</v>
      </c>
      <c r="AG231" s="3">
        <f t="shared" si="27"/>
        <v>41339816.046903685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156</v>
      </c>
      <c r="C232" s="7"/>
      <c r="D232" s="2" t="e">
        <f t="shared" si="12"/>
        <v>#N/A</v>
      </c>
      <c r="E232" s="2" t="e">
        <f t="shared" si="22"/>
        <v>#N/A</v>
      </c>
      <c r="F232" s="2">
        <v>699662.93763066828</v>
      </c>
      <c r="G232" s="2">
        <f t="shared" si="26"/>
        <v>479079.14285714284</v>
      </c>
      <c r="H232" s="2">
        <f t="shared" si="42"/>
        <v>92767538.490217701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3999690.7142857215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752779.04094076157</v>
      </c>
      <c r="Q232" s="2">
        <f t="shared" si="44"/>
        <v>500000</v>
      </c>
      <c r="R232" s="2">
        <f t="shared" si="43"/>
        <v>96585769.991288811</v>
      </c>
      <c r="S232" s="2">
        <f t="shared" si="17"/>
        <v>479079.14285714924</v>
      </c>
      <c r="T232" s="2">
        <f t="shared" si="18"/>
        <v>20920.857142857276</v>
      </c>
      <c r="U232" s="2">
        <f t="shared" si="19"/>
        <v>500000</v>
      </c>
      <c r="V232" s="2">
        <f t="shared" si="33"/>
        <v>52524890.490217395</v>
      </c>
      <c r="W232" s="2">
        <f t="shared" si="20"/>
        <v>479079.14285714179</v>
      </c>
      <c r="X232" s="2">
        <f t="shared" si="6"/>
        <v>20920.857142858207</v>
      </c>
      <c r="Y232" s="2">
        <f t="shared" si="40"/>
        <v>44060879.501071401</v>
      </c>
      <c r="Z232" s="2" t="str">
        <f t="shared" si="8"/>
        <v>MEEP</v>
      </c>
      <c r="AA232" s="2">
        <f>IF(Z232="HERE",Y232,AA231+Graph!$G$1*1000)</f>
        <v>51643383.215357095</v>
      </c>
      <c r="AB232" s="2">
        <f t="shared" si="21"/>
        <v>420000</v>
      </c>
      <c r="AC232" s="2">
        <f t="shared" si="41"/>
        <v>42943307.633074559</v>
      </c>
      <c r="AD232" s="3">
        <f t="shared" si="10"/>
        <v>51643383.215357095</v>
      </c>
      <c r="AE232" s="2">
        <f>IF(AE230&gt;=52800000,52800000,IF(AB211=Graph!G$1*1000,AE231+Graph!G$1*1000,AC232))</f>
        <v>42943307.633074559</v>
      </c>
      <c r="AF232" s="3">
        <f t="shared" si="11"/>
        <v>42943307.633074559</v>
      </c>
      <c r="AG232" s="3">
        <f t="shared" si="27"/>
        <v>41382598.775475115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157</v>
      </c>
      <c r="C233" s="7"/>
      <c r="D233" s="2" t="e">
        <f t="shared" si="12"/>
        <v>#N/A</v>
      </c>
      <c r="E233" s="2" t="e">
        <f t="shared" si="22"/>
        <v>#N/A</v>
      </c>
      <c r="F233" s="2">
        <v>701498.71311981976</v>
      </c>
      <c r="G233" s="2">
        <f t="shared" si="26"/>
        <v>479079.14285714284</v>
      </c>
      <c r="H233" s="2">
        <f t="shared" si="42"/>
        <v>93246617.63307485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4020611.5714285788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754885.68083623052</v>
      </c>
      <c r="Q233" s="2">
        <f t="shared" si="44"/>
        <v>500000</v>
      </c>
      <c r="R233" s="2">
        <f t="shared" si="43"/>
        <v>97085769.991288811</v>
      </c>
      <c r="S233" s="2">
        <f t="shared" si="17"/>
        <v>479079.14285714924</v>
      </c>
      <c r="T233" s="2">
        <f t="shared" si="18"/>
        <v>20920.857142857276</v>
      </c>
      <c r="U233" s="2">
        <f t="shared" si="19"/>
        <v>500000</v>
      </c>
      <c r="V233" s="2">
        <f t="shared" si="33"/>
        <v>53003969.633074537</v>
      </c>
      <c r="W233" s="2">
        <f t="shared" si="20"/>
        <v>479079.14285714179</v>
      </c>
      <c r="X233" s="2">
        <f t="shared" si="6"/>
        <v>20920.857142858207</v>
      </c>
      <c r="Y233" s="2">
        <f t="shared" si="40"/>
        <v>44081800.358214259</v>
      </c>
      <c r="Z233" s="2" t="str">
        <f t="shared" si="8"/>
        <v>MEEP</v>
      </c>
      <c r="AA233" s="2">
        <f>IF(Z233="HERE",Y233,AA232+Graph!$G$1*1000)</f>
        <v>52063383.215357095</v>
      </c>
      <c r="AB233" s="2">
        <f t="shared" si="21"/>
        <v>420000</v>
      </c>
      <c r="AC233" s="2">
        <f t="shared" si="41"/>
        <v>42943307.633074559</v>
      </c>
      <c r="AD233" s="3">
        <f t="shared" si="10"/>
        <v>52063383.215357095</v>
      </c>
      <c r="AE233" s="2">
        <f>IF(AE231&gt;=52800000,52800000,IF(AB212=Graph!G$1*1000,AE232+Graph!G$1*1000,AC233))</f>
        <v>42943307.633074559</v>
      </c>
      <c r="AF233" s="3">
        <f t="shared" si="11"/>
        <v>42943307.633074559</v>
      </c>
      <c r="AG233" s="3">
        <f t="shared" si="27"/>
        <v>41425381.504046537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158</v>
      </c>
      <c r="C234" s="7"/>
      <c r="D234" s="2" t="e">
        <f t="shared" si="12"/>
        <v>#N/A</v>
      </c>
      <c r="E234" s="2" t="e">
        <f t="shared" si="22"/>
        <v>#N/A</v>
      </c>
      <c r="F234" s="2">
        <v>703334.48860895634</v>
      </c>
      <c r="G234" s="2">
        <f t="shared" si="26"/>
        <v>479079.14285714284</v>
      </c>
      <c r="H234" s="2">
        <f t="shared" si="42"/>
        <v>93725696.775931999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4041532.4285714361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756992.32073169947</v>
      </c>
      <c r="Q234" s="2">
        <f t="shared" si="44"/>
        <v>500000</v>
      </c>
      <c r="R234" s="2">
        <f t="shared" si="43"/>
        <v>97585769.991288811</v>
      </c>
      <c r="S234" s="2">
        <f t="shared" si="17"/>
        <v>479079.14285714924</v>
      </c>
      <c r="T234" s="2">
        <f t="shared" si="18"/>
        <v>20920.857142857276</v>
      </c>
      <c r="U234" s="2">
        <f t="shared" si="19"/>
        <v>500000</v>
      </c>
      <c r="V234" s="2">
        <f t="shared" si="33"/>
        <v>53483048.775931679</v>
      </c>
      <c r="W234" s="2">
        <f t="shared" si="20"/>
        <v>479079.14285714179</v>
      </c>
      <c r="X234" s="2">
        <f t="shared" si="6"/>
        <v>20920.857142858207</v>
      </c>
      <c r="Y234" s="2">
        <f t="shared" si="40"/>
        <v>44102721.215357117</v>
      </c>
      <c r="Z234" s="2" t="str">
        <f t="shared" si="8"/>
        <v>MEEP</v>
      </c>
      <c r="AA234" s="2">
        <f>IF(Z234="HERE",Y234,AA233+Graph!$G$1*1000)</f>
        <v>52483383.215357095</v>
      </c>
      <c r="AB234" s="2">
        <f t="shared" si="21"/>
        <v>420000</v>
      </c>
      <c r="AC234" s="2">
        <f t="shared" si="41"/>
        <v>42943307.633074559</v>
      </c>
      <c r="AD234" s="3">
        <f t="shared" si="10"/>
        <v>52483383.215357095</v>
      </c>
      <c r="AE234" s="2">
        <f>IF(AE232&gt;=52800000,52800000,IF(AB213=Graph!G$1*1000,AE233+Graph!G$1*1000,AC234))</f>
        <v>42943307.633074559</v>
      </c>
      <c r="AF234" s="3">
        <f t="shared" si="11"/>
        <v>42943307.633074559</v>
      </c>
      <c r="AG234" s="3">
        <f t="shared" si="27"/>
        <v>41444210.275475115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159</v>
      </c>
      <c r="C235" s="7"/>
      <c r="D235" s="2" t="e">
        <f t="shared" si="12"/>
        <v>#N/A</v>
      </c>
      <c r="E235" s="2" t="e">
        <f t="shared" si="22"/>
        <v>#N/A</v>
      </c>
      <c r="F235" s="2">
        <v>705170.26409810781</v>
      </c>
      <c r="G235" s="2">
        <f t="shared" si="26"/>
        <v>479079.14285714284</v>
      </c>
      <c r="H235" s="2">
        <f t="shared" si="42"/>
        <v>94204775.918789148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4062453.2857142934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759098.96062716842</v>
      </c>
      <c r="Q235" s="2">
        <f t="shared" si="44"/>
        <v>500000</v>
      </c>
      <c r="R235" s="2">
        <f t="shared" si="43"/>
        <v>98085769.991288811</v>
      </c>
      <c r="S235" s="2">
        <f t="shared" si="17"/>
        <v>479079.14285714924</v>
      </c>
      <c r="T235" s="2">
        <f t="shared" si="18"/>
        <v>20920.857142857276</v>
      </c>
      <c r="U235" s="2">
        <f t="shared" si="19"/>
        <v>500000</v>
      </c>
      <c r="V235" s="2">
        <f t="shared" si="33"/>
        <v>53962127.918788821</v>
      </c>
      <c r="W235" s="2">
        <f t="shared" si="20"/>
        <v>479079.14285714179</v>
      </c>
      <c r="X235" s="2">
        <f t="shared" si="6"/>
        <v>20920.857142858207</v>
      </c>
      <c r="Y235" s="2">
        <f t="shared" si="40"/>
        <v>44123642.072499976</v>
      </c>
      <c r="Z235" s="2" t="str">
        <f t="shared" si="8"/>
        <v>MEEP</v>
      </c>
      <c r="AA235" s="2">
        <f>IF(Z235="HERE",Y235,AA234+Graph!$G$1*1000)</f>
        <v>52903383.215357095</v>
      </c>
      <c r="AB235" s="2">
        <f t="shared" si="21"/>
        <v>420000</v>
      </c>
      <c r="AC235" s="2">
        <f t="shared" si="41"/>
        <v>42943307.633074559</v>
      </c>
      <c r="AD235" s="3">
        <f t="shared" si="10"/>
        <v>52800000</v>
      </c>
      <c r="AE235" s="2">
        <f>IF(AE233&gt;=52800000,52800000,IF(AB214=Graph!G$1*1000,AE234+Graph!G$1*1000,AC235))</f>
        <v>43363307.633074559</v>
      </c>
      <c r="AF235" s="3">
        <f t="shared" si="11"/>
        <v>43363307.633074559</v>
      </c>
      <c r="AG235" s="3">
        <f t="shared" si="27"/>
        <v>41822210.275475115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160</v>
      </c>
      <c r="C236" s="7"/>
      <c r="D236" s="2" t="e">
        <f t="shared" si="12"/>
        <v>#N/A</v>
      </c>
      <c r="E236" s="2" t="e">
        <f t="shared" si="22"/>
        <v>#N/A</v>
      </c>
      <c r="F236" s="2">
        <v>707006.03958724439</v>
      </c>
      <c r="G236" s="2">
        <f t="shared" si="26"/>
        <v>479079.14285714284</v>
      </c>
      <c r="H236" s="2">
        <f t="shared" si="42"/>
        <v>94683855.061646298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4083374.1428571506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761205.60052263737</v>
      </c>
      <c r="Q236" s="2">
        <f t="shared" si="44"/>
        <v>500000</v>
      </c>
      <c r="R236" s="2">
        <f t="shared" si="43"/>
        <v>98585769.991288811</v>
      </c>
      <c r="S236" s="2">
        <f t="shared" si="17"/>
        <v>479079.14285714924</v>
      </c>
      <c r="T236" s="2">
        <f t="shared" si="18"/>
        <v>20920.857142857276</v>
      </c>
      <c r="U236" s="2">
        <f t="shared" si="19"/>
        <v>500000</v>
      </c>
      <c r="V236" s="2">
        <f t="shared" si="33"/>
        <v>54441207.061645962</v>
      </c>
      <c r="W236" s="2">
        <f t="shared" si="20"/>
        <v>479079.14285714179</v>
      </c>
      <c r="X236" s="2">
        <f t="shared" si="6"/>
        <v>20920.857142858207</v>
      </c>
      <c r="Y236" s="2">
        <f t="shared" si="40"/>
        <v>44144562.929642834</v>
      </c>
      <c r="Z236" s="2" t="str">
        <f t="shared" si="8"/>
        <v>MEEP</v>
      </c>
      <c r="AA236" s="2">
        <f>IF(Z236="HERE",Y236,AA235+Graph!$G$1*1000)</f>
        <v>53323383.215357095</v>
      </c>
      <c r="AB236" s="2">
        <f t="shared" si="21"/>
        <v>420000</v>
      </c>
      <c r="AC236" s="2">
        <f t="shared" si="41"/>
        <v>42943307.633074559</v>
      </c>
      <c r="AD236" s="3">
        <f t="shared" si="10"/>
        <v>52800000</v>
      </c>
      <c r="AE236" s="2">
        <f>IF(AE234&gt;=52800000,52800000,IF(AB215=Graph!G$1*1000,AE235+Graph!G$1*1000,AC236))</f>
        <v>43783307.633074559</v>
      </c>
      <c r="AF236" s="3">
        <f t="shared" si="11"/>
        <v>43783307.633074559</v>
      </c>
      <c r="AG236" s="3">
        <f t="shared" si="27"/>
        <v>42200210.275475115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161</v>
      </c>
      <c r="C237" s="7"/>
      <c r="D237" s="2" t="e">
        <f t="shared" si="12"/>
        <v>#N/A</v>
      </c>
      <c r="E237" s="2" t="e">
        <f t="shared" si="22"/>
        <v>#N/A</v>
      </c>
      <c r="F237" s="2">
        <v>708841.81507639587</v>
      </c>
      <c r="G237" s="2">
        <f t="shared" si="26"/>
        <v>479079.14285714284</v>
      </c>
      <c r="H237" s="2">
        <f t="shared" si="42"/>
        <v>95162934.204503447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4104295.0000000079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763312.24041810632</v>
      </c>
      <c r="Q237" s="2">
        <f t="shared" si="44"/>
        <v>500000</v>
      </c>
      <c r="R237" s="2">
        <f t="shared" si="43"/>
        <v>99085769.991288811</v>
      </c>
      <c r="S237" s="2">
        <f t="shared" si="17"/>
        <v>479079.14285714924</v>
      </c>
      <c r="T237" s="2">
        <f t="shared" si="18"/>
        <v>20920.857142857276</v>
      </c>
      <c r="U237" s="2">
        <f t="shared" si="19"/>
        <v>500000</v>
      </c>
      <c r="V237" s="2">
        <f t="shared" si="33"/>
        <v>54920286.204503104</v>
      </c>
      <c r="W237" s="2">
        <f t="shared" si="20"/>
        <v>479079.14285714179</v>
      </c>
      <c r="X237" s="2">
        <f t="shared" si="6"/>
        <v>20920.857142858207</v>
      </c>
      <c r="Y237" s="2">
        <f t="shared" si="40"/>
        <v>44165483.786785692</v>
      </c>
      <c r="Z237" s="2" t="str">
        <f t="shared" si="8"/>
        <v>MEEP</v>
      </c>
      <c r="AA237" s="2">
        <f>IF(Z237="HERE",Y237,AA236+Graph!$G$1*1000)</f>
        <v>53743383.215357095</v>
      </c>
      <c r="AB237" s="2">
        <f t="shared" si="21"/>
        <v>420000</v>
      </c>
      <c r="AC237" s="2">
        <f t="shared" si="41"/>
        <v>42943307.633074559</v>
      </c>
      <c r="AD237" s="3">
        <f t="shared" si="10"/>
        <v>52800000</v>
      </c>
      <c r="AE237" s="2">
        <f>IF(AE235&gt;=52800000,52800000,IF(AB216=Graph!G$1*1000,AE236+Graph!G$1*1000,AC237))</f>
        <v>44203307.633074559</v>
      </c>
      <c r="AF237" s="3">
        <f t="shared" si="11"/>
        <v>44203307.633074559</v>
      </c>
      <c r="AG237" s="3">
        <f t="shared" si="27"/>
        <v>42578210.275475115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162</v>
      </c>
      <c r="C238" s="7"/>
      <c r="D238" s="2" t="e">
        <f t="shared" si="12"/>
        <v>#N/A</v>
      </c>
      <c r="E238" s="2" t="e">
        <f t="shared" si="22"/>
        <v>#N/A</v>
      </c>
      <c r="F238" s="2">
        <v>710677.59056554735</v>
      </c>
      <c r="G238" s="2">
        <f t="shared" si="26"/>
        <v>479079.14285714284</v>
      </c>
      <c r="H238" s="2">
        <f t="shared" si="42"/>
        <v>95642013.347360596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4125215.8571428652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765418.88031357527</v>
      </c>
      <c r="Q238" s="2">
        <f t="shared" si="44"/>
        <v>500000</v>
      </c>
      <c r="R238" s="2">
        <f t="shared" si="43"/>
        <v>99585769.991288811</v>
      </c>
      <c r="S238" s="2">
        <f t="shared" si="17"/>
        <v>479079.14285714924</v>
      </c>
      <c r="T238" s="2">
        <f t="shared" si="18"/>
        <v>20920.857142857276</v>
      </c>
      <c r="U238" s="2">
        <f t="shared" si="19"/>
        <v>500000</v>
      </c>
      <c r="V238" s="2">
        <f t="shared" si="33"/>
        <v>55399365.347360246</v>
      </c>
      <c r="W238" s="2">
        <f t="shared" si="20"/>
        <v>479079.14285714179</v>
      </c>
      <c r="X238" s="2">
        <f t="shared" si="6"/>
        <v>20920.857142858207</v>
      </c>
      <c r="Y238" s="2">
        <f t="shared" si="40"/>
        <v>44186404.64392855</v>
      </c>
      <c r="Z238" s="2" t="str">
        <f t="shared" si="8"/>
        <v>MEEP</v>
      </c>
      <c r="AA238" s="2">
        <f>IF(Z238="HERE",Y238,AA237+Graph!$G$1*1000)</f>
        <v>54163383.215357095</v>
      </c>
      <c r="AB238" s="2">
        <f t="shared" si="21"/>
        <v>420000</v>
      </c>
      <c r="AC238" s="2">
        <f t="shared" si="41"/>
        <v>42943307.633074559</v>
      </c>
      <c r="AD238" s="3">
        <f t="shared" si="10"/>
        <v>52800000</v>
      </c>
      <c r="AE238" s="2">
        <f>IF(AE236&gt;=52800000,52800000,IF(AB217=Graph!G$1*1000,AE237+Graph!G$1*1000,AC238))</f>
        <v>44623307.633074559</v>
      </c>
      <c r="AF238" s="3">
        <f t="shared" si="11"/>
        <v>44623307.633074559</v>
      </c>
      <c r="AG238" s="3">
        <f t="shared" si="27"/>
        <v>42956210.275475115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163</v>
      </c>
      <c r="C239" s="7"/>
      <c r="D239" s="2" t="e">
        <f t="shared" si="12"/>
        <v>#N/A</v>
      </c>
      <c r="E239" s="2" t="e">
        <f t="shared" si="22"/>
        <v>#N/A</v>
      </c>
      <c r="F239" s="2">
        <v>712513.36605468392</v>
      </c>
      <c r="G239" s="2">
        <f t="shared" si="26"/>
        <v>479079.14285714284</v>
      </c>
      <c r="H239" s="2">
        <f t="shared" si="42"/>
        <v>96121092.490217745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4146136.7142857225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767525.52020904422</v>
      </c>
      <c r="Q239" s="2">
        <f t="shared" si="44"/>
        <v>500000</v>
      </c>
      <c r="R239" s="2">
        <f t="shared" si="43"/>
        <v>100085769.99128881</v>
      </c>
      <c r="S239" s="2">
        <f t="shared" si="17"/>
        <v>479079.14285714924</v>
      </c>
      <c r="T239" s="2">
        <f t="shared" si="18"/>
        <v>20920.857142857276</v>
      </c>
      <c r="U239" s="2">
        <f t="shared" si="19"/>
        <v>500000</v>
      </c>
      <c r="V239" s="2">
        <f t="shared" si="33"/>
        <v>55878444.490217388</v>
      </c>
      <c r="W239" s="2">
        <f t="shared" si="20"/>
        <v>479079.14285714179</v>
      </c>
      <c r="X239" s="2">
        <f t="shared" si="6"/>
        <v>20920.857142858207</v>
      </c>
      <c r="Y239" s="2">
        <f t="shared" si="40"/>
        <v>44207325.501071408</v>
      </c>
      <c r="Z239" s="2" t="str">
        <f t="shared" si="8"/>
        <v>MEEP</v>
      </c>
      <c r="AA239" s="2">
        <f>IF(Z239="HERE",Y239,AA238+Graph!$G$1*1000)</f>
        <v>54583383.215357095</v>
      </c>
      <c r="AB239" s="2">
        <f t="shared" si="21"/>
        <v>420000</v>
      </c>
      <c r="AC239" s="2">
        <f t="shared" si="41"/>
        <v>42943307.633074559</v>
      </c>
      <c r="AD239" s="3">
        <f t="shared" si="10"/>
        <v>52800000</v>
      </c>
      <c r="AE239" s="2">
        <f>IF(AE237&gt;=52800000,52800000,IF(AB218=Graph!G$1*1000,AE238+Graph!G$1*1000,AC239))</f>
        <v>45043307.633074559</v>
      </c>
      <c r="AF239" s="3">
        <f t="shared" si="11"/>
        <v>45043307.633074559</v>
      </c>
      <c r="AG239" s="3">
        <f t="shared" si="27"/>
        <v>43334210.275475115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164</v>
      </c>
      <c r="C240" s="7"/>
      <c r="D240" s="2" t="e">
        <f t="shared" si="12"/>
        <v>#N/A</v>
      </c>
      <c r="E240" s="2" t="e">
        <f t="shared" si="22"/>
        <v>#N/A</v>
      </c>
      <c r="F240" s="2">
        <v>714349.1415438354</v>
      </c>
      <c r="G240" s="2">
        <f t="shared" si="26"/>
        <v>479079.14285714284</v>
      </c>
      <c r="H240" s="2">
        <f t="shared" si="42"/>
        <v>96600171.633074895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4167057.5714285797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769632.16010451317</v>
      </c>
      <c r="Q240" s="2">
        <f t="shared" si="44"/>
        <v>500000</v>
      </c>
      <c r="R240" s="2">
        <f t="shared" si="43"/>
        <v>100585769.99128881</v>
      </c>
      <c r="S240" s="2">
        <f t="shared" si="17"/>
        <v>479079.14285714924</v>
      </c>
      <c r="T240" s="2">
        <f t="shared" si="18"/>
        <v>20920.857142857276</v>
      </c>
      <c r="U240" s="2">
        <f t="shared" si="19"/>
        <v>500000</v>
      </c>
      <c r="V240" s="2">
        <f t="shared" si="33"/>
        <v>56357523.633074529</v>
      </c>
      <c r="W240" s="2">
        <f t="shared" si="20"/>
        <v>479079.14285714179</v>
      </c>
      <c r="X240" s="2">
        <f t="shared" si="6"/>
        <v>20920.857142858207</v>
      </c>
      <c r="Y240" s="2">
        <f t="shared" si="40"/>
        <v>44228246.358214267</v>
      </c>
      <c r="Z240" s="2" t="str">
        <f t="shared" si="8"/>
        <v>MEEP</v>
      </c>
      <c r="AA240" s="2">
        <f>IF(Z240="HERE",Y240,AA239+Graph!$G$1*1000)</f>
        <v>55003383.215357095</v>
      </c>
      <c r="AB240" s="2">
        <f t="shared" si="21"/>
        <v>420000</v>
      </c>
      <c r="AC240" s="2">
        <f t="shared" si="41"/>
        <v>42943307.633074559</v>
      </c>
      <c r="AD240" s="3">
        <f t="shared" si="10"/>
        <v>52800000</v>
      </c>
      <c r="AE240" s="2">
        <f>IF(AE238&gt;=52800000,52800000,IF(AB219=Graph!G$1*1000,AE239+Graph!G$1*1000,AC240))</f>
        <v>45463307.633074559</v>
      </c>
      <c r="AF240" s="3">
        <f t="shared" si="11"/>
        <v>45463307.633074559</v>
      </c>
      <c r="AG240" s="3">
        <f t="shared" si="27"/>
        <v>43712210.275475115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165</v>
      </c>
      <c r="C241" s="7"/>
      <c r="D241" s="2" t="e">
        <f t="shared" si="12"/>
        <v>#N/A</v>
      </c>
      <c r="E241" s="2" t="e">
        <f t="shared" si="22"/>
        <v>#N/A</v>
      </c>
      <c r="F241" s="2">
        <v>716184.91703297198</v>
      </c>
      <c r="G241" s="2">
        <f t="shared" si="26"/>
        <v>479079.14285714284</v>
      </c>
      <c r="H241" s="2">
        <f t="shared" si="42"/>
        <v>97079250.775932044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4187978.428571437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771738.79999998212</v>
      </c>
      <c r="Q241" s="2">
        <f t="shared" si="44"/>
        <v>500000</v>
      </c>
      <c r="R241" s="2">
        <f t="shared" si="43"/>
        <v>101085769.99128881</v>
      </c>
      <c r="S241" s="2">
        <f t="shared" si="17"/>
        <v>479079.14285714924</v>
      </c>
      <c r="T241" s="2">
        <f t="shared" si="18"/>
        <v>20920.857142857276</v>
      </c>
      <c r="U241" s="2">
        <f t="shared" si="19"/>
        <v>500000</v>
      </c>
      <c r="V241" s="2">
        <f t="shared" si="33"/>
        <v>56836602.775931671</v>
      </c>
      <c r="W241" s="2">
        <f t="shared" si="20"/>
        <v>479079.14285714179</v>
      </c>
      <c r="X241" s="2">
        <f t="shared" si="6"/>
        <v>20920.857142858207</v>
      </c>
      <c r="Y241" s="2">
        <f t="shared" si="40"/>
        <v>44249167.215357125</v>
      </c>
      <c r="Z241" s="2" t="str">
        <f t="shared" si="8"/>
        <v>MEEP</v>
      </c>
      <c r="AA241" s="2">
        <f>IF(Z241="HERE",Y241,AA240+Graph!$G$1*1000)</f>
        <v>55423383.215357095</v>
      </c>
      <c r="AB241" s="2">
        <f t="shared" si="21"/>
        <v>420000</v>
      </c>
      <c r="AC241" s="2">
        <f t="shared" si="41"/>
        <v>42943307.633074559</v>
      </c>
      <c r="AD241" s="3">
        <f t="shared" si="10"/>
        <v>52800000</v>
      </c>
      <c r="AE241" s="2">
        <f>IF(AE239&gt;=52800000,52800000,IF(AB220=Graph!G$1*1000,AE240+Graph!G$1*1000,AC241))</f>
        <v>45883307.633074559</v>
      </c>
      <c r="AF241" s="3">
        <f t="shared" si="11"/>
        <v>45883307.633074559</v>
      </c>
      <c r="AG241" s="3">
        <f t="shared" si="27"/>
        <v>44090210.275475115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166</v>
      </c>
      <c r="C242" s="7"/>
      <c r="D242" s="2" t="e">
        <f t="shared" si="12"/>
        <v>#N/A</v>
      </c>
      <c r="E242" s="2" t="e">
        <f t="shared" si="22"/>
        <v>#N/A</v>
      </c>
      <c r="F242" s="2">
        <v>718020.69252212346</v>
      </c>
      <c r="G242" s="2">
        <f t="shared" si="26"/>
        <v>479079.14285714284</v>
      </c>
      <c r="H242" s="2">
        <f t="shared" si="42"/>
        <v>97558329.918789193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4208899.2857142938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773845.43989546597</v>
      </c>
      <c r="Q242" s="2">
        <f t="shared" si="44"/>
        <v>500000</v>
      </c>
      <c r="R242" s="2">
        <f t="shared" si="43"/>
        <v>101585769.99128881</v>
      </c>
      <c r="S242" s="2">
        <f t="shared" si="17"/>
        <v>479079.14285714924</v>
      </c>
      <c r="T242" s="2">
        <f t="shared" si="18"/>
        <v>20920.85714285681</v>
      </c>
      <c r="U242" s="2">
        <f t="shared" si="19"/>
        <v>500000</v>
      </c>
      <c r="V242" s="2">
        <f t="shared" si="33"/>
        <v>57315681.918788813</v>
      </c>
      <c r="W242" s="2">
        <f t="shared" si="20"/>
        <v>479079.14285714179</v>
      </c>
      <c r="X242" s="2">
        <f t="shared" si="6"/>
        <v>20920.857142858207</v>
      </c>
      <c r="Y242" s="2">
        <f t="shared" si="40"/>
        <v>44270088.072499983</v>
      </c>
      <c r="Z242" s="2" t="str">
        <f t="shared" si="8"/>
        <v>MEEP</v>
      </c>
      <c r="AA242" s="2">
        <f>IF(Z242="HERE",Y242,AA241+Graph!$G$1*1000)</f>
        <v>55843383.215357095</v>
      </c>
      <c r="AB242" s="2">
        <f t="shared" si="21"/>
        <v>420000</v>
      </c>
      <c r="AC242" s="2">
        <f t="shared" si="41"/>
        <v>42943307.633074559</v>
      </c>
      <c r="AD242" s="3">
        <f t="shared" si="10"/>
        <v>52800000</v>
      </c>
      <c r="AE242" s="2">
        <f>IF(AE240&gt;=52800000,52800000,IF(AB221=Graph!G$1*1000,AE241+Graph!G$1*1000,AC242))</f>
        <v>46303307.633074559</v>
      </c>
      <c r="AF242" s="3">
        <f t="shared" si="11"/>
        <v>46303307.633074559</v>
      </c>
      <c r="AG242" s="3">
        <f t="shared" si="27"/>
        <v>44468210.275475115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167</v>
      </c>
      <c r="C243" s="7"/>
      <c r="D243" s="2" t="e">
        <f t="shared" si="12"/>
        <v>#N/A</v>
      </c>
      <c r="E243" s="2" t="e">
        <f t="shared" si="22"/>
        <v>#N/A</v>
      </c>
      <c r="F243" s="2">
        <v>719856.46801126003</v>
      </c>
      <c r="G243" s="2">
        <f t="shared" si="26"/>
        <v>479079.14285714284</v>
      </c>
      <c r="H243" s="2">
        <f t="shared" si="42"/>
        <v>98037409.061646342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4229820.1428571511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775952.07979093492</v>
      </c>
      <c r="Q243" s="2">
        <f t="shared" si="44"/>
        <v>500000</v>
      </c>
      <c r="R243" s="2">
        <f t="shared" si="43"/>
        <v>102085769.99128881</v>
      </c>
      <c r="S243" s="2">
        <f t="shared" si="17"/>
        <v>479079.14285714924</v>
      </c>
      <c r="T243" s="2">
        <f t="shared" si="18"/>
        <v>20920.857142857276</v>
      </c>
      <c r="U243" s="2">
        <f t="shared" si="19"/>
        <v>500000</v>
      </c>
      <c r="V243" s="2">
        <f t="shared" si="33"/>
        <v>57794761.061645955</v>
      </c>
      <c r="W243" s="2">
        <f t="shared" si="20"/>
        <v>479079.14285714179</v>
      </c>
      <c r="X243" s="2">
        <f t="shared" si="6"/>
        <v>20920.857142858207</v>
      </c>
      <c r="Y243" s="2">
        <f t="shared" si="40"/>
        <v>44291008.929642841</v>
      </c>
      <c r="Z243" s="2" t="str">
        <f t="shared" si="8"/>
        <v>MEEP</v>
      </c>
      <c r="AA243" s="2">
        <f>IF(Z243="HERE",Y243,AA242+Graph!$G$1*1000)</f>
        <v>56263383.215357095</v>
      </c>
      <c r="AB243" s="2">
        <f t="shared" si="21"/>
        <v>420000</v>
      </c>
      <c r="AC243" s="2">
        <f t="shared" si="41"/>
        <v>42943307.633074559</v>
      </c>
      <c r="AD243" s="3">
        <f t="shared" si="10"/>
        <v>52800000</v>
      </c>
      <c r="AE243" s="2">
        <f>IF(AE241&gt;=52800000,52800000,IF(AB222=Graph!G$1*1000,AE242+Graph!G$1*1000,AC243))</f>
        <v>46723307.633074559</v>
      </c>
      <c r="AF243" s="3">
        <f t="shared" si="11"/>
        <v>46723307.633074559</v>
      </c>
      <c r="AG243" s="3">
        <f t="shared" si="27"/>
        <v>44846210.275475115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168</v>
      </c>
      <c r="C244" s="7"/>
      <c r="D244" s="2" t="e">
        <f t="shared" si="12"/>
        <v>#N/A</v>
      </c>
      <c r="E244" s="2" t="e">
        <f t="shared" si="22"/>
        <v>#N/A</v>
      </c>
      <c r="F244" s="2">
        <v>721692.24350041151</v>
      </c>
      <c r="G244" s="2">
        <f t="shared" si="26"/>
        <v>479079.14285714284</v>
      </c>
      <c r="H244" s="2">
        <f t="shared" si="42"/>
        <v>98516488.204503492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4250741.0000000084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778058.71968640387</v>
      </c>
      <c r="Q244" s="2">
        <f t="shared" si="44"/>
        <v>500000</v>
      </c>
      <c r="R244" s="2">
        <f t="shared" si="43"/>
        <v>102585769.99128881</v>
      </c>
      <c r="S244" s="2">
        <f t="shared" si="17"/>
        <v>479079.14285714924</v>
      </c>
      <c r="T244" s="2">
        <f t="shared" si="18"/>
        <v>20920.857142857276</v>
      </c>
      <c r="U244" s="2">
        <f t="shared" si="19"/>
        <v>500000</v>
      </c>
      <c r="V244" s="2">
        <f t="shared" si="33"/>
        <v>58273840.204503097</v>
      </c>
      <c r="W244" s="2">
        <f t="shared" si="20"/>
        <v>479079.14285714179</v>
      </c>
      <c r="X244" s="2">
        <f t="shared" si="6"/>
        <v>20920.857142858207</v>
      </c>
      <c r="Y244" s="2">
        <f t="shared" si="40"/>
        <v>44311929.786785699</v>
      </c>
      <c r="Z244" s="2" t="str">
        <f t="shared" si="8"/>
        <v>MEEP</v>
      </c>
      <c r="AA244" s="2">
        <f>IF(Z244="HERE",Y244,AA243+Graph!$G$1*1000)</f>
        <v>56683383.215357095</v>
      </c>
      <c r="AB244" s="2">
        <f t="shared" si="21"/>
        <v>420000</v>
      </c>
      <c r="AC244" s="2">
        <f t="shared" si="41"/>
        <v>42943307.633074559</v>
      </c>
      <c r="AD244" s="3">
        <f t="shared" si="10"/>
        <v>52800000</v>
      </c>
      <c r="AE244" s="2">
        <f>IF(AE242&gt;=52800000,52800000,IF(AB223=Graph!G$1*1000,AE243+Graph!G$1*1000,AC244))</f>
        <v>47143307.633074559</v>
      </c>
      <c r="AF244" s="3">
        <f t="shared" si="11"/>
        <v>47143307.633074559</v>
      </c>
      <c r="AG244" s="3">
        <f t="shared" si="27"/>
        <v>45224210.275475115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169</v>
      </c>
      <c r="C245" s="7"/>
      <c r="D245" s="2" t="e">
        <f t="shared" si="12"/>
        <v>#N/A</v>
      </c>
      <c r="E245" s="2" t="e">
        <f t="shared" si="22"/>
        <v>#N/A</v>
      </c>
      <c r="F245" s="2">
        <v>723528.01898956299</v>
      </c>
      <c r="G245" s="2">
        <f t="shared" si="26"/>
        <v>479079.14285714284</v>
      </c>
      <c r="H245" s="2">
        <f t="shared" si="42"/>
        <v>98995567.347360641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4271661.8571428657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780165.35958187282</v>
      </c>
      <c r="Q245" s="2">
        <f t="shared" si="44"/>
        <v>500000</v>
      </c>
      <c r="R245" s="2">
        <f t="shared" si="43"/>
        <v>103085769.99128881</v>
      </c>
      <c r="S245" s="2">
        <f t="shared" si="17"/>
        <v>479079.14285714924</v>
      </c>
      <c r="T245" s="2">
        <f t="shared" si="18"/>
        <v>20920.857142857276</v>
      </c>
      <c r="U245" s="2">
        <f t="shared" si="19"/>
        <v>500000</v>
      </c>
      <c r="V245" s="2">
        <f t="shared" si="33"/>
        <v>58752919.347360238</v>
      </c>
      <c r="W245" s="2">
        <f t="shared" si="20"/>
        <v>479079.14285714179</v>
      </c>
      <c r="X245" s="2">
        <f t="shared" si="6"/>
        <v>20920.857142858207</v>
      </c>
      <c r="Y245" s="2">
        <f t="shared" si="40"/>
        <v>44332850.643928558</v>
      </c>
      <c r="Z245" s="2" t="str">
        <f t="shared" si="8"/>
        <v>MEEP</v>
      </c>
      <c r="AA245" s="2">
        <f>IF(Z245="HERE",Y245,AA244+Graph!$G$1*1000)</f>
        <v>57103383.215357095</v>
      </c>
      <c r="AB245" s="2">
        <f t="shared" si="21"/>
        <v>420000</v>
      </c>
      <c r="AC245" s="2">
        <f t="shared" si="41"/>
        <v>42943307.633074559</v>
      </c>
      <c r="AD245" s="3">
        <f t="shared" si="10"/>
        <v>52800000</v>
      </c>
      <c r="AE245" s="2">
        <f>IF(AE243&gt;=52800000,52800000,IF(AB224=Graph!G$1*1000,AE244+Graph!G$1*1000,AC245))</f>
        <v>47563307.633074559</v>
      </c>
      <c r="AF245" s="3">
        <f t="shared" si="11"/>
        <v>47563307.633074559</v>
      </c>
      <c r="AG245" s="3">
        <f t="shared" si="27"/>
        <v>45602210.275475115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170</v>
      </c>
      <c r="C246" s="7"/>
      <c r="D246" s="2" t="e">
        <f t="shared" si="12"/>
        <v>#N/A</v>
      </c>
      <c r="E246" s="2" t="e">
        <f t="shared" si="22"/>
        <v>#N/A</v>
      </c>
      <c r="F246" s="2">
        <v>725363.79447869956</v>
      </c>
      <c r="G246" s="2">
        <f t="shared" si="26"/>
        <v>479079.14285714284</v>
      </c>
      <c r="H246" s="2">
        <f t="shared" si="42"/>
        <v>99474646.49021779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4292582.7142857229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782271.99947734177</v>
      </c>
      <c r="Q246" s="2">
        <f t="shared" si="44"/>
        <v>500000</v>
      </c>
      <c r="R246" s="2">
        <f t="shared" si="43"/>
        <v>103585769.99128881</v>
      </c>
      <c r="S246" s="2">
        <f t="shared" si="17"/>
        <v>479079.14285714924</v>
      </c>
      <c r="T246" s="2">
        <f t="shared" si="18"/>
        <v>20920.857142857276</v>
      </c>
      <c r="U246" s="2">
        <f t="shared" si="19"/>
        <v>500000</v>
      </c>
      <c r="V246" s="2">
        <f t="shared" si="33"/>
        <v>59231998.49021738</v>
      </c>
      <c r="W246" s="2">
        <f t="shared" si="20"/>
        <v>479079.14285714179</v>
      </c>
      <c r="X246" s="2">
        <f t="shared" si="6"/>
        <v>20920.857142858207</v>
      </c>
      <c r="Y246" s="2">
        <f t="shared" si="40"/>
        <v>44353771.501071416</v>
      </c>
      <c r="Z246" s="2" t="str">
        <f t="shared" si="8"/>
        <v>MEEP</v>
      </c>
      <c r="AA246" s="2">
        <f>IF(Z246="HERE",Y246,AA245+Graph!$G$1*1000)</f>
        <v>57523383.215357095</v>
      </c>
      <c r="AB246" s="2">
        <f t="shared" si="21"/>
        <v>420000</v>
      </c>
      <c r="AC246" s="2">
        <f t="shared" si="41"/>
        <v>42943307.633074559</v>
      </c>
      <c r="AD246" s="3">
        <f t="shared" si="10"/>
        <v>52800000</v>
      </c>
      <c r="AE246" s="2">
        <f>IF(AE244&gt;=52800000,52800000,IF(AB225=Graph!G$1*1000,AE245+Graph!G$1*1000,AC246))</f>
        <v>47983307.633074559</v>
      </c>
      <c r="AF246" s="3">
        <f t="shared" si="11"/>
        <v>47983307.633074559</v>
      </c>
      <c r="AG246" s="3">
        <f t="shared" si="27"/>
        <v>45980210.275475115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171</v>
      </c>
      <c r="C247" s="7"/>
      <c r="D247" s="2" t="e">
        <f t="shared" si="12"/>
        <v>#N/A</v>
      </c>
      <c r="E247" s="2" t="e">
        <f t="shared" si="22"/>
        <v>#N/A</v>
      </c>
      <c r="F247" s="2">
        <v>727199.56996785104</v>
      </c>
      <c r="G247" s="2">
        <f t="shared" si="26"/>
        <v>479079.14285714284</v>
      </c>
      <c r="H247" s="2">
        <f t="shared" si="42"/>
        <v>99953725.633074939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4313503.5714285802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784378.63937281072</v>
      </c>
      <c r="Q247" s="2">
        <f t="shared" si="44"/>
        <v>500000</v>
      </c>
      <c r="R247" s="2">
        <f t="shared" si="43"/>
        <v>104085769.99128881</v>
      </c>
      <c r="S247" s="2">
        <f t="shared" si="17"/>
        <v>479079.14285714924</v>
      </c>
      <c r="T247" s="2">
        <f t="shared" si="18"/>
        <v>20920.857142857276</v>
      </c>
      <c r="U247" s="2">
        <f t="shared" si="19"/>
        <v>500000</v>
      </c>
      <c r="V247" s="2">
        <f t="shared" si="33"/>
        <v>59711077.633074522</v>
      </c>
      <c r="W247" s="2">
        <f t="shared" si="20"/>
        <v>479079.14285714179</v>
      </c>
      <c r="X247" s="2">
        <f t="shared" si="6"/>
        <v>20920.857142858207</v>
      </c>
      <c r="Y247" s="2">
        <f t="shared" si="40"/>
        <v>44374692.358214274</v>
      </c>
      <c r="Z247" s="2" t="str">
        <f t="shared" si="8"/>
        <v>MEEP</v>
      </c>
      <c r="AA247" s="2">
        <f>IF(Z247="HERE",Y247,AA246+Graph!$G$1*1000)</f>
        <v>57943383.215357095</v>
      </c>
      <c r="AB247" s="2">
        <f t="shared" si="21"/>
        <v>420000</v>
      </c>
      <c r="AC247" s="2">
        <f t="shared" si="41"/>
        <v>42943307.633074559</v>
      </c>
      <c r="AD247" s="3">
        <f t="shared" si="10"/>
        <v>52800000</v>
      </c>
      <c r="AE247" s="2">
        <f>IF(AE245&gt;=52800000,52800000,IF(AB226=Graph!G$1*1000,AE246+Graph!G$1*1000,AC247))</f>
        <v>48403307.633074559</v>
      </c>
      <c r="AF247" s="3">
        <f t="shared" si="11"/>
        <v>48403307.633074559</v>
      </c>
      <c r="AG247" s="3">
        <f t="shared" si="27"/>
        <v>46358210.275475115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172</v>
      </c>
      <c r="C248" s="7"/>
      <c r="D248" s="2" t="e">
        <f t="shared" si="12"/>
        <v>#N/A</v>
      </c>
      <c r="E248" s="2" t="e">
        <f t="shared" si="22"/>
        <v>#N/A</v>
      </c>
      <c r="F248" s="2">
        <v>729035.34545698762</v>
      </c>
      <c r="G248" s="2">
        <f t="shared" si="26"/>
        <v>479079.14285714284</v>
      </c>
      <c r="H248" s="2">
        <f t="shared" si="42"/>
        <v>100432804.77593209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4334424.4285714375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786485.27926827967</v>
      </c>
      <c r="Q248" s="2">
        <f t="shared" si="44"/>
        <v>500000</v>
      </c>
      <c r="R248" s="2">
        <f t="shared" si="43"/>
        <v>104585769.99128881</v>
      </c>
      <c r="S248" s="2">
        <f t="shared" si="17"/>
        <v>479079.14285714924</v>
      </c>
      <c r="T248" s="2">
        <f t="shared" si="18"/>
        <v>20920.857142857276</v>
      </c>
      <c r="U248" s="2">
        <f t="shared" si="19"/>
        <v>500000</v>
      </c>
      <c r="V248" s="2">
        <f t="shared" si="33"/>
        <v>60190156.775931664</v>
      </c>
      <c r="W248" s="2">
        <f t="shared" si="20"/>
        <v>479079.14285714179</v>
      </c>
      <c r="X248" s="2">
        <f t="shared" si="6"/>
        <v>20920.857142858207</v>
      </c>
      <c r="Y248" s="2">
        <f t="shared" si="40"/>
        <v>44395613.215357132</v>
      </c>
      <c r="Z248" s="2" t="str">
        <f t="shared" si="8"/>
        <v>MEEP</v>
      </c>
      <c r="AA248" s="2">
        <f>IF(Z248="HERE",Y248,AA247+Graph!$G$1*1000)</f>
        <v>58363383.215357095</v>
      </c>
      <c r="AB248" s="2">
        <f t="shared" si="21"/>
        <v>420000</v>
      </c>
      <c r="AC248" s="2">
        <f t="shared" si="41"/>
        <v>42943307.633074559</v>
      </c>
      <c r="AD248" s="3">
        <f t="shared" si="10"/>
        <v>52800000</v>
      </c>
      <c r="AE248" s="2">
        <f>IF(AE246&gt;=52800000,52800000,IF(AB227=Graph!G$1*1000,AE247+Graph!G$1*1000,AC248))</f>
        <v>48823307.633074559</v>
      </c>
      <c r="AF248" s="3">
        <f t="shared" si="11"/>
        <v>48823307.633074559</v>
      </c>
      <c r="AG248" s="3">
        <f t="shared" si="27"/>
        <v>46736210.275475115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173</v>
      </c>
      <c r="C249" s="7"/>
      <c r="D249" s="2" t="e">
        <f t="shared" si="12"/>
        <v>#N/A</v>
      </c>
      <c r="E249" s="2" t="e">
        <f t="shared" si="22"/>
        <v>#N/A</v>
      </c>
      <c r="F249" s="2">
        <v>730871.1209461391</v>
      </c>
      <c r="G249" s="2">
        <f t="shared" si="26"/>
        <v>479079.14285714284</v>
      </c>
      <c r="H249" s="2">
        <f t="shared" si="42"/>
        <v>100911883.91878924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4355345.2857142948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788591.91916374862</v>
      </c>
      <c r="Q249" s="2">
        <f t="shared" si="44"/>
        <v>500000</v>
      </c>
      <c r="R249" s="2">
        <f t="shared" si="43"/>
        <v>105085769.99128881</v>
      </c>
      <c r="S249" s="2">
        <f t="shared" si="17"/>
        <v>479079.14285714924</v>
      </c>
      <c r="T249" s="2">
        <f t="shared" si="18"/>
        <v>20920.857142857276</v>
      </c>
      <c r="U249" s="2">
        <f t="shared" si="19"/>
        <v>500000</v>
      </c>
      <c r="V249" s="2">
        <f t="shared" si="33"/>
        <v>60669235.918788806</v>
      </c>
      <c r="W249" s="2">
        <f t="shared" si="20"/>
        <v>479079.14285714179</v>
      </c>
      <c r="X249" s="2">
        <f t="shared" si="6"/>
        <v>20920.857142858207</v>
      </c>
      <c r="Y249" s="2">
        <f t="shared" si="40"/>
        <v>44416534.07249999</v>
      </c>
      <c r="Z249" s="2" t="str">
        <f t="shared" si="8"/>
        <v>MEEP</v>
      </c>
      <c r="AA249" s="2">
        <f>IF(Z249="HERE",Y249,AA248+Graph!$G$1*1000)</f>
        <v>58783383.215357095</v>
      </c>
      <c r="AB249" s="2">
        <f t="shared" si="21"/>
        <v>420000</v>
      </c>
      <c r="AC249" s="2">
        <f t="shared" si="41"/>
        <v>42943307.633074559</v>
      </c>
      <c r="AD249" s="3">
        <f t="shared" si="10"/>
        <v>52800000</v>
      </c>
      <c r="AE249" s="2">
        <f>IF(AE247&gt;=52800000,52800000,IF(AB228=Graph!G$1*1000,AE248+Graph!G$1*1000,AC249))</f>
        <v>49243307.633074559</v>
      </c>
      <c r="AF249" s="3">
        <f t="shared" si="11"/>
        <v>49243307.633074559</v>
      </c>
      <c r="AG249" s="3">
        <f t="shared" si="27"/>
        <v>47114210.275475115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174</v>
      </c>
      <c r="C250" s="7"/>
      <c r="D250" s="2" t="e">
        <f t="shared" si="12"/>
        <v>#N/A</v>
      </c>
      <c r="E250" s="2" t="e">
        <f t="shared" si="22"/>
        <v>#N/A</v>
      </c>
      <c r="F250" s="2">
        <v>732706.89643527567</v>
      </c>
      <c r="G250" s="2">
        <f t="shared" si="26"/>
        <v>479079.14285714284</v>
      </c>
      <c r="H250" s="2">
        <f t="shared" si="42"/>
        <v>101390963.06164639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4376266.142857152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790698.55905921757</v>
      </c>
      <c r="Q250" s="2">
        <f t="shared" si="44"/>
        <v>500000</v>
      </c>
      <c r="R250" s="2">
        <f t="shared" si="43"/>
        <v>105585769.99128881</v>
      </c>
      <c r="S250" s="2">
        <f t="shared" si="17"/>
        <v>479079.14285714924</v>
      </c>
      <c r="T250" s="2">
        <f t="shared" si="18"/>
        <v>20920.857142857276</v>
      </c>
      <c r="U250" s="2">
        <f t="shared" si="19"/>
        <v>500000</v>
      </c>
      <c r="V250" s="2">
        <f t="shared" si="33"/>
        <v>61148315.061645947</v>
      </c>
      <c r="W250" s="2">
        <f t="shared" si="20"/>
        <v>479079.14285714179</v>
      </c>
      <c r="X250" s="2">
        <f t="shared" si="6"/>
        <v>20920.857142858207</v>
      </c>
      <c r="Y250" s="2">
        <f t="shared" si="40"/>
        <v>44437454.929642849</v>
      </c>
      <c r="Z250" s="2" t="str">
        <f t="shared" si="8"/>
        <v>MEEP</v>
      </c>
      <c r="AA250" s="2">
        <f>IF(Z250="HERE",Y250,AA249+Graph!$G$1*1000)</f>
        <v>59203383.215357095</v>
      </c>
      <c r="AB250" s="2">
        <f t="shared" si="21"/>
        <v>420000</v>
      </c>
      <c r="AC250" s="2">
        <f t="shared" si="41"/>
        <v>42943307.633074559</v>
      </c>
      <c r="AD250" s="3">
        <f t="shared" si="10"/>
        <v>52800000</v>
      </c>
      <c r="AE250" s="2">
        <f>IF(AE248&gt;=52800000,52800000,IF(AB229=Graph!G$1*1000,AE249+Graph!G$1*1000,AC250))</f>
        <v>49663307.633074559</v>
      </c>
      <c r="AF250" s="3">
        <f t="shared" si="11"/>
        <v>49663307.633074559</v>
      </c>
      <c r="AG250" s="3">
        <f t="shared" si="27"/>
        <v>47492210.275475115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175</v>
      </c>
      <c r="C251" s="7"/>
      <c r="D251" s="2" t="e">
        <f t="shared" si="12"/>
        <v>#N/A</v>
      </c>
      <c r="E251" s="2" t="e">
        <f t="shared" si="22"/>
        <v>#N/A</v>
      </c>
      <c r="F251" s="2">
        <v>734542.67192442715</v>
      </c>
      <c r="G251" s="2">
        <f t="shared" si="26"/>
        <v>479079.14285714284</v>
      </c>
      <c r="H251" s="2">
        <f t="shared" si="42"/>
        <v>101870042.20450354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4397187.0000000093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792805.19895468652</v>
      </c>
      <c r="Q251" s="2">
        <f t="shared" si="44"/>
        <v>500000</v>
      </c>
      <c r="R251" s="2">
        <f t="shared" si="43"/>
        <v>106085769.99128881</v>
      </c>
      <c r="S251" s="2">
        <f t="shared" si="17"/>
        <v>479079.14285714924</v>
      </c>
      <c r="T251" s="2">
        <f t="shared" si="18"/>
        <v>20920.857142857276</v>
      </c>
      <c r="U251" s="2">
        <f t="shared" si="19"/>
        <v>500000</v>
      </c>
      <c r="V251" s="2">
        <f t="shared" si="33"/>
        <v>61627394.204503089</v>
      </c>
      <c r="W251" s="2">
        <f t="shared" si="20"/>
        <v>479079.14285714179</v>
      </c>
      <c r="X251" s="2">
        <f t="shared" si="6"/>
        <v>20920.857142858207</v>
      </c>
      <c r="Y251" s="2">
        <f t="shared" si="40"/>
        <v>44458375.786785707</v>
      </c>
      <c r="Z251" s="2" t="str">
        <f t="shared" si="8"/>
        <v>MEEP</v>
      </c>
      <c r="AA251" s="2">
        <f>IF(Z251="HERE",Y251,AA250+Graph!$G$1*1000)</f>
        <v>59623383.215357095</v>
      </c>
      <c r="AB251" s="2">
        <f t="shared" si="21"/>
        <v>420000</v>
      </c>
      <c r="AC251" s="2">
        <f t="shared" si="41"/>
        <v>42943307.633074559</v>
      </c>
      <c r="AD251" s="3">
        <f t="shared" si="10"/>
        <v>52800000</v>
      </c>
      <c r="AE251" s="2">
        <f>IF(AE249&gt;=52800000,52800000,IF(AB230=Graph!G$1*1000,AE250+Graph!G$1*1000,AC251))</f>
        <v>50083307.633074559</v>
      </c>
      <c r="AF251" s="3">
        <f t="shared" si="11"/>
        <v>50083307.633074559</v>
      </c>
      <c r="AG251" s="3">
        <f t="shared" si="27"/>
        <v>47870210.275475115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176</v>
      </c>
      <c r="C252" s="7"/>
      <c r="D252" s="2" t="e">
        <f t="shared" si="12"/>
        <v>#N/A</v>
      </c>
      <c r="E252" s="2" t="e">
        <f t="shared" si="22"/>
        <v>#N/A</v>
      </c>
      <c r="F252" s="2">
        <v>736378.44741356373</v>
      </c>
      <c r="G252" s="2">
        <f t="shared" si="26"/>
        <v>479079.14285714284</v>
      </c>
      <c r="H252" s="2">
        <f t="shared" si="42"/>
        <v>102349121.34736069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4418107.8571428666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794911.83885017037</v>
      </c>
      <c r="Q252" s="2">
        <f t="shared" si="44"/>
        <v>500000</v>
      </c>
      <c r="R252" s="2">
        <f t="shared" si="43"/>
        <v>106585769.99128881</v>
      </c>
      <c r="S252" s="2">
        <f t="shared" si="17"/>
        <v>479079.14285714924</v>
      </c>
      <c r="T252" s="2">
        <f t="shared" si="18"/>
        <v>20920.857142857276</v>
      </c>
      <c r="U252" s="2">
        <f t="shared" si="19"/>
        <v>500000</v>
      </c>
      <c r="V252" s="2">
        <f t="shared" si="33"/>
        <v>62106473.347360231</v>
      </c>
      <c r="W252" s="2">
        <f t="shared" si="20"/>
        <v>479079.14285714179</v>
      </c>
      <c r="X252" s="2">
        <f t="shared" si="6"/>
        <v>20920.857142858207</v>
      </c>
      <c r="Y252" s="2">
        <f t="shared" si="40"/>
        <v>44479296.643928565</v>
      </c>
      <c r="Z252" s="2" t="str">
        <f t="shared" si="8"/>
        <v>MEEP</v>
      </c>
      <c r="AA252" s="2">
        <f>IF(Z252="HERE",Y252,AA251+Graph!$G$1*1000)</f>
        <v>60043383.215357095</v>
      </c>
      <c r="AB252" s="2">
        <f t="shared" si="21"/>
        <v>420000</v>
      </c>
      <c r="AC252" s="2">
        <f t="shared" si="41"/>
        <v>42943307.633074559</v>
      </c>
      <c r="AD252" s="3">
        <f t="shared" si="10"/>
        <v>52800000</v>
      </c>
      <c r="AE252" s="2">
        <f>IF(AE250&gt;=52800000,52800000,IF(AB231=Graph!G$1*1000,AE251+Graph!G$1*1000,AC252))</f>
        <v>50503307.633074559</v>
      </c>
      <c r="AF252" s="3">
        <f t="shared" si="11"/>
        <v>50503307.633074559</v>
      </c>
      <c r="AG252" s="3">
        <f t="shared" si="27"/>
        <v>48248210.275475115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177</v>
      </c>
      <c r="C253" s="7"/>
      <c r="D253" s="2" t="e">
        <f t="shared" si="12"/>
        <v>#N/A</v>
      </c>
      <c r="E253" s="2" t="e">
        <f t="shared" si="22"/>
        <v>#N/A</v>
      </c>
      <c r="F253" s="2">
        <v>738214.22290271521</v>
      </c>
      <c r="G253" s="2">
        <f t="shared" si="26"/>
        <v>479079.14285714284</v>
      </c>
      <c r="H253" s="2">
        <f t="shared" si="42"/>
        <v>102828200.49021783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4439028.7142857239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797018.47874563932</v>
      </c>
      <c r="Q253" s="2">
        <f t="shared" si="44"/>
        <v>500000</v>
      </c>
      <c r="R253" s="2">
        <f t="shared" si="43"/>
        <v>107085769.99128881</v>
      </c>
      <c r="S253" s="2">
        <f t="shared" si="17"/>
        <v>479079.14285714924</v>
      </c>
      <c r="T253" s="2">
        <f t="shared" si="18"/>
        <v>20920.857142857276</v>
      </c>
      <c r="U253" s="2">
        <f t="shared" si="19"/>
        <v>500000</v>
      </c>
      <c r="V253" s="2">
        <f t="shared" si="33"/>
        <v>62585552.490217373</v>
      </c>
      <c r="W253" s="2">
        <f t="shared" si="20"/>
        <v>479079.14285714179</v>
      </c>
      <c r="X253" s="2">
        <f t="shared" si="6"/>
        <v>20920.857142858207</v>
      </c>
      <c r="Y253" s="2">
        <f t="shared" si="40"/>
        <v>44500217.501071423</v>
      </c>
      <c r="Z253" s="2" t="str">
        <f t="shared" si="8"/>
        <v>MEEP</v>
      </c>
      <c r="AA253" s="2">
        <f>IF(Z253="HERE",Y253,AA252+Graph!$G$1*1000)</f>
        <v>60463383.215357095</v>
      </c>
      <c r="AB253" s="2">
        <f t="shared" si="21"/>
        <v>420000</v>
      </c>
      <c r="AC253" s="2">
        <f t="shared" si="41"/>
        <v>42943307.633074559</v>
      </c>
      <c r="AD253" s="3">
        <f t="shared" si="10"/>
        <v>52800000</v>
      </c>
      <c r="AE253" s="2">
        <f>IF(AE251&gt;=52800000,52800000,IF(AB232=Graph!G$1*1000,AE252+Graph!G$1*1000,AC253))</f>
        <v>50923307.633074559</v>
      </c>
      <c r="AF253" s="3">
        <f t="shared" si="11"/>
        <v>50923307.633074559</v>
      </c>
      <c r="AG253" s="3">
        <f t="shared" si="27"/>
        <v>48626210.275475115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178</v>
      </c>
      <c r="C254" s="7"/>
      <c r="D254" s="2" t="e">
        <f t="shared" si="12"/>
        <v>#N/A</v>
      </c>
      <c r="E254" s="2" t="e">
        <f t="shared" si="22"/>
        <v>#N/A</v>
      </c>
      <c r="F254" s="2">
        <v>740049.99839186668</v>
      </c>
      <c r="G254" s="2">
        <f t="shared" si="26"/>
        <v>479079.14285714284</v>
      </c>
      <c r="H254" s="2">
        <f t="shared" si="42"/>
        <v>103307279.63307498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4459949.5714285811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799125.11864110827</v>
      </c>
      <c r="Q254" s="2">
        <f t="shared" si="44"/>
        <v>500000</v>
      </c>
      <c r="R254" s="2">
        <f t="shared" si="43"/>
        <v>107585769.99128881</v>
      </c>
      <c r="S254" s="2">
        <f t="shared" si="17"/>
        <v>479079.14285714924</v>
      </c>
      <c r="T254" s="2">
        <f t="shared" si="18"/>
        <v>20920.857142857276</v>
      </c>
      <c r="U254" s="2">
        <f t="shared" si="19"/>
        <v>500000</v>
      </c>
      <c r="V254" s="2">
        <f t="shared" si="33"/>
        <v>63064631.633074515</v>
      </c>
      <c r="W254" s="2">
        <f t="shared" si="20"/>
        <v>479079.14285714179</v>
      </c>
      <c r="X254" s="2">
        <f t="shared" si="6"/>
        <v>20920.857142858207</v>
      </c>
      <c r="Y254" s="2">
        <f t="shared" si="40"/>
        <v>44521138.358214281</v>
      </c>
      <c r="Z254" s="2" t="str">
        <f t="shared" si="8"/>
        <v>MEEP</v>
      </c>
      <c r="AA254" s="2">
        <f>IF(Z254="HERE",Y254,AA253+Graph!$G$1*1000)</f>
        <v>60883383.215357095</v>
      </c>
      <c r="AB254" s="2">
        <f t="shared" si="21"/>
        <v>420000</v>
      </c>
      <c r="AC254" s="2">
        <f t="shared" si="41"/>
        <v>42943307.633074559</v>
      </c>
      <c r="AD254" s="3">
        <f t="shared" si="10"/>
        <v>52800000</v>
      </c>
      <c r="AE254" s="2">
        <f>IF(AE252&gt;=52800000,52800000,IF(AB233=Graph!G$1*1000,AE253+Graph!G$1*1000,AC254))</f>
        <v>51343307.633074559</v>
      </c>
      <c r="AF254" s="3">
        <f t="shared" si="11"/>
        <v>51343307.633074559</v>
      </c>
      <c r="AG254" s="3">
        <f t="shared" si="27"/>
        <v>49004210.275475115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179</v>
      </c>
      <c r="C255" s="7"/>
      <c r="D255" s="2" t="e">
        <f t="shared" si="12"/>
        <v>#N/A</v>
      </c>
      <c r="E255" s="2" t="e">
        <f t="shared" si="22"/>
        <v>#N/A</v>
      </c>
      <c r="F255" s="2">
        <v>741885.77388100326</v>
      </c>
      <c r="G255" s="2">
        <f t="shared" si="26"/>
        <v>479079.14285714284</v>
      </c>
      <c r="H255" s="2">
        <f t="shared" si="42"/>
        <v>103786358.77593213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4480870.4285714384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801231.75853657722</v>
      </c>
      <c r="Q255" s="2">
        <f t="shared" si="44"/>
        <v>500000</v>
      </c>
      <c r="R255" s="2">
        <f t="shared" si="43"/>
        <v>108085769.99128881</v>
      </c>
      <c r="S255" s="2">
        <f t="shared" si="17"/>
        <v>479079.14285714924</v>
      </c>
      <c r="T255" s="2">
        <f t="shared" si="18"/>
        <v>20920.857142857276</v>
      </c>
      <c r="U255" s="2">
        <f t="shared" si="19"/>
        <v>500000</v>
      </c>
      <c r="V255" s="2">
        <f t="shared" si="33"/>
        <v>63543710.775931656</v>
      </c>
      <c r="W255" s="2">
        <f t="shared" si="20"/>
        <v>479079.14285714179</v>
      </c>
      <c r="X255" s="2">
        <f t="shared" si="6"/>
        <v>20920.857142858207</v>
      </c>
      <c r="Y255" s="2">
        <f t="shared" si="40"/>
        <v>44542059.21535714</v>
      </c>
      <c r="Z255" s="2" t="str">
        <f t="shared" si="8"/>
        <v>MEEP</v>
      </c>
      <c r="AA255" s="2">
        <f>IF(Z255="HERE",Y255,AA254+Graph!$G$1*1000)</f>
        <v>61303383.215357095</v>
      </c>
      <c r="AB255" s="2">
        <f t="shared" si="21"/>
        <v>420000</v>
      </c>
      <c r="AC255" s="2">
        <f t="shared" si="41"/>
        <v>42943307.633074559</v>
      </c>
      <c r="AD255" s="3">
        <f t="shared" si="10"/>
        <v>52800000</v>
      </c>
      <c r="AE255" s="2">
        <f>IF(AE253&gt;=52800000,52800000,IF(AB234=Graph!G$1*1000,AE254+Graph!G$1*1000,AC255))</f>
        <v>51763307.633074559</v>
      </c>
      <c r="AF255" s="3">
        <f t="shared" si="11"/>
        <v>51763307.633074559</v>
      </c>
      <c r="AG255" s="3">
        <f t="shared" si="27"/>
        <v>49382210.275475115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180</v>
      </c>
      <c r="C256" s="7"/>
      <c r="D256" s="2" t="e">
        <f t="shared" si="12"/>
        <v>#N/A</v>
      </c>
      <c r="E256" s="2" t="e">
        <f t="shared" si="22"/>
        <v>#N/A</v>
      </c>
      <c r="F256" s="2">
        <v>743721.54937015474</v>
      </c>
      <c r="G256" s="2">
        <f t="shared" si="26"/>
        <v>479079.14285714284</v>
      </c>
      <c r="H256" s="2">
        <f t="shared" si="42"/>
        <v>104265437.91878928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4501791.2857142957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803338.39843204618</v>
      </c>
      <c r="Q256" s="2">
        <f t="shared" si="44"/>
        <v>500000</v>
      </c>
      <c r="R256" s="2">
        <f t="shared" si="43"/>
        <v>108585769.99128881</v>
      </c>
      <c r="S256" s="2">
        <f t="shared" si="17"/>
        <v>479079.14285714924</v>
      </c>
      <c r="T256" s="2">
        <f t="shared" si="18"/>
        <v>20920.857142857276</v>
      </c>
      <c r="U256" s="2">
        <f t="shared" si="19"/>
        <v>500000</v>
      </c>
      <c r="V256" s="2">
        <f t="shared" si="33"/>
        <v>64022789.918788798</v>
      </c>
      <c r="W256" s="2">
        <f t="shared" si="20"/>
        <v>479079.14285714179</v>
      </c>
      <c r="X256" s="2">
        <f t="shared" si="6"/>
        <v>20920.857142858207</v>
      </c>
      <c r="Y256" s="2">
        <f t="shared" si="40"/>
        <v>44562980.072499998</v>
      </c>
      <c r="Z256" s="2" t="str">
        <f t="shared" si="8"/>
        <v>MEEP</v>
      </c>
      <c r="AA256" s="2">
        <f>IF(Z256="HERE",Y256,AA255+Graph!$G$1*1000)</f>
        <v>61723383.215357095</v>
      </c>
      <c r="AB256" s="2">
        <f t="shared" si="21"/>
        <v>420000</v>
      </c>
      <c r="AC256" s="2">
        <f t="shared" si="41"/>
        <v>42943307.633074559</v>
      </c>
      <c r="AD256" s="3">
        <f t="shared" si="10"/>
        <v>52800000</v>
      </c>
      <c r="AE256" s="2">
        <f>IF(AE254&gt;=52800000,52800000,IF(AB235=Graph!G$1*1000,AE255+Graph!G$1*1000,AC256))</f>
        <v>52183307.633074559</v>
      </c>
      <c r="AF256" s="3">
        <f t="shared" si="11"/>
        <v>52183307.633074559</v>
      </c>
      <c r="AG256" s="3">
        <f t="shared" si="27"/>
        <v>49688165.381653726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181</v>
      </c>
      <c r="C257" s="7"/>
      <c r="D257" s="2" t="e">
        <f t="shared" si="12"/>
        <v>#N/A</v>
      </c>
      <c r="E257" s="2" t="e">
        <f t="shared" si="22"/>
        <v>#N/A</v>
      </c>
      <c r="F257" s="2">
        <v>745557.32485929132</v>
      </c>
      <c r="G257" s="2">
        <f t="shared" si="26"/>
        <v>479079.14285714284</v>
      </c>
      <c r="H257" s="2">
        <f t="shared" si="42"/>
        <v>104744517.06164643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4522712.142857153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805445.03832751513</v>
      </c>
      <c r="Q257" s="2">
        <f t="shared" si="44"/>
        <v>500000</v>
      </c>
      <c r="R257" s="2">
        <f t="shared" si="43"/>
        <v>109085769.99128881</v>
      </c>
      <c r="S257" s="2">
        <f t="shared" si="17"/>
        <v>479079.14285714924</v>
      </c>
      <c r="T257" s="2">
        <f t="shared" si="18"/>
        <v>20920.857142857276</v>
      </c>
      <c r="U257" s="2">
        <f t="shared" si="19"/>
        <v>500000</v>
      </c>
      <c r="V257" s="2">
        <f t="shared" si="33"/>
        <v>64501869.06164594</v>
      </c>
      <c r="W257" s="2">
        <f t="shared" si="20"/>
        <v>479079.14285714179</v>
      </c>
      <c r="X257" s="2">
        <f t="shared" si="6"/>
        <v>20920.857142858207</v>
      </c>
      <c r="Y257" s="2">
        <f t="shared" si="40"/>
        <v>44583900.929642856</v>
      </c>
      <c r="Z257" s="2" t="str">
        <f t="shared" si="8"/>
        <v>MEEP</v>
      </c>
      <c r="AA257" s="2">
        <f>IF(Z257="HERE",Y257,AA256+Graph!$G$1*1000)</f>
        <v>62143383.215357095</v>
      </c>
      <c r="AB257" s="2">
        <f t="shared" si="21"/>
        <v>420000</v>
      </c>
      <c r="AC257" s="2">
        <f t="shared" si="41"/>
        <v>42943307.633074559</v>
      </c>
      <c r="AD257" s="3">
        <f t="shared" si="10"/>
        <v>52800000</v>
      </c>
      <c r="AE257" s="2">
        <f>IF(AE255&gt;=52800000,52800000,IF(AB236=Graph!G$1*1000,AE256+Graph!G$1*1000,AC257))</f>
        <v>52603307.633074559</v>
      </c>
      <c r="AF257" s="3">
        <f t="shared" si="11"/>
        <v>52603307.633074559</v>
      </c>
      <c r="AG257" s="3">
        <f t="shared" si="27"/>
        <v>49709165.381653726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182</v>
      </c>
      <c r="C258" s="7"/>
      <c r="D258" s="2" t="e">
        <f t="shared" si="12"/>
        <v>#N/A</v>
      </c>
      <c r="E258" s="2" t="e">
        <f t="shared" si="22"/>
        <v>#N/A</v>
      </c>
      <c r="F258" s="2">
        <v>747393.10034844279</v>
      </c>
      <c r="G258" s="2">
        <f t="shared" si="26"/>
        <v>479079.14285714284</v>
      </c>
      <c r="H258" s="2">
        <f t="shared" si="42"/>
        <v>105223596.20450358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4543633.0000000102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807551.67822298408</v>
      </c>
      <c r="Q258" s="2">
        <f t="shared" si="44"/>
        <v>500000</v>
      </c>
      <c r="R258" s="2">
        <f t="shared" si="43"/>
        <v>109585769.99128881</v>
      </c>
      <c r="S258" s="2">
        <f t="shared" si="17"/>
        <v>479079.14285714924</v>
      </c>
      <c r="T258" s="2">
        <f t="shared" si="18"/>
        <v>20920.857142857276</v>
      </c>
      <c r="U258" s="2">
        <f t="shared" si="19"/>
        <v>500000</v>
      </c>
      <c r="V258" s="2">
        <f t="shared" si="33"/>
        <v>64980948.204503082</v>
      </c>
      <c r="W258" s="2">
        <f t="shared" si="20"/>
        <v>479079.14285714179</v>
      </c>
      <c r="X258" s="2">
        <f t="shared" si="6"/>
        <v>20920.857142858207</v>
      </c>
      <c r="Y258" s="2">
        <f t="shared" si="40"/>
        <v>44604821.786785714</v>
      </c>
      <c r="Z258" s="2" t="str">
        <f t="shared" si="8"/>
        <v>MEEP</v>
      </c>
      <c r="AA258" s="2">
        <f>IF(Z258="HERE",Y258,AA257+Graph!$G$1*1000)</f>
        <v>62563383.215357095</v>
      </c>
      <c r="AB258" s="2">
        <f t="shared" si="21"/>
        <v>420000</v>
      </c>
      <c r="AC258" s="2">
        <f t="shared" si="41"/>
        <v>42943307.633074559</v>
      </c>
      <c r="AD258" s="3">
        <f t="shared" si="10"/>
        <v>52800000</v>
      </c>
      <c r="AE258" s="2">
        <f>IF(AE256&gt;=52800000,52800000,IF(AB237=Graph!G$1*1000,AE257+Graph!G$1*1000,AC258))</f>
        <v>53023307.633074559</v>
      </c>
      <c r="AF258" s="3">
        <f t="shared" si="11"/>
        <v>52800000</v>
      </c>
      <c r="AG258" s="3">
        <f t="shared" si="27"/>
        <v>49730165.381653726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183</v>
      </c>
      <c r="C259" s="7"/>
      <c r="D259" s="2" t="e">
        <f t="shared" si="12"/>
        <v>#N/A</v>
      </c>
      <c r="E259" s="2" t="e">
        <f t="shared" si="22"/>
        <v>#N/A</v>
      </c>
      <c r="F259" s="2">
        <v>749228.87583757937</v>
      </c>
      <c r="G259" s="2">
        <f t="shared" si="26"/>
        <v>479079.14285714284</v>
      </c>
      <c r="H259" s="2">
        <f t="shared" si="42"/>
        <v>105702675.34736073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4564553.8571428675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809658.31811845303</v>
      </c>
      <c r="Q259" s="2">
        <f t="shared" si="44"/>
        <v>500000</v>
      </c>
      <c r="R259" s="2">
        <f t="shared" si="43"/>
        <v>110085769.99128881</v>
      </c>
      <c r="S259" s="2">
        <f t="shared" si="17"/>
        <v>479079.14285714924</v>
      </c>
      <c r="T259" s="2">
        <f t="shared" si="18"/>
        <v>20920.857142857276</v>
      </c>
      <c r="U259" s="2">
        <f t="shared" si="19"/>
        <v>500000</v>
      </c>
      <c r="V259" s="2">
        <f t="shared" si="33"/>
        <v>65460027.347360224</v>
      </c>
      <c r="W259" s="2">
        <f t="shared" si="20"/>
        <v>479079.14285714179</v>
      </c>
      <c r="X259" s="2">
        <f t="shared" si="6"/>
        <v>20920.857142858207</v>
      </c>
      <c r="Y259" s="2">
        <f t="shared" si="40"/>
        <v>44625742.643928573</v>
      </c>
      <c r="Z259" s="2" t="str">
        <f t="shared" si="8"/>
        <v>MEEP</v>
      </c>
      <c r="AA259" s="2">
        <f>IF(Z259="HERE",Y259,AA258+Graph!$G$1*1000)</f>
        <v>62983383.215357095</v>
      </c>
      <c r="AB259" s="2">
        <f t="shared" si="21"/>
        <v>420000</v>
      </c>
      <c r="AC259" s="2">
        <f t="shared" si="41"/>
        <v>42943307.633074559</v>
      </c>
      <c r="AD259" s="3">
        <f t="shared" si="10"/>
        <v>52800000</v>
      </c>
      <c r="AE259" s="2">
        <f>IF(AE257&gt;=52800000,52800000,IF(AB238=Graph!G$1*1000,AE258+Graph!G$1*1000,AC259))</f>
        <v>53443307.633074559</v>
      </c>
      <c r="AF259" s="3">
        <f t="shared" si="11"/>
        <v>52800000</v>
      </c>
      <c r="AG259" s="3">
        <f t="shared" si="27"/>
        <v>49751165.381653726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184</v>
      </c>
      <c r="C260" s="7"/>
      <c r="D260" s="2" t="e">
        <f t="shared" si="12"/>
        <v>#N/A</v>
      </c>
      <c r="E260" s="2" t="e">
        <f t="shared" si="22"/>
        <v>#N/A</v>
      </c>
      <c r="F260" s="2">
        <v>751064.65132673085</v>
      </c>
      <c r="G260" s="2">
        <f t="shared" si="26"/>
        <v>479079.14285714284</v>
      </c>
      <c r="H260" s="2">
        <f t="shared" si="42"/>
        <v>106181754.49021788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4585474.7142857248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811764.95801392198</v>
      </c>
      <c r="Q260" s="2">
        <f t="shared" si="44"/>
        <v>500000</v>
      </c>
      <c r="R260" s="2">
        <f t="shared" si="43"/>
        <v>110585769.99128881</v>
      </c>
      <c r="S260" s="2">
        <f t="shared" si="17"/>
        <v>479079.14285714924</v>
      </c>
      <c r="T260" s="2">
        <f t="shared" si="18"/>
        <v>20920.857142857276</v>
      </c>
      <c r="U260" s="2">
        <f t="shared" si="19"/>
        <v>500000</v>
      </c>
      <c r="V260" s="2">
        <f t="shared" si="33"/>
        <v>65939106.490217365</v>
      </c>
      <c r="W260" s="2">
        <f t="shared" si="20"/>
        <v>479079.14285714179</v>
      </c>
      <c r="X260" s="2">
        <f t="shared" si="6"/>
        <v>20920.857142858207</v>
      </c>
      <c r="Y260" s="2">
        <f t="shared" si="40"/>
        <v>44646663.501071431</v>
      </c>
      <c r="Z260" s="2" t="str">
        <f t="shared" si="8"/>
        <v>MEEP</v>
      </c>
      <c r="AA260" s="2">
        <f>IF(Z260="HERE",Y260,AA259+Graph!$G$1*1000)</f>
        <v>63403383.215357095</v>
      </c>
      <c r="AB260" s="2">
        <f t="shared" si="21"/>
        <v>420000</v>
      </c>
      <c r="AC260" s="2">
        <f t="shared" si="41"/>
        <v>42943307.633074559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49772165.381653726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185</v>
      </c>
      <c r="C261" s="7"/>
      <c r="D261" s="2" t="e">
        <f t="shared" si="12"/>
        <v>#N/A</v>
      </c>
      <c r="E261" s="2" t="e">
        <f t="shared" si="22"/>
        <v>#N/A</v>
      </c>
      <c r="F261" s="2">
        <v>752900.42681588233</v>
      </c>
      <c r="G261" s="2">
        <f t="shared" si="26"/>
        <v>479079.14285714284</v>
      </c>
      <c r="H261" s="2">
        <f t="shared" si="42"/>
        <v>106660833.63307503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4606395.5714285821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813871.59790939093</v>
      </c>
      <c r="Q261" s="2">
        <f t="shared" si="44"/>
        <v>500000</v>
      </c>
      <c r="R261" s="2">
        <f t="shared" si="43"/>
        <v>111085769.99128881</v>
      </c>
      <c r="S261" s="2">
        <f t="shared" si="17"/>
        <v>479079.14285714924</v>
      </c>
      <c r="T261" s="2">
        <f t="shared" si="18"/>
        <v>20920.857142857276</v>
      </c>
      <c r="U261" s="2">
        <f t="shared" si="19"/>
        <v>500000</v>
      </c>
      <c r="V261" s="2">
        <f t="shared" si="33"/>
        <v>66418185.633074507</v>
      </c>
      <c r="W261" s="2">
        <f t="shared" si="20"/>
        <v>479079.14285714179</v>
      </c>
      <c r="X261" s="2">
        <f t="shared" si="6"/>
        <v>20920.857142858207</v>
      </c>
      <c r="Y261" s="2">
        <f t="shared" si="40"/>
        <v>44667584.358214289</v>
      </c>
      <c r="Z261" s="2" t="str">
        <f t="shared" si="8"/>
        <v>MEEP</v>
      </c>
      <c r="AA261" s="2">
        <f>IF(Z261="HERE",Y261,AA260+Graph!$G$1*1000)</f>
        <v>63823383.215357095</v>
      </c>
      <c r="AB261" s="2">
        <f t="shared" si="21"/>
        <v>420000</v>
      </c>
      <c r="AC261" s="2">
        <f t="shared" si="41"/>
        <v>42943307.633074559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49793165.381653726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186</v>
      </c>
      <c r="C262" s="7"/>
      <c r="D262" s="2" t="e">
        <f t="shared" si="12"/>
        <v>#N/A</v>
      </c>
      <c r="E262" s="2" t="e">
        <f t="shared" si="22"/>
        <v>#N/A</v>
      </c>
      <c r="F262" s="2">
        <v>754736.2023050189</v>
      </c>
      <c r="G262" s="2">
        <f t="shared" si="26"/>
        <v>479079.14285714284</v>
      </c>
      <c r="H262" s="2">
        <f t="shared" si="42"/>
        <v>107139912.77593218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4627316.4285714393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815978.23780485988</v>
      </c>
      <c r="Q262" s="2">
        <f t="shared" si="44"/>
        <v>500000</v>
      </c>
      <c r="R262" s="2">
        <f t="shared" si="43"/>
        <v>111585769.99128881</v>
      </c>
      <c r="S262" s="2">
        <f t="shared" si="17"/>
        <v>479079.14285714924</v>
      </c>
      <c r="T262" s="2">
        <f t="shared" si="18"/>
        <v>20920.857142857276</v>
      </c>
      <c r="U262" s="2">
        <f t="shared" si="19"/>
        <v>500000</v>
      </c>
      <c r="V262" s="2">
        <f t="shared" si="33"/>
        <v>66897264.775931649</v>
      </c>
      <c r="W262" s="2">
        <f t="shared" si="20"/>
        <v>479079.14285714179</v>
      </c>
      <c r="X262" s="2">
        <f t="shared" si="6"/>
        <v>20920.857142858207</v>
      </c>
      <c r="Y262" s="2">
        <f t="shared" si="40"/>
        <v>44688505.215357147</v>
      </c>
      <c r="Z262" s="2" t="str">
        <f t="shared" si="8"/>
        <v>MEEP</v>
      </c>
      <c r="AA262" s="2">
        <f>IF(Z262="HERE",Y262,AA261+Graph!$G$1*1000)</f>
        <v>64243383.215357095</v>
      </c>
      <c r="AB262" s="2">
        <f t="shared" si="21"/>
        <v>420000</v>
      </c>
      <c r="AC262" s="2">
        <f t="shared" si="41"/>
        <v>42943307.633074559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49814165.381653726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187</v>
      </c>
      <c r="C263" s="7"/>
      <c r="D263" s="2" t="e">
        <f t="shared" si="12"/>
        <v>#N/A</v>
      </c>
      <c r="E263" s="2" t="e">
        <f t="shared" si="22"/>
        <v>#N/A</v>
      </c>
      <c r="F263" s="2">
        <v>756571.97779417038</v>
      </c>
      <c r="G263" s="2">
        <f t="shared" si="26"/>
        <v>479079.14285714284</v>
      </c>
      <c r="H263" s="2">
        <f t="shared" si="42"/>
        <v>107618991.91878933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4648237.2857142966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818084.87770034373</v>
      </c>
      <c r="Q263" s="2">
        <f t="shared" si="44"/>
        <v>500000</v>
      </c>
      <c r="R263" s="2">
        <f t="shared" si="43"/>
        <v>112085769.99128881</v>
      </c>
      <c r="S263" s="2">
        <f t="shared" si="17"/>
        <v>479079.14285714924</v>
      </c>
      <c r="T263" s="2">
        <f t="shared" si="18"/>
        <v>20920.857142857276</v>
      </c>
      <c r="U263" s="2">
        <f t="shared" si="19"/>
        <v>500000</v>
      </c>
      <c r="V263" s="2">
        <f t="shared" si="33"/>
        <v>67376343.918788791</v>
      </c>
      <c r="W263" s="2">
        <f t="shared" si="20"/>
        <v>479079.14285714179</v>
      </c>
      <c r="X263" s="2">
        <f t="shared" si="6"/>
        <v>20920.857142858207</v>
      </c>
      <c r="Y263" s="2">
        <f t="shared" si="40"/>
        <v>44709426.072500005</v>
      </c>
      <c r="Z263" s="2" t="str">
        <f t="shared" si="8"/>
        <v>MEEP</v>
      </c>
      <c r="AA263" s="2">
        <f>IF(Z263="HERE",Y263,AA262+Graph!$G$1*1000)</f>
        <v>64663383.215357095</v>
      </c>
      <c r="AB263" s="2">
        <f t="shared" si="21"/>
        <v>420000</v>
      </c>
      <c r="AC263" s="2">
        <f t="shared" si="41"/>
        <v>42943307.633074559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49835165.381653726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188</v>
      </c>
      <c r="C264" s="7"/>
      <c r="D264" s="2" t="e">
        <f t="shared" si="12"/>
        <v>#N/A</v>
      </c>
      <c r="E264" s="2" t="e">
        <f t="shared" si="22"/>
        <v>#N/A</v>
      </c>
      <c r="F264" s="2">
        <v>758407.75328330696</v>
      </c>
      <c r="G264" s="2">
        <f t="shared" si="26"/>
        <v>479079.14285714284</v>
      </c>
      <c r="H264" s="2">
        <f t="shared" si="42"/>
        <v>108098071.06164648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4669158.1428571539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820191.51759581268</v>
      </c>
      <c r="Q264" s="2">
        <f t="shared" si="44"/>
        <v>500000</v>
      </c>
      <c r="R264" s="2">
        <f t="shared" si="43"/>
        <v>112585769.99128881</v>
      </c>
      <c r="S264" s="2">
        <f t="shared" si="17"/>
        <v>479079.14285714924</v>
      </c>
      <c r="T264" s="2">
        <f t="shared" si="18"/>
        <v>20920.857142857276</v>
      </c>
      <c r="U264" s="2">
        <f t="shared" si="19"/>
        <v>500000</v>
      </c>
      <c r="V264" s="2">
        <f t="shared" si="33"/>
        <v>67855423.06164594</v>
      </c>
      <c r="W264" s="2">
        <f t="shared" si="20"/>
        <v>479079.14285714924</v>
      </c>
      <c r="X264" s="2">
        <f t="shared" si="6"/>
        <v>20920.857142850757</v>
      </c>
      <c r="Y264" s="2">
        <f t="shared" si="40"/>
        <v>44730346.929642856</v>
      </c>
      <c r="Z264" s="2" t="str">
        <f t="shared" si="8"/>
        <v>MEEP</v>
      </c>
      <c r="AA264" s="2">
        <f>IF(Z264="HERE",Y264,AA263+Graph!$G$1*1000)</f>
        <v>65083383.215357095</v>
      </c>
      <c r="AB264" s="2">
        <f t="shared" si="21"/>
        <v>420000</v>
      </c>
      <c r="AC264" s="2">
        <f t="shared" si="41"/>
        <v>42943307.633074559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49856165.381653726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189</v>
      </c>
      <c r="C265" s="7"/>
      <c r="D265" s="2" t="e">
        <f t="shared" si="12"/>
        <v>#N/A</v>
      </c>
      <c r="E265" s="2" t="e">
        <f t="shared" si="22"/>
        <v>#N/A</v>
      </c>
      <c r="F265" s="2">
        <v>760243.52877245843</v>
      </c>
      <c r="G265" s="2">
        <f t="shared" si="26"/>
        <v>479079.14285714284</v>
      </c>
      <c r="H265" s="2">
        <f t="shared" si="42"/>
        <v>108577150.20450363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4690079.0000000112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822298.15749128163</v>
      </c>
      <c r="Q265" s="2">
        <f t="shared" si="44"/>
        <v>500000</v>
      </c>
      <c r="R265" s="2">
        <f t="shared" si="43"/>
        <v>113085769.99128881</v>
      </c>
      <c r="S265" s="2">
        <f t="shared" si="17"/>
        <v>479079.14285714924</v>
      </c>
      <c r="T265" s="2">
        <f t="shared" si="18"/>
        <v>20920.857142857276</v>
      </c>
      <c r="U265" s="2">
        <f t="shared" si="19"/>
        <v>500000</v>
      </c>
      <c r="V265" s="2">
        <f t="shared" si="33"/>
        <v>68334502.204503089</v>
      </c>
      <c r="W265" s="2">
        <f t="shared" si="20"/>
        <v>479079.14285714924</v>
      </c>
      <c r="X265" s="2">
        <f t="shared" si="6"/>
        <v>20920.857142850757</v>
      </c>
      <c r="Y265" s="2">
        <f t="shared" si="40"/>
        <v>44751267.786785707</v>
      </c>
      <c r="Z265" s="2" t="str">
        <f t="shared" si="8"/>
        <v>MEEP</v>
      </c>
      <c r="AA265" s="2">
        <f>IF(Z265="HERE",Y265,AA264+Graph!$G$1*1000)</f>
        <v>65503383.215357095</v>
      </c>
      <c r="AB265" s="2">
        <f t="shared" si="21"/>
        <v>420000</v>
      </c>
      <c r="AC265" s="2">
        <f t="shared" si="41"/>
        <v>42943307.633074559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49877165.381653726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190</v>
      </c>
      <c r="C266" s="7"/>
      <c r="D266" s="2" t="e">
        <f t="shared" si="12"/>
        <v>#N/A</v>
      </c>
      <c r="E266" s="2" t="e">
        <f t="shared" si="22"/>
        <v>#N/A</v>
      </c>
      <c r="F266" s="2">
        <v>762079.30426159501</v>
      </c>
      <c r="G266" s="2">
        <f t="shared" si="26"/>
        <v>479079.14285714284</v>
      </c>
      <c r="H266" s="2">
        <f t="shared" si="42"/>
        <v>109056229.34736077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4710999.8571428685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824404.79738675058</v>
      </c>
      <c r="Q266" s="2">
        <f t="shared" si="44"/>
        <v>500000</v>
      </c>
      <c r="R266" s="2">
        <f t="shared" si="43"/>
        <v>113585769.99128881</v>
      </c>
      <c r="S266" s="2">
        <f t="shared" si="17"/>
        <v>479079.14285714924</v>
      </c>
      <c r="T266" s="2">
        <f t="shared" si="18"/>
        <v>20920.857142857276</v>
      </c>
      <c r="U266" s="2">
        <f t="shared" si="19"/>
        <v>500000</v>
      </c>
      <c r="V266" s="2">
        <f t="shared" si="33"/>
        <v>68813581.347360238</v>
      </c>
      <c r="W266" s="2">
        <f t="shared" si="20"/>
        <v>479079.14285714924</v>
      </c>
      <c r="X266" s="2">
        <f t="shared" si="6"/>
        <v>20920.857142850757</v>
      </c>
      <c r="Y266" s="2">
        <f t="shared" si="40"/>
        <v>44772188.643928558</v>
      </c>
      <c r="Z266" s="2" t="str">
        <f t="shared" si="8"/>
        <v>MEEP</v>
      </c>
      <c r="AA266" s="2">
        <f>IF(Z266="HERE",Y266,AA265+Graph!$G$1*1000)</f>
        <v>65923383.215357095</v>
      </c>
      <c r="AB266" s="2">
        <f t="shared" si="21"/>
        <v>420000</v>
      </c>
      <c r="AC266" s="2">
        <f t="shared" si="41"/>
        <v>42943307.633074559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49898165.381653726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191</v>
      </c>
      <c r="C267" s="7"/>
      <c r="D267" s="2" t="e">
        <f t="shared" si="12"/>
        <v>#N/A</v>
      </c>
      <c r="E267" s="2" t="e">
        <f t="shared" si="22"/>
        <v>#N/A</v>
      </c>
      <c r="F267" s="2">
        <v>763915.07975074649</v>
      </c>
      <c r="G267" s="2">
        <f t="shared" si="26"/>
        <v>479079.14285714284</v>
      </c>
      <c r="H267" s="2">
        <f t="shared" si="42"/>
        <v>109535308.49021792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4731920.7142857257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826511.43728221953</v>
      </c>
      <c r="Q267" s="2">
        <f t="shared" si="44"/>
        <v>500000</v>
      </c>
      <c r="R267" s="2">
        <f t="shared" si="43"/>
        <v>114085769.99128881</v>
      </c>
      <c r="S267" s="2">
        <f t="shared" si="17"/>
        <v>479079.14285714924</v>
      </c>
      <c r="T267" s="2">
        <f t="shared" si="18"/>
        <v>20920.857142857276</v>
      </c>
      <c r="U267" s="2">
        <f t="shared" si="19"/>
        <v>500000</v>
      </c>
      <c r="V267" s="2">
        <f t="shared" si="33"/>
        <v>69292660.490217388</v>
      </c>
      <c r="W267" s="2">
        <f t="shared" si="20"/>
        <v>479079.14285714924</v>
      </c>
      <c r="X267" s="2">
        <f t="shared" si="6"/>
        <v>20920.857142850757</v>
      </c>
      <c r="Y267" s="2">
        <f t="shared" si="40"/>
        <v>44793109.501071408</v>
      </c>
      <c r="Z267" s="2" t="str">
        <f t="shared" si="8"/>
        <v>MEEP</v>
      </c>
      <c r="AA267" s="2">
        <f>IF(Z267="HERE",Y267,AA266+Graph!$G$1*1000)</f>
        <v>66343383.215357095</v>
      </c>
      <c r="AB267" s="2">
        <f t="shared" si="21"/>
        <v>420000</v>
      </c>
      <c r="AC267" s="2">
        <f t="shared" si="41"/>
        <v>42943307.633074559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49919165.381653726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192</v>
      </c>
      <c r="C268" s="7"/>
      <c r="D268" s="2" t="e">
        <f t="shared" si="12"/>
        <v>#N/A</v>
      </c>
      <c r="E268" s="2" t="e">
        <f t="shared" si="22"/>
        <v>#N/A</v>
      </c>
      <c r="F268" s="2">
        <v>765750.85523989797</v>
      </c>
      <c r="G268" s="2">
        <f t="shared" si="26"/>
        <v>479079.14285714284</v>
      </c>
      <c r="H268" s="2">
        <f t="shared" si="42"/>
        <v>110014387.63307507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4752841.571428583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828618.07717768848</v>
      </c>
      <c r="Q268" s="2">
        <f t="shared" si="44"/>
        <v>500000</v>
      </c>
      <c r="R268" s="2">
        <f t="shared" si="43"/>
        <v>114585769.99128881</v>
      </c>
      <c r="S268" s="2">
        <f t="shared" si="17"/>
        <v>479079.14285714924</v>
      </c>
      <c r="T268" s="2">
        <f t="shared" si="18"/>
        <v>20920.857142857276</v>
      </c>
      <c r="U268" s="2">
        <f t="shared" si="19"/>
        <v>500000</v>
      </c>
      <c r="V268" s="2">
        <f t="shared" si="33"/>
        <v>69771739.633074537</v>
      </c>
      <c r="W268" s="2">
        <f t="shared" si="20"/>
        <v>479079.14285714924</v>
      </c>
      <c r="X268" s="2">
        <f t="shared" si="6"/>
        <v>20920.857142850757</v>
      </c>
      <c r="Y268" s="2">
        <f t="shared" si="40"/>
        <v>44814030.358214259</v>
      </c>
      <c r="Z268" s="2" t="str">
        <f t="shared" si="8"/>
        <v>MEEP</v>
      </c>
      <c r="AA268" s="2">
        <f>IF(Z268="HERE",Y268,AA267+Graph!$G$1*1000)</f>
        <v>66763383.215357095</v>
      </c>
      <c r="AB268" s="2">
        <f t="shared" si="21"/>
        <v>420000</v>
      </c>
      <c r="AC268" s="2">
        <f t="shared" si="41"/>
        <v>42943307.633074559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49940165.381653726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193</v>
      </c>
      <c r="C269" s="7"/>
      <c r="D269" s="2" t="e">
        <f t="shared" si="12"/>
        <v>#N/A</v>
      </c>
      <c r="E269" s="2" t="e">
        <f t="shared" si="22"/>
        <v>#N/A</v>
      </c>
      <c r="F269" s="2">
        <v>767586.63072903454</v>
      </c>
      <c r="G269" s="2">
        <f t="shared" si="26"/>
        <v>479079.14285714284</v>
      </c>
      <c r="H269" s="2">
        <f t="shared" si="42"/>
        <v>110493466.77593222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4773762.4285714403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830724.71707315743</v>
      </c>
      <c r="Q269" s="2">
        <f t="shared" si="44"/>
        <v>500000</v>
      </c>
      <c r="R269" s="2">
        <f t="shared" si="43"/>
        <v>115085769.99128881</v>
      </c>
      <c r="S269" s="2">
        <f t="shared" si="17"/>
        <v>479079.14285714924</v>
      </c>
      <c r="T269" s="2">
        <f t="shared" si="18"/>
        <v>20920.857142857276</v>
      </c>
      <c r="U269" s="2">
        <f t="shared" si="19"/>
        <v>500000</v>
      </c>
      <c r="V269" s="2">
        <f t="shared" si="33"/>
        <v>70250818.775931686</v>
      </c>
      <c r="W269" s="2">
        <f t="shared" si="20"/>
        <v>479079.14285714924</v>
      </c>
      <c r="X269" s="2">
        <f t="shared" si="6"/>
        <v>20920.857142850757</v>
      </c>
      <c r="Y269" s="2">
        <f t="shared" si="40"/>
        <v>44834951.21535711</v>
      </c>
      <c r="Z269" s="2" t="str">
        <f t="shared" si="8"/>
        <v>MEEP</v>
      </c>
      <c r="AA269" s="2">
        <f>IF(Z269="HERE",Y269,AA268+Graph!$G$1*1000)</f>
        <v>67183383.215357095</v>
      </c>
      <c r="AB269" s="2">
        <f t="shared" si="21"/>
        <v>420000</v>
      </c>
      <c r="AC269" s="2">
        <f t="shared" si="41"/>
        <v>42943307.633074559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49961165.381653726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194</v>
      </c>
      <c r="C270" s="7"/>
      <c r="D270" s="2" t="e">
        <f t="shared" si="12"/>
        <v>#N/A</v>
      </c>
      <c r="E270" s="2" t="e">
        <f t="shared" si="22"/>
        <v>#N/A</v>
      </c>
      <c r="F270" s="2">
        <v>769422.40621818602</v>
      </c>
      <c r="G270" s="2">
        <f t="shared" si="26"/>
        <v>479079.14285714284</v>
      </c>
      <c r="H270" s="2">
        <f t="shared" si="42"/>
        <v>110972545.91878937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4794683.2857142976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832831.35696862638</v>
      </c>
      <c r="Q270" s="2">
        <f t="shared" si="44"/>
        <v>500000</v>
      </c>
      <c r="R270" s="2">
        <f t="shared" si="43"/>
        <v>115585769.99128881</v>
      </c>
      <c r="S270" s="2">
        <f t="shared" si="17"/>
        <v>479079.14285714924</v>
      </c>
      <c r="T270" s="2">
        <f t="shared" si="18"/>
        <v>20920.857142857276</v>
      </c>
      <c r="U270" s="2">
        <f t="shared" si="19"/>
        <v>500000</v>
      </c>
      <c r="V270" s="2">
        <f t="shared" si="33"/>
        <v>70729897.918788835</v>
      </c>
      <c r="W270" s="2">
        <f t="shared" si="20"/>
        <v>479079.14285714924</v>
      </c>
      <c r="X270" s="2">
        <f t="shared" si="6"/>
        <v>20920.857142850757</v>
      </c>
      <c r="Y270" s="2">
        <f t="shared" si="40"/>
        <v>44855872.072499961</v>
      </c>
      <c r="Z270" s="2" t="str">
        <f t="shared" si="8"/>
        <v>MEEP</v>
      </c>
      <c r="AA270" s="2">
        <f>IF(Z270="HERE",Y270,AA269+Graph!$G$1*1000)</f>
        <v>67603383.215357095</v>
      </c>
      <c r="AB270" s="2">
        <f t="shared" si="21"/>
        <v>420000</v>
      </c>
      <c r="AC270" s="2">
        <f t="shared" si="41"/>
        <v>42943307.633074559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49982165.381653726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195</v>
      </c>
      <c r="C271" s="7"/>
      <c r="D271" s="2" t="e">
        <f t="shared" si="12"/>
        <v>#N/A</v>
      </c>
      <c r="E271" s="2" t="e">
        <f t="shared" si="22"/>
        <v>#N/A</v>
      </c>
      <c r="F271" s="2">
        <v>771258.1817073226</v>
      </c>
      <c r="G271" s="2">
        <f t="shared" si="26"/>
        <v>479079.14285714284</v>
      </c>
      <c r="H271" s="2">
        <f t="shared" si="42"/>
        <v>111451625.06164652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4815604.1428571548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834937.99686409533</v>
      </c>
      <c r="Q271" s="2">
        <f t="shared" si="44"/>
        <v>500000</v>
      </c>
      <c r="R271" s="2">
        <f t="shared" si="43"/>
        <v>116085769.99128881</v>
      </c>
      <c r="S271" s="2">
        <f t="shared" si="17"/>
        <v>479079.14285714924</v>
      </c>
      <c r="T271" s="2">
        <f t="shared" si="18"/>
        <v>20920.857142857276</v>
      </c>
      <c r="U271" s="2">
        <f t="shared" si="19"/>
        <v>500000</v>
      </c>
      <c r="V271" s="2">
        <f t="shared" si="33"/>
        <v>71208977.061645985</v>
      </c>
      <c r="W271" s="2">
        <f t="shared" si="20"/>
        <v>479079.14285714924</v>
      </c>
      <c r="X271" s="2">
        <f t="shared" si="6"/>
        <v>20920.857142850757</v>
      </c>
      <c r="Y271" s="2">
        <f t="shared" si="40"/>
        <v>44876792.929642811</v>
      </c>
      <c r="Z271" s="2" t="str">
        <f t="shared" si="8"/>
        <v>MEEP</v>
      </c>
      <c r="AA271" s="2">
        <f>IF(Z271="HERE",Y271,AA270+Graph!$G$1*1000)</f>
        <v>68023383.215357095</v>
      </c>
      <c r="AB271" s="2">
        <f t="shared" si="21"/>
        <v>420000</v>
      </c>
      <c r="AC271" s="2">
        <f t="shared" si="41"/>
        <v>42943307.633074559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50003165.381653726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196</v>
      </c>
      <c r="C272" s="7"/>
      <c r="D272" s="2" t="e">
        <f t="shared" si="12"/>
        <v>#N/A</v>
      </c>
      <c r="E272" s="2" t="e">
        <f t="shared" si="22"/>
        <v>#N/A</v>
      </c>
      <c r="F272" s="2">
        <v>773093.95719647408</v>
      </c>
      <c r="G272" s="2">
        <f t="shared" si="26"/>
        <v>479079.14285714284</v>
      </c>
      <c r="H272" s="2">
        <f t="shared" si="42"/>
        <v>111930704.20450367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4836525.0000000121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837044.63675956428</v>
      </c>
      <c r="Q272" s="2">
        <f t="shared" si="44"/>
        <v>500000</v>
      </c>
      <c r="R272" s="2">
        <f t="shared" si="43"/>
        <v>116585769.99128881</v>
      </c>
      <c r="S272" s="2">
        <f t="shared" si="17"/>
        <v>479079.14285714924</v>
      </c>
      <c r="T272" s="2">
        <f t="shared" si="18"/>
        <v>20920.857142857276</v>
      </c>
      <c r="U272" s="2">
        <f t="shared" si="19"/>
        <v>500000</v>
      </c>
      <c r="V272" s="2">
        <f t="shared" si="33"/>
        <v>71688056.204503134</v>
      </c>
      <c r="W272" s="2">
        <f t="shared" si="20"/>
        <v>479079.14285714924</v>
      </c>
      <c r="X272" s="2">
        <f t="shared" si="6"/>
        <v>20920.857142850757</v>
      </c>
      <c r="Y272" s="2">
        <f t="shared" si="40"/>
        <v>44897713.786785662</v>
      </c>
      <c r="Z272" s="2" t="str">
        <f t="shared" si="8"/>
        <v>MEEP</v>
      </c>
      <c r="AA272" s="2">
        <f>IF(Z272="HERE",Y272,AA271+Graph!$G$1*1000)</f>
        <v>68443383.215357095</v>
      </c>
      <c r="AB272" s="2">
        <f t="shared" si="21"/>
        <v>420000</v>
      </c>
      <c r="AC272" s="2">
        <f t="shared" si="41"/>
        <v>42943307.633074559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50024165.381653726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197</v>
      </c>
      <c r="C273" s="7"/>
      <c r="D273" s="2" t="e">
        <f t="shared" si="12"/>
        <v>#N/A</v>
      </c>
      <c r="E273" s="2" t="e">
        <f t="shared" si="22"/>
        <v>#N/A</v>
      </c>
      <c r="F273" s="2">
        <v>774929.73268561065</v>
      </c>
      <c r="G273" s="2">
        <f t="shared" si="26"/>
        <v>479079.14285714284</v>
      </c>
      <c r="H273" s="2">
        <f t="shared" si="42"/>
        <v>112409783.34736082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4857445.8571428694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839151.27665504813</v>
      </c>
      <c r="Q273" s="2">
        <f t="shared" si="44"/>
        <v>500000</v>
      </c>
      <c r="R273" s="2">
        <f t="shared" si="43"/>
        <v>117085769.99128881</v>
      </c>
      <c r="S273" s="2">
        <f t="shared" si="17"/>
        <v>479079.14285714924</v>
      </c>
      <c r="T273" s="2">
        <f t="shared" si="18"/>
        <v>20920.857142857276</v>
      </c>
      <c r="U273" s="2">
        <f t="shared" si="19"/>
        <v>500000</v>
      </c>
      <c r="V273" s="2">
        <f t="shared" si="33"/>
        <v>72167135.347360283</v>
      </c>
      <c r="W273" s="2">
        <f t="shared" si="20"/>
        <v>479079.14285714924</v>
      </c>
      <c r="X273" s="2">
        <f t="shared" si="6"/>
        <v>20920.857142850757</v>
      </c>
      <c r="Y273" s="2">
        <f t="shared" si="40"/>
        <v>44918634.643928513</v>
      </c>
      <c r="Z273" s="2" t="str">
        <f t="shared" si="8"/>
        <v>MEEP</v>
      </c>
      <c r="AA273" s="2">
        <f>IF(Z273="HERE",Y273,AA272+Graph!$G$1*1000)</f>
        <v>68863383.215357095</v>
      </c>
      <c r="AB273" s="2">
        <f t="shared" si="21"/>
        <v>420000</v>
      </c>
      <c r="AC273" s="2">
        <f t="shared" si="41"/>
        <v>42943307.633074559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50045165.381653726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198</v>
      </c>
      <c r="C274" s="7"/>
      <c r="D274" s="2" t="e">
        <f t="shared" si="12"/>
        <v>#N/A</v>
      </c>
      <c r="E274" s="2" t="e">
        <f t="shared" si="22"/>
        <v>#N/A</v>
      </c>
      <c r="F274" s="2">
        <v>776765.50817476213</v>
      </c>
      <c r="G274" s="2">
        <f t="shared" si="26"/>
        <v>479079.14285714284</v>
      </c>
      <c r="H274" s="2">
        <f t="shared" si="42"/>
        <v>112888862.49021797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4878366.7142857267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841257.91655051708</v>
      </c>
      <c r="Q274" s="2">
        <f t="shared" si="44"/>
        <v>500000</v>
      </c>
      <c r="R274" s="2">
        <f t="shared" si="43"/>
        <v>117585769.99128881</v>
      </c>
      <c r="S274" s="2">
        <f t="shared" si="17"/>
        <v>479079.14285714924</v>
      </c>
      <c r="T274" s="2">
        <f t="shared" si="18"/>
        <v>20920.857142857276</v>
      </c>
      <c r="U274" s="2">
        <f t="shared" si="19"/>
        <v>500000</v>
      </c>
      <c r="V274" s="2">
        <f t="shared" si="33"/>
        <v>72646214.490217432</v>
      </c>
      <c r="W274" s="2">
        <f t="shared" si="20"/>
        <v>479079.14285714924</v>
      </c>
      <c r="X274" s="2">
        <f t="shared" si="6"/>
        <v>20920.857142850757</v>
      </c>
      <c r="Y274" s="2">
        <f t="shared" si="40"/>
        <v>44939555.501071364</v>
      </c>
      <c r="Z274" s="2" t="str">
        <f t="shared" si="8"/>
        <v>MEEP</v>
      </c>
      <c r="AA274" s="2">
        <f>IF(Z274="HERE",Y274,AA273+Graph!$G$1*1000)</f>
        <v>69283383.215357095</v>
      </c>
      <c r="AB274" s="2">
        <f t="shared" si="21"/>
        <v>420000</v>
      </c>
      <c r="AC274" s="2">
        <f t="shared" si="41"/>
        <v>42943307.633074559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50066165.381653726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199</v>
      </c>
      <c r="C275" s="7"/>
      <c r="D275" s="2" t="e">
        <f t="shared" si="12"/>
        <v>#N/A</v>
      </c>
      <c r="E275" s="2" t="e">
        <f t="shared" si="22"/>
        <v>#N/A</v>
      </c>
      <c r="F275" s="2">
        <v>778601.28366389871</v>
      </c>
      <c r="G275" s="2">
        <f t="shared" si="26"/>
        <v>479079.14285714284</v>
      </c>
      <c r="H275" s="2">
        <f t="shared" si="42"/>
        <v>113367941.63307512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4899287.5714285839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843364.55644598603</v>
      </c>
      <c r="Q275" s="2">
        <f t="shared" si="44"/>
        <v>500000</v>
      </c>
      <c r="R275" s="2">
        <f t="shared" si="43"/>
        <v>118085769.99128881</v>
      </c>
      <c r="S275" s="2">
        <f t="shared" si="17"/>
        <v>479079.14285714924</v>
      </c>
      <c r="T275" s="2">
        <f t="shared" si="18"/>
        <v>20920.857142857276</v>
      </c>
      <c r="U275" s="2">
        <f t="shared" si="19"/>
        <v>500000</v>
      </c>
      <c r="V275" s="2">
        <f t="shared" si="33"/>
        <v>73125293.633074582</v>
      </c>
      <c r="W275" s="2">
        <f t="shared" si="20"/>
        <v>479079.14285714924</v>
      </c>
      <c r="X275" s="2">
        <f t="shared" si="6"/>
        <v>20920.857142850757</v>
      </c>
      <c r="Y275" s="2">
        <f t="shared" si="40"/>
        <v>44960476.358214214</v>
      </c>
      <c r="Z275" s="2" t="str">
        <f t="shared" si="8"/>
        <v>MEEP</v>
      </c>
      <c r="AA275" s="2">
        <f>IF(Z275="HERE",Y275,AA274+Graph!$G$1*1000)</f>
        <v>69703383.215357095</v>
      </c>
      <c r="AB275" s="2">
        <f t="shared" si="21"/>
        <v>420000</v>
      </c>
      <c r="AC275" s="2">
        <f t="shared" si="41"/>
        <v>42943307.633074559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50087165.381653726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200</v>
      </c>
      <c r="C276" s="7"/>
      <c r="D276" s="2" t="e">
        <f t="shared" si="12"/>
        <v>#N/A</v>
      </c>
      <c r="E276" s="2" t="e">
        <f t="shared" si="22"/>
        <v>#N/A</v>
      </c>
      <c r="F276" s="2">
        <v>780437.05915305018</v>
      </c>
      <c r="G276" s="2">
        <f t="shared" si="26"/>
        <v>479079.14285714284</v>
      </c>
      <c r="H276" s="2">
        <f t="shared" si="42"/>
        <v>113847020.77593227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4920208.4285714412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845471.19634145498</v>
      </c>
      <c r="Q276" s="2">
        <f t="shared" si="44"/>
        <v>500000</v>
      </c>
      <c r="R276" s="2">
        <f t="shared" si="43"/>
        <v>118585769.99128881</v>
      </c>
      <c r="S276" s="2">
        <f t="shared" si="17"/>
        <v>479079.14285714924</v>
      </c>
      <c r="T276" s="2">
        <f t="shared" si="18"/>
        <v>20920.857142857276</v>
      </c>
      <c r="U276" s="2">
        <f t="shared" si="19"/>
        <v>500000</v>
      </c>
      <c r="V276" s="2">
        <f t="shared" si="33"/>
        <v>73604372.775931731</v>
      </c>
      <c r="W276" s="2">
        <f t="shared" si="20"/>
        <v>479079.14285714924</v>
      </c>
      <c r="X276" s="2">
        <f t="shared" si="6"/>
        <v>20920.857142850757</v>
      </c>
      <c r="Y276" s="2">
        <f t="shared" si="40"/>
        <v>44981397.215357065</v>
      </c>
      <c r="Z276" s="2" t="str">
        <f t="shared" si="8"/>
        <v>MEEP</v>
      </c>
      <c r="AA276" s="2">
        <f>IF(Z276="HERE",Y276,AA275+Graph!$G$1*1000)</f>
        <v>70123383.215357095</v>
      </c>
      <c r="AB276" s="2">
        <f t="shared" si="21"/>
        <v>420000</v>
      </c>
      <c r="AC276" s="2">
        <f t="shared" si="41"/>
        <v>42943307.633074559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50108165.381653726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201</v>
      </c>
      <c r="C277" s="7"/>
      <c r="D277" s="2" t="e">
        <f t="shared" si="12"/>
        <v>#N/A</v>
      </c>
      <c r="E277" s="2" t="e">
        <f t="shared" si="22"/>
        <v>#N/A</v>
      </c>
      <c r="F277" s="2">
        <v>782272.83464220166</v>
      </c>
      <c r="G277" s="2">
        <f t="shared" si="26"/>
        <v>479079.14285714284</v>
      </c>
      <c r="H277" s="2">
        <f t="shared" si="42"/>
        <v>114326099.91878942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4941129.2857142985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847577.83623692393</v>
      </c>
      <c r="Q277" s="2">
        <f t="shared" si="44"/>
        <v>500000</v>
      </c>
      <c r="R277" s="2">
        <f t="shared" si="43"/>
        <v>119085769.99128881</v>
      </c>
      <c r="S277" s="2">
        <f t="shared" si="17"/>
        <v>479079.14285714924</v>
      </c>
      <c r="T277" s="2">
        <f t="shared" si="18"/>
        <v>20920.857142857276</v>
      </c>
      <c r="U277" s="2">
        <f t="shared" si="19"/>
        <v>500000</v>
      </c>
      <c r="V277" s="2">
        <f t="shared" si="33"/>
        <v>74083451.91878888</v>
      </c>
      <c r="W277" s="2">
        <f t="shared" si="20"/>
        <v>479079.14285714924</v>
      </c>
      <c r="X277" s="2">
        <f t="shared" si="6"/>
        <v>20920.857142850757</v>
      </c>
      <c r="Y277" s="2">
        <f t="shared" si="40"/>
        <v>45002318.072499916</v>
      </c>
      <c r="Z277" s="2" t="str">
        <f t="shared" si="8"/>
        <v>MEEP</v>
      </c>
      <c r="AA277" s="2">
        <f>IF(Z277="HERE",Y277,AA276+Graph!$G$1*1000)</f>
        <v>70543383.215357095</v>
      </c>
      <c r="AB277" s="2">
        <f t="shared" si="21"/>
        <v>420000</v>
      </c>
      <c r="AC277" s="2">
        <f t="shared" si="41"/>
        <v>42943307.633074559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50129165.381653726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202</v>
      </c>
      <c r="C278" s="7"/>
      <c r="D278" s="2" t="e">
        <f t="shared" si="12"/>
        <v>#N/A</v>
      </c>
      <c r="E278" s="2" t="e">
        <f t="shared" si="22"/>
        <v>#N/A</v>
      </c>
      <c r="F278" s="2">
        <v>784108.61013133824</v>
      </c>
      <c r="G278" s="2">
        <f t="shared" si="26"/>
        <v>479079.14285714284</v>
      </c>
      <c r="H278" s="2">
        <f t="shared" si="42"/>
        <v>114805179.06164657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4962050.1428571558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849684.47613239288</v>
      </c>
      <c r="Q278" s="2">
        <f t="shared" si="44"/>
        <v>500000</v>
      </c>
      <c r="R278" s="2">
        <f t="shared" si="43"/>
        <v>119585769.99128881</v>
      </c>
      <c r="S278" s="2">
        <f t="shared" si="17"/>
        <v>479079.14285714924</v>
      </c>
      <c r="T278" s="2">
        <f t="shared" si="18"/>
        <v>20920.857142857276</v>
      </c>
      <c r="U278" s="2">
        <f t="shared" si="19"/>
        <v>500000</v>
      </c>
      <c r="V278" s="2">
        <f t="shared" si="33"/>
        <v>74562531.061646029</v>
      </c>
      <c r="W278" s="2">
        <f t="shared" si="20"/>
        <v>479079.14285714924</v>
      </c>
      <c r="X278" s="2">
        <f t="shared" si="6"/>
        <v>20920.857142850757</v>
      </c>
      <c r="Y278" s="2">
        <f t="shared" si="40"/>
        <v>45023238.929642767</v>
      </c>
      <c r="Z278" s="2" t="str">
        <f t="shared" si="8"/>
        <v>MEEP</v>
      </c>
      <c r="AA278" s="2">
        <f>IF(Z278="HERE",Y278,AA277+Graph!$G$1*1000)</f>
        <v>70963383.215357095</v>
      </c>
      <c r="AB278" s="2">
        <f t="shared" si="21"/>
        <v>420000</v>
      </c>
      <c r="AC278" s="2">
        <f t="shared" si="41"/>
        <v>42943307.633074559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50150165.381653726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203</v>
      </c>
      <c r="C279" s="7"/>
      <c r="D279" s="2" t="e">
        <f t="shared" si="12"/>
        <v>#N/A</v>
      </c>
      <c r="E279" s="2" t="e">
        <f t="shared" si="22"/>
        <v>#N/A</v>
      </c>
      <c r="F279" s="2">
        <v>785944.38562048972</v>
      </c>
      <c r="G279" s="2">
        <f t="shared" si="26"/>
        <v>479079.14285714284</v>
      </c>
      <c r="H279" s="2">
        <f t="shared" si="42"/>
        <v>115284258.20450372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4982971.000000013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851791.11602786183</v>
      </c>
      <c r="Q279" s="2">
        <f t="shared" si="44"/>
        <v>500000</v>
      </c>
      <c r="R279" s="2">
        <f t="shared" si="43"/>
        <v>120085769.99128881</v>
      </c>
      <c r="S279" s="2">
        <f t="shared" si="17"/>
        <v>479079.14285714924</v>
      </c>
      <c r="T279" s="2">
        <f t="shared" si="18"/>
        <v>20920.857142857276</v>
      </c>
      <c r="U279" s="2">
        <f t="shared" si="19"/>
        <v>500000</v>
      </c>
      <c r="V279" s="2">
        <f t="shared" si="33"/>
        <v>75041610.204503179</v>
      </c>
      <c r="W279" s="2">
        <f t="shared" si="20"/>
        <v>479079.14285714924</v>
      </c>
      <c r="X279" s="2">
        <f t="shared" si="6"/>
        <v>20920.857142850757</v>
      </c>
      <c r="Y279" s="2">
        <f t="shared" si="40"/>
        <v>45044159.786785617</v>
      </c>
      <c r="Z279" s="2" t="str">
        <f t="shared" si="8"/>
        <v>MEEP</v>
      </c>
      <c r="AA279" s="2">
        <f>IF(Z279="HERE",Y279,AA278+Graph!$G$1*1000)</f>
        <v>71383383.215357095</v>
      </c>
      <c r="AB279" s="2">
        <f t="shared" si="21"/>
        <v>420000</v>
      </c>
      <c r="AC279" s="2">
        <f t="shared" si="41"/>
        <v>42943307.633074559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204</v>
      </c>
      <c r="C280" s="7"/>
      <c r="D280" s="2" t="e">
        <f t="shared" si="12"/>
        <v>#N/A</v>
      </c>
      <c r="E280" s="2" t="e">
        <f t="shared" si="22"/>
        <v>#N/A</v>
      </c>
      <c r="F280" s="2">
        <v>787780.16110962629</v>
      </c>
      <c r="G280" s="2">
        <f t="shared" si="26"/>
        <v>479079.14285714284</v>
      </c>
      <c r="H280" s="2">
        <f t="shared" si="42"/>
        <v>115763337.34736086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5003891.8571428703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853897.75592333078</v>
      </c>
      <c r="Q280" s="2">
        <f t="shared" si="44"/>
        <v>500000</v>
      </c>
      <c r="R280" s="2">
        <f t="shared" si="43"/>
        <v>120585769.99128881</v>
      </c>
      <c r="S280" s="2">
        <f t="shared" si="17"/>
        <v>479079.14285714924</v>
      </c>
      <c r="T280" s="2">
        <f t="shared" si="18"/>
        <v>20920.857142857276</v>
      </c>
      <c r="U280" s="2">
        <f t="shared" si="19"/>
        <v>500000</v>
      </c>
      <c r="V280" s="2">
        <f t="shared" si="33"/>
        <v>75520689.347360328</v>
      </c>
      <c r="W280" s="2">
        <f t="shared" si="20"/>
        <v>479079.14285714924</v>
      </c>
      <c r="X280" s="2">
        <f t="shared" si="6"/>
        <v>20920.857142850757</v>
      </c>
      <c r="Y280" s="2">
        <f t="shared" si="40"/>
        <v>45065080.643928468</v>
      </c>
      <c r="Z280" s="2" t="str">
        <f t="shared" si="8"/>
        <v>MEEP</v>
      </c>
      <c r="AA280" s="2">
        <f>IF(Z280="HERE",Y280,AA279+Graph!$G$1*1000)</f>
        <v>71803383.215357095</v>
      </c>
      <c r="AB280" s="2">
        <f t="shared" si="21"/>
        <v>420000</v>
      </c>
      <c r="AC280" s="2">
        <f t="shared" si="41"/>
        <v>42943307.633074559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205</v>
      </c>
      <c r="C281" s="7"/>
      <c r="D281" s="2" t="e">
        <f t="shared" si="12"/>
        <v>#N/A</v>
      </c>
      <c r="E281" s="2" t="e">
        <f t="shared" si="22"/>
        <v>#N/A</v>
      </c>
      <c r="F281" s="2">
        <v>789615.93659877777</v>
      </c>
      <c r="G281" s="2">
        <f t="shared" si="26"/>
        <v>479079.14285714284</v>
      </c>
      <c r="H281" s="2">
        <f t="shared" si="42"/>
        <v>116242416.49021801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5024812.7142857276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856004.39581879973</v>
      </c>
      <c r="Q281" s="2">
        <f t="shared" si="44"/>
        <v>500000</v>
      </c>
      <c r="R281" s="2">
        <f t="shared" si="43"/>
        <v>121085769.99128881</v>
      </c>
      <c r="S281" s="2">
        <f t="shared" si="17"/>
        <v>479079.14285714924</v>
      </c>
      <c r="T281" s="2">
        <f t="shared" si="18"/>
        <v>20920.857142857276</v>
      </c>
      <c r="U281" s="2">
        <f t="shared" si="19"/>
        <v>500000</v>
      </c>
      <c r="V281" s="2">
        <f t="shared" si="33"/>
        <v>75999768.490217477</v>
      </c>
      <c r="W281" s="2">
        <f t="shared" si="20"/>
        <v>479079.14285714924</v>
      </c>
      <c r="X281" s="2">
        <f t="shared" si="6"/>
        <v>20920.857142850757</v>
      </c>
      <c r="Y281" s="2">
        <f t="shared" si="40"/>
        <v>45086001.501071319</v>
      </c>
      <c r="Z281" s="2" t="str">
        <f t="shared" si="8"/>
        <v>MEEP</v>
      </c>
      <c r="AA281" s="2">
        <f>IF(Z281="HERE",Y281,AA280+Graph!$G$1*1000)</f>
        <v>72223383.215357095</v>
      </c>
      <c r="AB281" s="2">
        <f t="shared" si="21"/>
        <v>420000</v>
      </c>
      <c r="AC281" s="2">
        <f t="shared" si="41"/>
        <v>42943307.633074559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206</v>
      </c>
      <c r="C282" s="7"/>
      <c r="D282" s="2" t="e">
        <f t="shared" si="12"/>
        <v>#N/A</v>
      </c>
      <c r="E282" s="2" t="e">
        <f t="shared" si="22"/>
        <v>#N/A</v>
      </c>
      <c r="F282" s="2">
        <v>791451.71208791435</v>
      </c>
      <c r="G282" s="2">
        <f t="shared" si="26"/>
        <v>479079.14285714284</v>
      </c>
      <c r="H282" s="2">
        <f t="shared" si="42"/>
        <v>116721495.63307516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5045733.5714285849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858111.03571426868</v>
      </c>
      <c r="Q282" s="2">
        <f t="shared" si="44"/>
        <v>500000</v>
      </c>
      <c r="R282" s="2">
        <f t="shared" si="43"/>
        <v>121585769.99128881</v>
      </c>
      <c r="S282" s="2">
        <f t="shared" si="17"/>
        <v>479079.14285714924</v>
      </c>
      <c r="T282" s="2">
        <f t="shared" si="18"/>
        <v>20920.857142857276</v>
      </c>
      <c r="U282" s="2">
        <f t="shared" si="19"/>
        <v>500000</v>
      </c>
      <c r="V282" s="2">
        <f t="shared" si="33"/>
        <v>76478847.633074626</v>
      </c>
      <c r="W282" s="2">
        <f t="shared" si="20"/>
        <v>479079.14285714924</v>
      </c>
      <c r="X282" s="2">
        <f t="shared" si="6"/>
        <v>20920.857142850757</v>
      </c>
      <c r="Y282" s="2">
        <f t="shared" si="40"/>
        <v>45106922.35821417</v>
      </c>
      <c r="Z282" s="2" t="str">
        <f t="shared" si="8"/>
        <v>MEEP</v>
      </c>
      <c r="AA282" s="2">
        <f>IF(Z282="HERE",Y282,AA281+Graph!$G$1*1000)</f>
        <v>72643383.215357095</v>
      </c>
      <c r="AB282" s="2">
        <f t="shared" si="21"/>
        <v>420000</v>
      </c>
      <c r="AC282" s="2">
        <f t="shared" si="41"/>
        <v>42943307.633074559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207</v>
      </c>
      <c r="C283" s="7"/>
      <c r="D283" s="2" t="e">
        <f t="shared" si="12"/>
        <v>#N/A</v>
      </c>
      <c r="E283" s="2" t="e">
        <f t="shared" si="22"/>
        <v>#N/A</v>
      </c>
      <c r="F283" s="2">
        <v>793287.48757706583</v>
      </c>
      <c r="G283" s="2">
        <f t="shared" si="26"/>
        <v>479079.14285714284</v>
      </c>
      <c r="H283" s="2">
        <f t="shared" si="42"/>
        <v>117200574.77593231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5066654.4285714421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860217.67560975254</v>
      </c>
      <c r="Q283" s="2">
        <f t="shared" si="44"/>
        <v>500000</v>
      </c>
      <c r="R283" s="2">
        <f t="shared" si="43"/>
        <v>122085769.99128881</v>
      </c>
      <c r="S283" s="2">
        <f t="shared" si="17"/>
        <v>479079.14285714924</v>
      </c>
      <c r="T283" s="2">
        <f t="shared" si="18"/>
        <v>20920.857142857276</v>
      </c>
      <c r="U283" s="2">
        <f t="shared" si="19"/>
        <v>500000</v>
      </c>
      <c r="V283" s="2">
        <f t="shared" si="33"/>
        <v>76957926.775931776</v>
      </c>
      <c r="W283" s="2">
        <f t="shared" si="20"/>
        <v>479079.14285714924</v>
      </c>
      <c r="X283" s="2">
        <f t="shared" si="6"/>
        <v>20920.857142850757</v>
      </c>
      <c r="Y283" s="2">
        <f t="shared" si="40"/>
        <v>45127843.21535702</v>
      </c>
      <c r="Z283" s="2" t="str">
        <f t="shared" si="8"/>
        <v>MEEP</v>
      </c>
      <c r="AA283" s="2">
        <f>IF(Z283="HERE",Y283,AA282+Graph!$G$1*1000)</f>
        <v>73063383.215357095</v>
      </c>
      <c r="AB283" s="2">
        <f t="shared" si="21"/>
        <v>420000</v>
      </c>
      <c r="AC283" s="2">
        <f t="shared" si="41"/>
        <v>42943307.633074559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208</v>
      </c>
      <c r="C284" s="7"/>
      <c r="D284" s="2" t="e">
        <f t="shared" si="12"/>
        <v>#N/A</v>
      </c>
      <c r="E284" s="2" t="e">
        <f t="shared" si="22"/>
        <v>#N/A</v>
      </c>
      <c r="F284" s="2">
        <v>795123.2630662173</v>
      </c>
      <c r="G284" s="2">
        <f t="shared" si="26"/>
        <v>479079.14285714284</v>
      </c>
      <c r="H284" s="2">
        <f t="shared" si="42"/>
        <v>117679653.91878946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5087575.2857142994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862324.31550522149</v>
      </c>
      <c r="Q284" s="2">
        <f t="shared" si="44"/>
        <v>500000</v>
      </c>
      <c r="R284" s="2">
        <f t="shared" si="43"/>
        <v>122585769.99128881</v>
      </c>
      <c r="S284" s="2">
        <f t="shared" si="17"/>
        <v>479079.14285714924</v>
      </c>
      <c r="T284" s="2">
        <f t="shared" si="18"/>
        <v>20920.857142857276</v>
      </c>
      <c r="U284" s="2">
        <f t="shared" si="19"/>
        <v>500000</v>
      </c>
      <c r="V284" s="2">
        <f t="shared" si="33"/>
        <v>77437005.918788925</v>
      </c>
      <c r="W284" s="2">
        <f t="shared" si="20"/>
        <v>479079.14285714924</v>
      </c>
      <c r="X284" s="2">
        <f t="shared" si="6"/>
        <v>20920.857142850757</v>
      </c>
      <c r="Y284" s="2">
        <f t="shared" si="40"/>
        <v>45148764.072499871</v>
      </c>
      <c r="Z284" s="2" t="str">
        <f t="shared" si="8"/>
        <v>MEEP</v>
      </c>
      <c r="AA284" s="2">
        <f>IF(Z284="HERE",Y284,AA283+Graph!$G$1*1000)</f>
        <v>73483383.215357095</v>
      </c>
      <c r="AB284" s="2">
        <f t="shared" si="21"/>
        <v>420000</v>
      </c>
      <c r="AC284" s="2">
        <f t="shared" si="41"/>
        <v>42943307.633074559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209</v>
      </c>
      <c r="C285" s="7"/>
      <c r="D285" s="2" t="e">
        <f t="shared" si="12"/>
        <v>#N/A</v>
      </c>
      <c r="E285" s="2" t="e">
        <f t="shared" si="22"/>
        <v>#N/A</v>
      </c>
      <c r="F285" s="2">
        <v>796959.03855535388</v>
      </c>
      <c r="G285" s="2">
        <f t="shared" si="26"/>
        <v>479079.14285714284</v>
      </c>
      <c r="H285" s="2">
        <f t="shared" si="42"/>
        <v>118158733.06164661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5108496.1428571567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864430.95540069044</v>
      </c>
      <c r="Q285" s="2">
        <f t="shared" si="44"/>
        <v>500000</v>
      </c>
      <c r="R285" s="2">
        <f t="shared" si="43"/>
        <v>123085769.99128881</v>
      </c>
      <c r="S285" s="2">
        <f t="shared" si="17"/>
        <v>479079.14285714924</v>
      </c>
      <c r="T285" s="2">
        <f t="shared" si="18"/>
        <v>20920.857142857276</v>
      </c>
      <c r="U285" s="2">
        <f t="shared" si="19"/>
        <v>500000</v>
      </c>
      <c r="V285" s="2">
        <f t="shared" si="33"/>
        <v>77916085.061646074</v>
      </c>
      <c r="W285" s="2">
        <f t="shared" si="20"/>
        <v>479079.14285714924</v>
      </c>
      <c r="X285" s="2">
        <f t="shared" si="6"/>
        <v>20920.857142850757</v>
      </c>
      <c r="Y285" s="2">
        <f t="shared" si="40"/>
        <v>45169684.929642722</v>
      </c>
      <c r="Z285" s="2" t="str">
        <f t="shared" si="8"/>
        <v>MEEP</v>
      </c>
      <c r="AA285" s="2">
        <f>IF(Z285="HERE",Y285,AA284+Graph!$G$1*1000)</f>
        <v>73903383.215357095</v>
      </c>
      <c r="AB285" s="2">
        <f t="shared" si="21"/>
        <v>420000</v>
      </c>
      <c r="AC285" s="2">
        <f t="shared" si="41"/>
        <v>42943307.633074559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210</v>
      </c>
      <c r="C286" s="7"/>
      <c r="D286" s="2" t="e">
        <f t="shared" si="12"/>
        <v>#N/A</v>
      </c>
      <c r="E286" s="2" t="e">
        <f t="shared" si="22"/>
        <v>#N/A</v>
      </c>
      <c r="F286" s="2">
        <v>798794.81404450536</v>
      </c>
      <c r="G286" s="2">
        <f t="shared" si="26"/>
        <v>479079.14285714284</v>
      </c>
      <c r="H286" s="2">
        <f t="shared" si="42"/>
        <v>118637812.20450376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5129417.000000014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866537.59529615939</v>
      </c>
      <c r="Q286" s="2">
        <f t="shared" si="44"/>
        <v>500000</v>
      </c>
      <c r="R286" s="2">
        <f t="shared" si="43"/>
        <v>123585769.99128881</v>
      </c>
      <c r="S286" s="2">
        <f t="shared" si="17"/>
        <v>479079.14285714924</v>
      </c>
      <c r="T286" s="2">
        <f t="shared" si="18"/>
        <v>20920.857142857276</v>
      </c>
      <c r="U286" s="2">
        <f t="shared" si="19"/>
        <v>500000</v>
      </c>
      <c r="V286" s="2">
        <f t="shared" si="33"/>
        <v>78395164.204503223</v>
      </c>
      <c r="W286" s="2">
        <f t="shared" si="20"/>
        <v>479079.14285714924</v>
      </c>
      <c r="X286" s="2">
        <f t="shared" ref="X286:X385" si="47">SUM(U286-W286)</f>
        <v>20920.857142850757</v>
      </c>
      <c r="Y286" s="2">
        <f t="shared" si="40"/>
        <v>45190605.786785573</v>
      </c>
      <c r="Z286" s="2" t="str">
        <f t="shared" ref="Z286:Z385" si="48">IF(V286&lt;Y286,"HERE","MEEP")</f>
        <v>MEEP</v>
      </c>
      <c r="AA286" s="2">
        <f>IF(Z286="HERE",Y286,AA285+Graph!$G$1*1000)</f>
        <v>74323383.215357095</v>
      </c>
      <c r="AB286" s="2">
        <f t="shared" si="21"/>
        <v>420000</v>
      </c>
      <c r="AC286" s="2">
        <f t="shared" si="41"/>
        <v>42943307.633074559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211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800630.58953364193</v>
      </c>
      <c r="G287" s="2">
        <f t="shared" si="26"/>
        <v>479079.14285714284</v>
      </c>
      <c r="H287" s="2">
        <f t="shared" si="42"/>
        <v>119116891.34736091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5150337.8571428712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868644.23519162834</v>
      </c>
      <c r="Q287" s="2">
        <f t="shared" si="44"/>
        <v>500000</v>
      </c>
      <c r="R287" s="2">
        <f t="shared" si="43"/>
        <v>124085769.99128881</v>
      </c>
      <c r="S287" s="2">
        <f t="shared" ref="S287:S385" si="54">SUM(H287-H286)</f>
        <v>479079.14285714924</v>
      </c>
      <c r="T287" s="2">
        <f t="shared" ref="T287:T385" si="55">SUM(L287-L286)</f>
        <v>20920.857142857276</v>
      </c>
      <c r="U287" s="2">
        <f t="shared" ref="U287:U385" si="56">SUM(R287-R286)</f>
        <v>500000</v>
      </c>
      <c r="V287" s="2">
        <f t="shared" si="33"/>
        <v>78874243.347360373</v>
      </c>
      <c r="W287" s="2">
        <f t="shared" ref="W287:W385" si="57">SUM(V287-V286)</f>
        <v>479079.14285714924</v>
      </c>
      <c r="X287" s="2">
        <f t="shared" si="47"/>
        <v>20920.857142850757</v>
      </c>
      <c r="Y287" s="2">
        <f t="shared" ref="Y287:Y350" si="58">IF(COUNT($C288)=0,IF(COUNT($C287)=1,C287,SUM(Y286+X287)),C287)</f>
        <v>45211526.643928424</v>
      </c>
      <c r="Z287" s="2" t="str">
        <f t="shared" si="48"/>
        <v>MEEP</v>
      </c>
      <c r="AA287" s="2">
        <f>IF(Z287="HERE",Y287,AA286+Graph!$G$1*1000)</f>
        <v>74743383.215357095</v>
      </c>
      <c r="AB287" s="2">
        <f t="shared" ref="AB287:AB385" si="59">SUM(AA287-AA286)</f>
        <v>420000</v>
      </c>
      <c r="AC287" s="2">
        <f t="shared" ref="AC287:AC350" si="60">IF(Z288="HERE",V287,AC286)</f>
        <v>42943307.633074559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212</v>
      </c>
      <c r="C288" s="7"/>
      <c r="D288" s="2" t="e">
        <f t="shared" si="51"/>
        <v>#N/A</v>
      </c>
      <c r="E288" s="2" t="e">
        <f t="shared" si="22"/>
        <v>#N/A</v>
      </c>
      <c r="F288" s="2">
        <v>802466.36502279341</v>
      </c>
      <c r="G288" s="2">
        <f t="shared" si="26"/>
        <v>479079.14285714284</v>
      </c>
      <c r="H288" s="2">
        <f t="shared" ref="H288:H351" si="61">IF(COUNT($C289)=0,IF(COUNT($C288)=1,C288,SUM(H287+G288)),C288)</f>
        <v>119595970.49021806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5171258.7142857285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870750.87508709729</v>
      </c>
      <c r="Q288" s="2">
        <f t="shared" si="44"/>
        <v>500000</v>
      </c>
      <c r="R288" s="2">
        <f t="shared" ref="R288:R351" si="62">IF(COUNT($C289)=0,IF(COUNT($C288)=1,M288,SUM(R287+Q288)),M288)</f>
        <v>124585769.99128881</v>
      </c>
      <c r="S288" s="2">
        <f t="shared" si="54"/>
        <v>479079.14285714924</v>
      </c>
      <c r="T288" s="2">
        <f t="shared" si="55"/>
        <v>20920.857142857276</v>
      </c>
      <c r="U288" s="2">
        <f t="shared" si="56"/>
        <v>500000</v>
      </c>
      <c r="V288" s="2">
        <f t="shared" si="33"/>
        <v>79353322.490217522</v>
      </c>
      <c r="W288" s="2">
        <f t="shared" si="57"/>
        <v>479079.14285714924</v>
      </c>
      <c r="X288" s="2">
        <f t="shared" si="47"/>
        <v>20920.857142850757</v>
      </c>
      <c r="Y288" s="2">
        <f t="shared" si="58"/>
        <v>45232447.501071274</v>
      </c>
      <c r="Z288" s="2" t="str">
        <f t="shared" si="48"/>
        <v>MEEP</v>
      </c>
      <c r="AA288" s="2">
        <f>IF(Z288="HERE",Y288,AA287+Graph!$G$1*1000)</f>
        <v>75163383.215357095</v>
      </c>
      <c r="AB288" s="2">
        <f t="shared" si="59"/>
        <v>420000</v>
      </c>
      <c r="AC288" s="2">
        <f t="shared" si="60"/>
        <v>42943307.633074559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213</v>
      </c>
      <c r="C289" s="7"/>
      <c r="D289" s="2" t="e">
        <f t="shared" si="51"/>
        <v>#N/A</v>
      </c>
      <c r="E289" s="2" t="e">
        <f t="shared" si="22"/>
        <v>#N/A</v>
      </c>
      <c r="F289" s="2">
        <v>804302.14051192999</v>
      </c>
      <c r="G289" s="2">
        <f t="shared" si="26"/>
        <v>479079.14285714284</v>
      </c>
      <c r="H289" s="2">
        <f t="shared" si="61"/>
        <v>120075049.63307521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5192179.5714285858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872857.51498256624</v>
      </c>
      <c r="Q289" s="2">
        <f t="shared" si="44"/>
        <v>500000</v>
      </c>
      <c r="R289" s="2">
        <f t="shared" si="62"/>
        <v>125085769.99128881</v>
      </c>
      <c r="S289" s="2">
        <f t="shared" si="54"/>
        <v>479079.14285714924</v>
      </c>
      <c r="T289" s="2">
        <f t="shared" si="55"/>
        <v>20920.857142857276</v>
      </c>
      <c r="U289" s="2">
        <f t="shared" si="56"/>
        <v>500000</v>
      </c>
      <c r="V289" s="2">
        <f t="shared" si="33"/>
        <v>79832401.633074671</v>
      </c>
      <c r="W289" s="2">
        <f t="shared" si="57"/>
        <v>479079.14285714924</v>
      </c>
      <c r="X289" s="2">
        <f t="shared" si="47"/>
        <v>20920.857142850757</v>
      </c>
      <c r="Y289" s="2">
        <f t="shared" si="58"/>
        <v>45253368.358214125</v>
      </c>
      <c r="Z289" s="2" t="str">
        <f t="shared" si="48"/>
        <v>MEEP</v>
      </c>
      <c r="AA289" s="2">
        <f>IF(Z289="HERE",Y289,AA288+Graph!$G$1*1000)</f>
        <v>75583383.215357095</v>
      </c>
      <c r="AB289" s="2">
        <f t="shared" si="59"/>
        <v>420000</v>
      </c>
      <c r="AC289" s="2">
        <f t="shared" si="60"/>
        <v>42943307.633074559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214</v>
      </c>
      <c r="C290" s="7"/>
      <c r="D290" s="2" t="e">
        <f t="shared" si="51"/>
        <v>#N/A</v>
      </c>
      <c r="E290" s="2" t="e">
        <f t="shared" si="22"/>
        <v>#N/A</v>
      </c>
      <c r="F290" s="2">
        <v>806137.91600108147</v>
      </c>
      <c r="G290" s="2">
        <f t="shared" si="26"/>
        <v>479079.14285714284</v>
      </c>
      <c r="H290" s="2">
        <f t="shared" si="61"/>
        <v>120554128.77593236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5213100.4285714431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874964.15487803519</v>
      </c>
      <c r="Q290" s="2">
        <f t="shared" si="44"/>
        <v>500000</v>
      </c>
      <c r="R290" s="2">
        <f t="shared" si="62"/>
        <v>125585769.99128881</v>
      </c>
      <c r="S290" s="2">
        <f t="shared" si="54"/>
        <v>479079.14285714924</v>
      </c>
      <c r="T290" s="2">
        <f t="shared" si="55"/>
        <v>20920.857142857276</v>
      </c>
      <c r="U290" s="2">
        <f t="shared" si="56"/>
        <v>500000</v>
      </c>
      <c r="V290" s="2">
        <f t="shared" si="33"/>
        <v>80311480.77593182</v>
      </c>
      <c r="W290" s="2">
        <f t="shared" si="57"/>
        <v>479079.14285714924</v>
      </c>
      <c r="X290" s="2">
        <f t="shared" si="47"/>
        <v>20920.857142850757</v>
      </c>
      <c r="Y290" s="2">
        <f t="shared" si="58"/>
        <v>45274289.215356976</v>
      </c>
      <c r="Z290" s="2" t="str">
        <f t="shared" si="48"/>
        <v>MEEP</v>
      </c>
      <c r="AA290" s="2">
        <f>IF(Z290="HERE",Y290,AA289+Graph!$G$1*1000)</f>
        <v>76003383.215357095</v>
      </c>
      <c r="AB290" s="2">
        <f t="shared" si="59"/>
        <v>420000</v>
      </c>
      <c r="AC290" s="2">
        <f t="shared" si="60"/>
        <v>42943307.633074559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215</v>
      </c>
      <c r="C291" s="7"/>
      <c r="D291" s="2" t="e">
        <f t="shared" si="51"/>
        <v>#N/A</v>
      </c>
      <c r="E291" s="2" t="e">
        <f t="shared" si="22"/>
        <v>#N/A</v>
      </c>
      <c r="F291" s="2">
        <v>807973.69149023294</v>
      </c>
      <c r="G291" s="2">
        <f t="shared" si="26"/>
        <v>479079.14285714284</v>
      </c>
      <c r="H291" s="2">
        <f t="shared" si="61"/>
        <v>121033207.91878951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5234021.2857143003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877070.79477350414</v>
      </c>
      <c r="Q291" s="2">
        <f t="shared" si="44"/>
        <v>500000</v>
      </c>
      <c r="R291" s="2">
        <f t="shared" si="62"/>
        <v>126085769.99128881</v>
      </c>
      <c r="S291" s="2">
        <f t="shared" si="54"/>
        <v>479079.14285714924</v>
      </c>
      <c r="T291" s="2">
        <f t="shared" si="55"/>
        <v>20920.857142857276</v>
      </c>
      <c r="U291" s="2">
        <f t="shared" si="56"/>
        <v>500000</v>
      </c>
      <c r="V291" s="2">
        <f t="shared" si="33"/>
        <v>80790559.91878897</v>
      </c>
      <c r="W291" s="2">
        <f t="shared" si="57"/>
        <v>479079.14285714924</v>
      </c>
      <c r="X291" s="2">
        <f t="shared" si="47"/>
        <v>20920.857142850757</v>
      </c>
      <c r="Y291" s="2">
        <f t="shared" si="58"/>
        <v>45295210.072499827</v>
      </c>
      <c r="Z291" s="2" t="str">
        <f t="shared" si="48"/>
        <v>MEEP</v>
      </c>
      <c r="AA291" s="2">
        <f>IF(Z291="HERE",Y291,AA290+Graph!$G$1*1000)</f>
        <v>76423383.215357095</v>
      </c>
      <c r="AB291" s="2">
        <f t="shared" si="59"/>
        <v>420000</v>
      </c>
      <c r="AC291" s="2">
        <f t="shared" si="60"/>
        <v>42943307.633074559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216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809809.46697936952</v>
      </c>
      <c r="G292" s="2">
        <f t="shared" si="26"/>
        <v>479079.14285714284</v>
      </c>
      <c r="H292" s="2">
        <f t="shared" si="61"/>
        <v>121512287.06164666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5254942.1428571576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879177.43466897309</v>
      </c>
      <c r="Q292" s="2">
        <f t="shared" si="44"/>
        <v>500000</v>
      </c>
      <c r="R292" s="2">
        <f t="shared" si="62"/>
        <v>126585769.99128881</v>
      </c>
      <c r="S292" s="2">
        <f t="shared" si="54"/>
        <v>479079.14285714924</v>
      </c>
      <c r="T292" s="2">
        <f t="shared" si="55"/>
        <v>20920.857142857276</v>
      </c>
      <c r="U292" s="2">
        <f t="shared" si="56"/>
        <v>500000</v>
      </c>
      <c r="V292" s="2">
        <f t="shared" si="33"/>
        <v>81269639.061646119</v>
      </c>
      <c r="W292" s="2">
        <f t="shared" si="57"/>
        <v>479079.14285714924</v>
      </c>
      <c r="X292" s="2">
        <f t="shared" si="47"/>
        <v>20920.857142850757</v>
      </c>
      <c r="Y292" s="2">
        <f t="shared" si="58"/>
        <v>45316130.929642677</v>
      </c>
      <c r="Z292" s="2" t="str">
        <f t="shared" si="48"/>
        <v>MEEP</v>
      </c>
      <c r="AA292" s="2">
        <f>IF(Z292="HERE",Y292,AA291+Graph!$G$1*1000)</f>
        <v>76843383.215357095</v>
      </c>
      <c r="AB292" s="2">
        <f t="shared" si="59"/>
        <v>420000</v>
      </c>
      <c r="AC292" s="2">
        <f t="shared" si="60"/>
        <v>42943307.633074559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217</v>
      </c>
      <c r="C293" s="7"/>
      <c r="D293" s="2" t="e">
        <f t="shared" si="51"/>
        <v>#N/A</v>
      </c>
      <c r="E293" s="2" t="e">
        <f t="shared" si="63"/>
        <v>#N/A</v>
      </c>
      <c r="F293" s="2">
        <v>811645.242468521</v>
      </c>
      <c r="G293" s="2">
        <f t="shared" si="26"/>
        <v>479079.14285714284</v>
      </c>
      <c r="H293" s="2">
        <f t="shared" si="61"/>
        <v>121991366.2045038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5275863.0000000149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881284.07456444204</v>
      </c>
      <c r="Q293" s="2">
        <f t="shared" si="44"/>
        <v>500000</v>
      </c>
      <c r="R293" s="2">
        <f t="shared" si="62"/>
        <v>127085769.99128881</v>
      </c>
      <c r="S293" s="2">
        <f t="shared" si="54"/>
        <v>479079.14285714924</v>
      </c>
      <c r="T293" s="2">
        <f t="shared" si="55"/>
        <v>20920.857142857276</v>
      </c>
      <c r="U293" s="2">
        <f t="shared" si="56"/>
        <v>500000</v>
      </c>
      <c r="V293" s="2">
        <f t="shared" si="33"/>
        <v>81748718.204503268</v>
      </c>
      <c r="W293" s="2">
        <f t="shared" si="57"/>
        <v>479079.14285714924</v>
      </c>
      <c r="X293" s="2">
        <f t="shared" si="47"/>
        <v>20920.857142850757</v>
      </c>
      <c r="Y293" s="2">
        <f t="shared" si="58"/>
        <v>45337051.786785528</v>
      </c>
      <c r="Z293" s="2" t="str">
        <f t="shared" si="48"/>
        <v>MEEP</v>
      </c>
      <c r="AA293" s="2">
        <f>IF(Z293="HERE",Y293,AA292+Graph!$G$1*1000)</f>
        <v>77263383.215357095</v>
      </c>
      <c r="AB293" s="2">
        <f t="shared" si="59"/>
        <v>420000</v>
      </c>
      <c r="AC293" s="2">
        <f t="shared" si="60"/>
        <v>42943307.633074559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218</v>
      </c>
      <c r="C294" s="7"/>
      <c r="D294" s="2" t="e">
        <f t="shared" si="51"/>
        <v>#N/A</v>
      </c>
      <c r="E294" s="2" t="e">
        <f t="shared" si="63"/>
        <v>#N/A</v>
      </c>
      <c r="F294" s="2">
        <v>813481.01795765758</v>
      </c>
      <c r="G294" s="2">
        <f t="shared" si="26"/>
        <v>479079.14285714284</v>
      </c>
      <c r="H294" s="2">
        <f t="shared" si="61"/>
        <v>122470445.34736095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5296783.8571428722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883390.71445992589</v>
      </c>
      <c r="Q294" s="2">
        <f t="shared" ref="Q294:Q357" si="66">IF(P294&gt;500000,500000,P294)</f>
        <v>500000</v>
      </c>
      <c r="R294" s="2">
        <f t="shared" si="62"/>
        <v>127585769.99128881</v>
      </c>
      <c r="S294" s="2">
        <f t="shared" si="54"/>
        <v>479079.14285714924</v>
      </c>
      <c r="T294" s="2">
        <f t="shared" si="55"/>
        <v>20920.857142857276</v>
      </c>
      <c r="U294" s="2">
        <f t="shared" si="56"/>
        <v>500000</v>
      </c>
      <c r="V294" s="2">
        <f t="shared" si="33"/>
        <v>82227797.347360417</v>
      </c>
      <c r="W294" s="2">
        <f t="shared" si="57"/>
        <v>479079.14285714924</v>
      </c>
      <c r="X294" s="2">
        <f t="shared" si="47"/>
        <v>20920.857142850757</v>
      </c>
      <c r="Y294" s="2">
        <f t="shared" si="58"/>
        <v>45357972.643928379</v>
      </c>
      <c r="Z294" s="2" t="str">
        <f t="shared" si="48"/>
        <v>MEEP</v>
      </c>
      <c r="AA294" s="2">
        <f>IF(Z294="HERE",Y294,AA293+Graph!$G$1*1000)</f>
        <v>77683383.215357095</v>
      </c>
      <c r="AB294" s="2">
        <f t="shared" si="59"/>
        <v>420000</v>
      </c>
      <c r="AC294" s="2">
        <f t="shared" si="60"/>
        <v>42943307.633074559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219</v>
      </c>
      <c r="C295" s="7"/>
      <c r="D295" s="2" t="e">
        <f t="shared" si="51"/>
        <v>#N/A</v>
      </c>
      <c r="E295" s="2" t="e">
        <f t="shared" si="63"/>
        <v>#N/A</v>
      </c>
      <c r="F295" s="2">
        <v>815316.79344680905</v>
      </c>
      <c r="G295" s="2">
        <f t="shared" si="26"/>
        <v>479079.14285714284</v>
      </c>
      <c r="H295" s="2">
        <f t="shared" si="61"/>
        <v>122949524.4902181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5317704.7142857295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885497.35435539484</v>
      </c>
      <c r="Q295" s="2">
        <f t="shared" si="66"/>
        <v>500000</v>
      </c>
      <c r="R295" s="2">
        <f t="shared" si="62"/>
        <v>128085769.99128881</v>
      </c>
      <c r="S295" s="2">
        <f t="shared" si="54"/>
        <v>479079.14285714924</v>
      </c>
      <c r="T295" s="2">
        <f t="shared" si="55"/>
        <v>20920.857142857276</v>
      </c>
      <c r="U295" s="2">
        <f t="shared" si="56"/>
        <v>500000</v>
      </c>
      <c r="V295" s="2">
        <f t="shared" si="33"/>
        <v>82706876.490217566</v>
      </c>
      <c r="W295" s="2">
        <f t="shared" si="57"/>
        <v>479079.14285714924</v>
      </c>
      <c r="X295" s="2">
        <f t="shared" si="47"/>
        <v>20920.857142850757</v>
      </c>
      <c r="Y295" s="2">
        <f t="shared" si="58"/>
        <v>45378893.50107123</v>
      </c>
      <c r="Z295" s="2" t="str">
        <f t="shared" si="48"/>
        <v>MEEP</v>
      </c>
      <c r="AA295" s="2">
        <f>IF(Z295="HERE",Y295,AA294+Graph!$G$1*1000)</f>
        <v>78103383.215357095</v>
      </c>
      <c r="AB295" s="2">
        <f t="shared" si="59"/>
        <v>420000</v>
      </c>
      <c r="AC295" s="2">
        <f t="shared" si="60"/>
        <v>42943307.633074559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220</v>
      </c>
      <c r="C296" s="7"/>
      <c r="D296" s="2" t="e">
        <f t="shared" si="51"/>
        <v>#N/A</v>
      </c>
      <c r="E296" s="2" t="e">
        <f t="shared" si="63"/>
        <v>#N/A</v>
      </c>
      <c r="F296" s="2">
        <v>817152.56893594563</v>
      </c>
      <c r="G296" s="2">
        <f t="shared" ref="G296:G385" si="67">IF(F296&gt;$AK$31*1000,$AK$31*1000,F296)</f>
        <v>479079.14285714284</v>
      </c>
      <c r="H296" s="2">
        <f t="shared" si="61"/>
        <v>123428603.63307525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5338625.5714285867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887603.99425086379</v>
      </c>
      <c r="Q296" s="2">
        <f t="shared" si="66"/>
        <v>500000</v>
      </c>
      <c r="R296" s="2">
        <f t="shared" si="62"/>
        <v>128585769.99128881</v>
      </c>
      <c r="S296" s="2">
        <f t="shared" si="54"/>
        <v>479079.14285714924</v>
      </c>
      <c r="T296" s="2">
        <f t="shared" si="55"/>
        <v>20920.857142857276</v>
      </c>
      <c r="U296" s="2">
        <f t="shared" si="56"/>
        <v>500000</v>
      </c>
      <c r="V296" s="2">
        <f t="shared" si="33"/>
        <v>83185955.633074716</v>
      </c>
      <c r="W296" s="2">
        <f t="shared" si="57"/>
        <v>479079.14285714924</v>
      </c>
      <c r="X296" s="2">
        <f t="shared" si="47"/>
        <v>20920.857142850757</v>
      </c>
      <c r="Y296" s="2">
        <f t="shared" si="58"/>
        <v>45399814.35821408</v>
      </c>
      <c r="Z296" s="2" t="str">
        <f t="shared" si="48"/>
        <v>MEEP</v>
      </c>
      <c r="AA296" s="2">
        <f>IF(Z296="HERE",Y296,AA295+Graph!$G$1*1000)</f>
        <v>78523383.215357095</v>
      </c>
      <c r="AB296" s="2">
        <f t="shared" si="59"/>
        <v>420000</v>
      </c>
      <c r="AC296" s="2">
        <f t="shared" si="60"/>
        <v>42943307.633074559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221</v>
      </c>
      <c r="C297" s="7"/>
      <c r="D297" s="2" t="e">
        <f t="shared" si="51"/>
        <v>#N/A</v>
      </c>
      <c r="E297" s="2" t="e">
        <f t="shared" si="63"/>
        <v>#N/A</v>
      </c>
      <c r="F297" s="2">
        <v>818988.34442509711</v>
      </c>
      <c r="G297" s="2">
        <f t="shared" si="67"/>
        <v>479079.14285714284</v>
      </c>
      <c r="H297" s="2">
        <f t="shared" si="61"/>
        <v>123907682.7759324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5359546.428571444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889710.63414633274</v>
      </c>
      <c r="Q297" s="2">
        <f t="shared" si="66"/>
        <v>500000</v>
      </c>
      <c r="R297" s="2">
        <f t="shared" si="62"/>
        <v>129085769.99128881</v>
      </c>
      <c r="S297" s="2">
        <f t="shared" si="54"/>
        <v>479079.14285714924</v>
      </c>
      <c r="T297" s="2">
        <f t="shared" si="55"/>
        <v>20920.857142857276</v>
      </c>
      <c r="U297" s="2">
        <f t="shared" si="56"/>
        <v>500000</v>
      </c>
      <c r="V297" s="2">
        <f t="shared" si="33"/>
        <v>83665034.775931865</v>
      </c>
      <c r="W297" s="2">
        <f t="shared" si="57"/>
        <v>479079.14285714924</v>
      </c>
      <c r="X297" s="2">
        <f t="shared" si="47"/>
        <v>20920.857142850757</v>
      </c>
      <c r="Y297" s="2">
        <f t="shared" si="58"/>
        <v>45420735.215356931</v>
      </c>
      <c r="Z297" s="2" t="str">
        <f t="shared" si="48"/>
        <v>MEEP</v>
      </c>
      <c r="AA297" s="2">
        <f>IF(Z297="HERE",Y297,AA296+Graph!$G$1*1000)</f>
        <v>78943383.215357095</v>
      </c>
      <c r="AB297" s="2">
        <f t="shared" si="59"/>
        <v>420000</v>
      </c>
      <c r="AC297" s="2">
        <f t="shared" si="60"/>
        <v>42943307.633074559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222</v>
      </c>
      <c r="C298" s="7"/>
      <c r="D298" s="2" t="e">
        <f t="shared" si="51"/>
        <v>#N/A</v>
      </c>
      <c r="E298" s="2" t="e">
        <f t="shared" si="63"/>
        <v>#N/A</v>
      </c>
      <c r="F298" s="2">
        <v>820824.11991423368</v>
      </c>
      <c r="G298" s="2">
        <f t="shared" si="67"/>
        <v>479079.14285714284</v>
      </c>
      <c r="H298" s="2">
        <f t="shared" si="61"/>
        <v>124386761.91878955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5380467.2857143013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891817.27404180169</v>
      </c>
      <c r="Q298" s="2">
        <f t="shared" si="66"/>
        <v>500000</v>
      </c>
      <c r="R298" s="2">
        <f t="shared" si="62"/>
        <v>129585769.99128881</v>
      </c>
      <c r="S298" s="2">
        <f t="shared" si="54"/>
        <v>479079.14285714924</v>
      </c>
      <c r="T298" s="2">
        <f t="shared" si="55"/>
        <v>20920.857142857276</v>
      </c>
      <c r="U298" s="2">
        <f t="shared" si="56"/>
        <v>500000</v>
      </c>
      <c r="V298" s="2">
        <f t="shared" si="33"/>
        <v>84144113.918789014</v>
      </c>
      <c r="W298" s="2">
        <f t="shared" si="57"/>
        <v>479079.14285714924</v>
      </c>
      <c r="X298" s="2">
        <f t="shared" si="47"/>
        <v>20920.857142850757</v>
      </c>
      <c r="Y298" s="2">
        <f t="shared" si="58"/>
        <v>45441656.072499782</v>
      </c>
      <c r="Z298" s="2" t="str">
        <f t="shared" si="48"/>
        <v>MEEP</v>
      </c>
      <c r="AA298" s="2">
        <f>IF(Z298="HERE",Y298,AA297+Graph!$G$1*1000)</f>
        <v>79363383.215357095</v>
      </c>
      <c r="AB298" s="2">
        <f t="shared" si="59"/>
        <v>420000</v>
      </c>
      <c r="AC298" s="2">
        <f t="shared" si="60"/>
        <v>42943307.633074559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223</v>
      </c>
      <c r="C299" s="7"/>
      <c r="D299" s="2" t="e">
        <f t="shared" si="51"/>
        <v>#N/A</v>
      </c>
      <c r="E299" s="2" t="e">
        <f t="shared" si="63"/>
        <v>#N/A</v>
      </c>
      <c r="F299" s="2">
        <v>822659.89540338516</v>
      </c>
      <c r="G299" s="2">
        <f t="shared" si="67"/>
        <v>479079.14285714284</v>
      </c>
      <c r="H299" s="2">
        <f t="shared" si="61"/>
        <v>124865841.0616467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5401388.1428571586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893923.91393727064</v>
      </c>
      <c r="Q299" s="2">
        <f t="shared" si="66"/>
        <v>500000</v>
      </c>
      <c r="R299" s="2">
        <f t="shared" si="62"/>
        <v>130085769.99128881</v>
      </c>
      <c r="S299" s="2">
        <f t="shared" si="54"/>
        <v>479079.14285714924</v>
      </c>
      <c r="T299" s="2">
        <f t="shared" si="55"/>
        <v>20920.857142857276</v>
      </c>
      <c r="U299" s="2">
        <f t="shared" si="56"/>
        <v>500000</v>
      </c>
      <c r="V299" s="2">
        <f t="shared" si="33"/>
        <v>84623193.061646163</v>
      </c>
      <c r="W299" s="2">
        <f t="shared" si="57"/>
        <v>479079.14285714924</v>
      </c>
      <c r="X299" s="2">
        <f t="shared" si="47"/>
        <v>20920.857142850757</v>
      </c>
      <c r="Y299" s="2">
        <f t="shared" si="58"/>
        <v>45462576.929642633</v>
      </c>
      <c r="Z299" s="2" t="str">
        <f t="shared" si="48"/>
        <v>MEEP</v>
      </c>
      <c r="AA299" s="2">
        <f>IF(Z299="HERE",Y299,AA298+Graph!$G$1*1000)</f>
        <v>79783383.215357095</v>
      </c>
      <c r="AB299" s="2">
        <f t="shared" si="59"/>
        <v>420000</v>
      </c>
      <c r="AC299" s="2">
        <f t="shared" si="60"/>
        <v>42943307.633074559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224</v>
      </c>
      <c r="C300" s="7"/>
      <c r="D300" s="2" t="e">
        <f t="shared" si="51"/>
        <v>#N/A</v>
      </c>
      <c r="E300" s="2" t="e">
        <f t="shared" si="63"/>
        <v>#N/A</v>
      </c>
      <c r="F300" s="2">
        <v>824495.67089253664</v>
      </c>
      <c r="G300" s="2">
        <f t="shared" si="67"/>
        <v>479079.14285714284</v>
      </c>
      <c r="H300" s="2">
        <f t="shared" si="61"/>
        <v>125344920.20450385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5422309.0000000158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896030.55383273959</v>
      </c>
      <c r="Q300" s="2">
        <f t="shared" si="66"/>
        <v>500000</v>
      </c>
      <c r="R300" s="2">
        <f t="shared" si="62"/>
        <v>130585769.99128881</v>
      </c>
      <c r="S300" s="2">
        <f t="shared" si="54"/>
        <v>479079.14285714924</v>
      </c>
      <c r="T300" s="2">
        <f t="shared" si="55"/>
        <v>20920.857142857276</v>
      </c>
      <c r="U300" s="2">
        <f t="shared" si="56"/>
        <v>500000</v>
      </c>
      <c r="V300" s="2">
        <f t="shared" si="33"/>
        <v>85102272.204503313</v>
      </c>
      <c r="W300" s="2">
        <f t="shared" si="57"/>
        <v>479079.14285714924</v>
      </c>
      <c r="X300" s="2">
        <f t="shared" si="47"/>
        <v>20920.857142850757</v>
      </c>
      <c r="Y300" s="2">
        <f t="shared" si="58"/>
        <v>45483497.786785483</v>
      </c>
      <c r="Z300" s="2" t="str">
        <f t="shared" si="48"/>
        <v>MEEP</v>
      </c>
      <c r="AA300" s="2">
        <f>IF(Z300="HERE",Y300,AA299+Graph!$G$1*1000)</f>
        <v>80203383.215357095</v>
      </c>
      <c r="AB300" s="2">
        <f t="shared" si="59"/>
        <v>420000</v>
      </c>
      <c r="AC300" s="2">
        <f t="shared" si="60"/>
        <v>42943307.633074559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225</v>
      </c>
      <c r="C301" s="7"/>
      <c r="D301" s="2" t="e">
        <f t="shared" si="51"/>
        <v>#N/A</v>
      </c>
      <c r="E301" s="2" t="e">
        <f t="shared" si="63"/>
        <v>#N/A</v>
      </c>
      <c r="F301" s="2">
        <v>826331.44638167322</v>
      </c>
      <c r="G301" s="2">
        <f t="shared" si="67"/>
        <v>479079.14285714284</v>
      </c>
      <c r="H301" s="2">
        <f t="shared" si="61"/>
        <v>125823999.347361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5443229.8571428731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898137.19372820854</v>
      </c>
      <c r="Q301" s="2">
        <f t="shared" si="66"/>
        <v>500000</v>
      </c>
      <c r="R301" s="2">
        <f t="shared" si="62"/>
        <v>131085769.99128881</v>
      </c>
      <c r="S301" s="2">
        <f t="shared" si="54"/>
        <v>479079.14285714924</v>
      </c>
      <c r="T301" s="2">
        <f t="shared" si="55"/>
        <v>20920.857142857276</v>
      </c>
      <c r="U301" s="2">
        <f t="shared" si="56"/>
        <v>500000</v>
      </c>
      <c r="V301" s="2">
        <f t="shared" si="33"/>
        <v>85581351.347360462</v>
      </c>
      <c r="W301" s="2">
        <f t="shared" si="57"/>
        <v>479079.14285714924</v>
      </c>
      <c r="X301" s="2">
        <f t="shared" si="47"/>
        <v>20920.857142850757</v>
      </c>
      <c r="Y301" s="2">
        <f t="shared" si="58"/>
        <v>45504418.643928334</v>
      </c>
      <c r="Z301" s="2" t="str">
        <f t="shared" si="48"/>
        <v>MEEP</v>
      </c>
      <c r="AA301" s="2">
        <f>IF(Z301="HERE",Y301,AA300+Graph!$G$1*1000)</f>
        <v>80623383.215357095</v>
      </c>
      <c r="AB301" s="2">
        <f t="shared" si="59"/>
        <v>420000</v>
      </c>
      <c r="AC301" s="2">
        <f t="shared" si="60"/>
        <v>42943307.633074559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226</v>
      </c>
      <c r="C302" s="7"/>
      <c r="D302" s="2" t="e">
        <f t="shared" si="51"/>
        <v>#N/A</v>
      </c>
      <c r="E302" s="2" t="e">
        <f t="shared" si="63"/>
        <v>#N/A</v>
      </c>
      <c r="F302" s="2">
        <v>828167.22187082469</v>
      </c>
      <c r="G302" s="2">
        <f t="shared" si="67"/>
        <v>479079.14285714284</v>
      </c>
      <c r="H302" s="2">
        <f t="shared" si="61"/>
        <v>126303078.49021815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5464150.7142857304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900243.83362367749</v>
      </c>
      <c r="Q302" s="2">
        <f t="shared" si="66"/>
        <v>500000</v>
      </c>
      <c r="R302" s="2">
        <f t="shared" si="62"/>
        <v>131585769.99128881</v>
      </c>
      <c r="S302" s="2">
        <f t="shared" si="54"/>
        <v>479079.14285714924</v>
      </c>
      <c r="T302" s="2">
        <f t="shared" si="55"/>
        <v>20920.857142857276</v>
      </c>
      <c r="U302" s="2">
        <f t="shared" si="56"/>
        <v>500000</v>
      </c>
      <c r="V302" s="2">
        <f t="shared" si="33"/>
        <v>86060430.490217611</v>
      </c>
      <c r="W302" s="2">
        <f t="shared" si="57"/>
        <v>479079.14285714924</v>
      </c>
      <c r="X302" s="2">
        <f t="shared" si="47"/>
        <v>20920.857142850757</v>
      </c>
      <c r="Y302" s="2">
        <f t="shared" si="58"/>
        <v>45525339.501071185</v>
      </c>
      <c r="Z302" s="2" t="str">
        <f t="shared" si="48"/>
        <v>MEEP</v>
      </c>
      <c r="AA302" s="2">
        <f>IF(Z302="HERE",Y302,AA301+Graph!$G$1*1000)</f>
        <v>81043383.215357095</v>
      </c>
      <c r="AB302" s="2">
        <f t="shared" si="59"/>
        <v>420000</v>
      </c>
      <c r="AC302" s="2">
        <f t="shared" si="60"/>
        <v>42943307.633074559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227</v>
      </c>
      <c r="C303" s="7"/>
      <c r="D303" s="2" t="e">
        <f t="shared" si="51"/>
        <v>#N/A</v>
      </c>
      <c r="E303" s="2" t="e">
        <f t="shared" si="63"/>
        <v>#N/A</v>
      </c>
      <c r="F303" s="2">
        <v>830002.99735996127</v>
      </c>
      <c r="G303" s="2">
        <f t="shared" si="67"/>
        <v>479079.14285714284</v>
      </c>
      <c r="H303" s="2">
        <f t="shared" si="61"/>
        <v>126782157.6330753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5485071.5714285877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902350.47351914644</v>
      </c>
      <c r="Q303" s="2">
        <f t="shared" si="66"/>
        <v>500000</v>
      </c>
      <c r="R303" s="2">
        <f t="shared" si="62"/>
        <v>132085769.99128881</v>
      </c>
      <c r="S303" s="2">
        <f t="shared" si="54"/>
        <v>479079.14285714924</v>
      </c>
      <c r="T303" s="2">
        <f t="shared" si="55"/>
        <v>20920.857142857276</v>
      </c>
      <c r="U303" s="2">
        <f t="shared" si="56"/>
        <v>500000</v>
      </c>
      <c r="V303" s="2">
        <f t="shared" si="33"/>
        <v>86539509.63307476</v>
      </c>
      <c r="W303" s="2">
        <f t="shared" si="57"/>
        <v>479079.14285714924</v>
      </c>
      <c r="X303" s="2">
        <f t="shared" si="47"/>
        <v>20920.857142850757</v>
      </c>
      <c r="Y303" s="2">
        <f t="shared" si="58"/>
        <v>45546260.358214036</v>
      </c>
      <c r="Z303" s="2" t="str">
        <f t="shared" si="48"/>
        <v>MEEP</v>
      </c>
      <c r="AA303" s="2">
        <f>IF(Z303="HERE",Y303,AA302+Graph!$G$1*1000)</f>
        <v>81463383.215357095</v>
      </c>
      <c r="AB303" s="2">
        <f t="shared" si="59"/>
        <v>420000</v>
      </c>
      <c r="AC303" s="2">
        <f t="shared" si="60"/>
        <v>42943307.633074559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228</v>
      </c>
      <c r="C304" s="7"/>
      <c r="D304" s="2" t="e">
        <f t="shared" si="51"/>
        <v>#N/A</v>
      </c>
      <c r="E304" s="2" t="e">
        <f t="shared" si="63"/>
        <v>#N/A</v>
      </c>
      <c r="F304" s="2">
        <v>831838.77284911275</v>
      </c>
      <c r="G304" s="2">
        <f t="shared" si="67"/>
        <v>479079.14285714284</v>
      </c>
      <c r="H304" s="2">
        <f t="shared" si="61"/>
        <v>127261236.77593245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5505992.4285714449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904457.11341463029</v>
      </c>
      <c r="Q304" s="2">
        <f t="shared" si="66"/>
        <v>500000</v>
      </c>
      <c r="R304" s="2">
        <f t="shared" si="62"/>
        <v>132585769.99128881</v>
      </c>
      <c r="S304" s="2">
        <f t="shared" si="54"/>
        <v>479079.14285714924</v>
      </c>
      <c r="T304" s="2">
        <f t="shared" si="55"/>
        <v>20920.857142857276</v>
      </c>
      <c r="U304" s="2">
        <f t="shared" si="56"/>
        <v>500000</v>
      </c>
      <c r="V304" s="2">
        <f t="shared" si="33"/>
        <v>87018588.77593191</v>
      </c>
      <c r="W304" s="2">
        <f t="shared" si="57"/>
        <v>479079.14285714924</v>
      </c>
      <c r="X304" s="2">
        <f t="shared" si="47"/>
        <v>20920.857142850757</v>
      </c>
      <c r="Y304" s="2">
        <f t="shared" si="58"/>
        <v>45567181.215356886</v>
      </c>
      <c r="Z304" s="2" t="str">
        <f t="shared" si="48"/>
        <v>MEEP</v>
      </c>
      <c r="AA304" s="2">
        <f>IF(Z304="HERE",Y304,AA303+Graph!$G$1*1000)</f>
        <v>81883383.215357095</v>
      </c>
      <c r="AB304" s="2">
        <f t="shared" si="59"/>
        <v>420000</v>
      </c>
      <c r="AC304" s="2">
        <f t="shared" si="60"/>
        <v>42943307.633074559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229</v>
      </c>
      <c r="C305" s="7"/>
      <c r="D305" s="2" t="e">
        <f t="shared" si="51"/>
        <v>#N/A</v>
      </c>
      <c r="E305" s="2" t="e">
        <f t="shared" si="63"/>
        <v>#N/A</v>
      </c>
      <c r="F305" s="2">
        <v>833674.54833824933</v>
      </c>
      <c r="G305" s="2">
        <f t="shared" si="67"/>
        <v>479079.14285714284</v>
      </c>
      <c r="H305" s="2">
        <f t="shared" si="61"/>
        <v>127740315.9187896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5526913.2857143022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906563.75331009924</v>
      </c>
      <c r="Q305" s="2">
        <f t="shared" si="66"/>
        <v>500000</v>
      </c>
      <c r="R305" s="2">
        <f t="shared" si="62"/>
        <v>133085769.99128881</v>
      </c>
      <c r="S305" s="2">
        <f t="shared" si="54"/>
        <v>479079.14285714924</v>
      </c>
      <c r="T305" s="2">
        <f t="shared" si="55"/>
        <v>20920.857142857276</v>
      </c>
      <c r="U305" s="2">
        <f t="shared" si="56"/>
        <v>500000</v>
      </c>
      <c r="V305" s="2">
        <f t="shared" si="33"/>
        <v>87497667.918789059</v>
      </c>
      <c r="W305" s="2">
        <f t="shared" si="57"/>
        <v>479079.14285714924</v>
      </c>
      <c r="X305" s="2">
        <f t="shared" si="47"/>
        <v>20920.857142850757</v>
      </c>
      <c r="Y305" s="2">
        <f t="shared" si="58"/>
        <v>45588102.072499737</v>
      </c>
      <c r="Z305" s="2" t="str">
        <f t="shared" si="48"/>
        <v>MEEP</v>
      </c>
      <c r="AA305" s="2">
        <f>IF(Z305="HERE",Y305,AA304+Graph!$G$1*1000)</f>
        <v>82303383.215357095</v>
      </c>
      <c r="AB305" s="2">
        <f t="shared" si="59"/>
        <v>420000</v>
      </c>
      <c r="AC305" s="2">
        <f t="shared" si="60"/>
        <v>42943307.633074559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230</v>
      </c>
      <c r="C306" s="7"/>
      <c r="D306" s="2" t="e">
        <f t="shared" si="51"/>
        <v>#N/A</v>
      </c>
      <c r="E306" s="2" t="e">
        <f t="shared" si="63"/>
        <v>#N/A</v>
      </c>
      <c r="F306" s="2">
        <v>835510.3238274008</v>
      </c>
      <c r="G306" s="2">
        <f t="shared" si="67"/>
        <v>479079.14285714284</v>
      </c>
      <c r="H306" s="2">
        <f t="shared" si="61"/>
        <v>128219395.06164674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5547834.1428571595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908670.39320556819</v>
      </c>
      <c r="Q306" s="2">
        <f t="shared" si="66"/>
        <v>500000</v>
      </c>
      <c r="R306" s="2">
        <f t="shared" si="62"/>
        <v>133585769.99128881</v>
      </c>
      <c r="S306" s="2">
        <f t="shared" si="54"/>
        <v>479079.14285714924</v>
      </c>
      <c r="T306" s="2">
        <f t="shared" si="55"/>
        <v>20920.857142857276</v>
      </c>
      <c r="U306" s="2">
        <f t="shared" si="56"/>
        <v>500000</v>
      </c>
      <c r="V306" s="2">
        <f t="shared" si="33"/>
        <v>87976747.061646208</v>
      </c>
      <c r="W306" s="2">
        <f t="shared" si="57"/>
        <v>479079.14285714924</v>
      </c>
      <c r="X306" s="2">
        <f t="shared" si="47"/>
        <v>20920.857142850757</v>
      </c>
      <c r="Y306" s="2">
        <f t="shared" si="58"/>
        <v>45609022.929642588</v>
      </c>
      <c r="Z306" s="2" t="str">
        <f t="shared" si="48"/>
        <v>MEEP</v>
      </c>
      <c r="AA306" s="2">
        <f>IF(Z306="HERE",Y306,AA305+Graph!$G$1*1000)</f>
        <v>82723383.215357095</v>
      </c>
      <c r="AB306" s="2">
        <f t="shared" si="59"/>
        <v>420000</v>
      </c>
      <c r="AC306" s="2">
        <f t="shared" si="60"/>
        <v>42943307.633074559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231</v>
      </c>
      <c r="C307" s="7"/>
      <c r="D307" s="2" t="e">
        <f t="shared" si="51"/>
        <v>#N/A</v>
      </c>
      <c r="E307" s="2" t="e">
        <f t="shared" si="63"/>
        <v>#N/A</v>
      </c>
      <c r="F307" s="2">
        <v>837346.09931655228</v>
      </c>
      <c r="G307" s="2">
        <f t="shared" si="67"/>
        <v>479079.14285714284</v>
      </c>
      <c r="H307" s="2">
        <f t="shared" si="61"/>
        <v>128698474.20450389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5568755.0000000168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910777.03310103714</v>
      </c>
      <c r="Q307" s="2">
        <f t="shared" si="66"/>
        <v>500000</v>
      </c>
      <c r="R307" s="2">
        <f t="shared" si="62"/>
        <v>134085769.99128881</v>
      </c>
      <c r="S307" s="2">
        <f t="shared" si="54"/>
        <v>479079.14285714924</v>
      </c>
      <c r="T307" s="2">
        <f t="shared" si="55"/>
        <v>20920.857142857276</v>
      </c>
      <c r="U307" s="2">
        <f t="shared" si="56"/>
        <v>500000</v>
      </c>
      <c r="V307" s="2">
        <f t="shared" si="33"/>
        <v>88455826.204503357</v>
      </c>
      <c r="W307" s="2">
        <f t="shared" si="57"/>
        <v>479079.14285714924</v>
      </c>
      <c r="X307" s="2">
        <f t="shared" si="47"/>
        <v>20920.857142850757</v>
      </c>
      <c r="Y307" s="2">
        <f t="shared" si="58"/>
        <v>45629943.786785439</v>
      </c>
      <c r="Z307" s="2" t="str">
        <f t="shared" si="48"/>
        <v>MEEP</v>
      </c>
      <c r="AA307" s="2">
        <f>IF(Z307="HERE",Y307,AA306+Graph!$G$1*1000)</f>
        <v>83143383.215357095</v>
      </c>
      <c r="AB307" s="2">
        <f t="shared" si="59"/>
        <v>420000</v>
      </c>
      <c r="AC307" s="2">
        <f t="shared" si="60"/>
        <v>42943307.633074559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232</v>
      </c>
      <c r="C308" s="7"/>
      <c r="D308" s="2" t="e">
        <f t="shared" si="51"/>
        <v>#N/A</v>
      </c>
      <c r="E308" s="2" t="e">
        <f t="shared" si="63"/>
        <v>#N/A</v>
      </c>
      <c r="F308" s="2">
        <v>839181.87480568886</v>
      </c>
      <c r="G308" s="2">
        <f t="shared" si="67"/>
        <v>479079.14285714284</v>
      </c>
      <c r="H308" s="2">
        <f t="shared" si="61"/>
        <v>129177553.34736104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5589675.857142874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912883.67299650609</v>
      </c>
      <c r="Q308" s="2">
        <f t="shared" si="66"/>
        <v>500000</v>
      </c>
      <c r="R308" s="2">
        <f t="shared" si="62"/>
        <v>134585769.99128881</v>
      </c>
      <c r="S308" s="2">
        <f t="shared" si="54"/>
        <v>479079.14285714924</v>
      </c>
      <c r="T308" s="2">
        <f t="shared" si="55"/>
        <v>20920.857142857276</v>
      </c>
      <c r="U308" s="2">
        <f t="shared" si="56"/>
        <v>500000</v>
      </c>
      <c r="V308" s="2">
        <f t="shared" si="33"/>
        <v>88934905.347360507</v>
      </c>
      <c r="W308" s="2">
        <f t="shared" si="57"/>
        <v>479079.14285714924</v>
      </c>
      <c r="X308" s="2">
        <f t="shared" si="47"/>
        <v>20920.857142850757</v>
      </c>
      <c r="Y308" s="2">
        <f t="shared" si="58"/>
        <v>45650864.643928289</v>
      </c>
      <c r="Z308" s="2" t="str">
        <f t="shared" si="48"/>
        <v>MEEP</v>
      </c>
      <c r="AA308" s="2">
        <f>IF(Z308="HERE",Y308,AA307+Graph!$G$1*1000)</f>
        <v>83563383.215357095</v>
      </c>
      <c r="AB308" s="2">
        <f t="shared" si="59"/>
        <v>420000</v>
      </c>
      <c r="AC308" s="2">
        <f t="shared" si="60"/>
        <v>42943307.633074559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233</v>
      </c>
      <c r="C309" s="7"/>
      <c r="D309" s="2" t="e">
        <f t="shared" si="51"/>
        <v>#N/A</v>
      </c>
      <c r="E309" s="2" t="e">
        <f t="shared" si="63"/>
        <v>#N/A</v>
      </c>
      <c r="F309" s="2">
        <v>841017.65029484034</v>
      </c>
      <c r="G309" s="2">
        <f t="shared" si="67"/>
        <v>479079.14285714284</v>
      </c>
      <c r="H309" s="2">
        <f t="shared" si="61"/>
        <v>129656632.49021819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5610596.7142857313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914990.31289197505</v>
      </c>
      <c r="Q309" s="2">
        <f t="shared" si="66"/>
        <v>500000</v>
      </c>
      <c r="R309" s="2">
        <f t="shared" si="62"/>
        <v>135085769.99128881</v>
      </c>
      <c r="S309" s="2">
        <f t="shared" si="54"/>
        <v>479079.14285714924</v>
      </c>
      <c r="T309" s="2">
        <f t="shared" si="55"/>
        <v>20920.857142857276</v>
      </c>
      <c r="U309" s="2">
        <f t="shared" si="56"/>
        <v>500000</v>
      </c>
      <c r="V309" s="2">
        <f t="shared" si="33"/>
        <v>89413984.490217656</v>
      </c>
      <c r="W309" s="2">
        <f t="shared" si="57"/>
        <v>479079.14285714924</v>
      </c>
      <c r="X309" s="2">
        <f t="shared" si="47"/>
        <v>20920.857142850757</v>
      </c>
      <c r="Y309" s="2">
        <f t="shared" si="58"/>
        <v>45671785.50107114</v>
      </c>
      <c r="Z309" s="2" t="str">
        <f t="shared" si="48"/>
        <v>MEEP</v>
      </c>
      <c r="AA309" s="2">
        <f>IF(Z309="HERE",Y309,AA308+Graph!$G$1*1000)</f>
        <v>83983383.215357095</v>
      </c>
      <c r="AB309" s="2">
        <f t="shared" si="59"/>
        <v>420000</v>
      </c>
      <c r="AC309" s="2">
        <f t="shared" si="60"/>
        <v>42943307.633074559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234</v>
      </c>
      <c r="C310" s="7"/>
      <c r="D310" s="2" t="e">
        <f t="shared" si="51"/>
        <v>#N/A</v>
      </c>
      <c r="E310" s="2" t="e">
        <f t="shared" si="63"/>
        <v>#N/A</v>
      </c>
      <c r="F310" s="2">
        <v>842853.42578397691</v>
      </c>
      <c r="G310" s="2">
        <f t="shared" si="67"/>
        <v>479079.14285714284</v>
      </c>
      <c r="H310" s="2">
        <f t="shared" si="61"/>
        <v>130135711.63307534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5631517.5714285886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917096.952787444</v>
      </c>
      <c r="Q310" s="2">
        <f t="shared" si="66"/>
        <v>500000</v>
      </c>
      <c r="R310" s="2">
        <f t="shared" si="62"/>
        <v>135585769.99128881</v>
      </c>
      <c r="S310" s="2">
        <f t="shared" si="54"/>
        <v>479079.14285714924</v>
      </c>
      <c r="T310" s="2">
        <f t="shared" si="55"/>
        <v>20920.857142857276</v>
      </c>
      <c r="U310" s="2">
        <f t="shared" si="56"/>
        <v>500000</v>
      </c>
      <c r="V310" s="2">
        <f t="shared" si="33"/>
        <v>89893063.633074805</v>
      </c>
      <c r="W310" s="2">
        <f t="shared" si="57"/>
        <v>479079.14285714924</v>
      </c>
      <c r="X310" s="2">
        <f t="shared" si="47"/>
        <v>20920.857142850757</v>
      </c>
      <c r="Y310" s="2">
        <f t="shared" si="58"/>
        <v>45692706.358213991</v>
      </c>
      <c r="Z310" s="2" t="str">
        <f t="shared" si="48"/>
        <v>MEEP</v>
      </c>
      <c r="AA310" s="2">
        <f>IF(Z310="HERE",Y310,AA309+Graph!$G$1*1000)</f>
        <v>84403383.215357095</v>
      </c>
      <c r="AB310" s="2">
        <f t="shared" si="59"/>
        <v>420000</v>
      </c>
      <c r="AC310" s="2">
        <f t="shared" si="60"/>
        <v>42943307.633074559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235</v>
      </c>
      <c r="C311" s="7"/>
      <c r="D311" s="2" t="e">
        <f t="shared" si="51"/>
        <v>#N/A</v>
      </c>
      <c r="E311" s="2" t="e">
        <f t="shared" si="63"/>
        <v>#N/A</v>
      </c>
      <c r="F311" s="2">
        <v>844689.20127312839</v>
      </c>
      <c r="G311" s="2">
        <f t="shared" si="67"/>
        <v>479079.14285714284</v>
      </c>
      <c r="H311" s="2">
        <f t="shared" si="61"/>
        <v>130614790.77593249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5652438.4285714459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919203.59268291295</v>
      </c>
      <c r="Q311" s="2">
        <f t="shared" si="66"/>
        <v>500000</v>
      </c>
      <c r="R311" s="2">
        <f t="shared" si="62"/>
        <v>136085769.99128881</v>
      </c>
      <c r="S311" s="2">
        <f t="shared" si="54"/>
        <v>479079.14285714924</v>
      </c>
      <c r="T311" s="2">
        <f t="shared" si="55"/>
        <v>20920.857142857276</v>
      </c>
      <c r="U311" s="2">
        <f t="shared" si="56"/>
        <v>500000</v>
      </c>
      <c r="V311" s="2">
        <f t="shared" si="33"/>
        <v>90372142.775931954</v>
      </c>
      <c r="W311" s="2">
        <f t="shared" si="57"/>
        <v>479079.14285714924</v>
      </c>
      <c r="X311" s="2">
        <f t="shared" si="47"/>
        <v>20920.857142850757</v>
      </c>
      <c r="Y311" s="2">
        <f t="shared" si="58"/>
        <v>45713627.215356842</v>
      </c>
      <c r="Z311" s="2" t="str">
        <f t="shared" si="48"/>
        <v>MEEP</v>
      </c>
      <c r="AA311" s="2">
        <f>IF(Z311="HERE",Y311,AA310+Graph!$G$1*1000)</f>
        <v>84823383.215357095</v>
      </c>
      <c r="AB311" s="2">
        <f t="shared" si="59"/>
        <v>420000</v>
      </c>
      <c r="AC311" s="2">
        <f t="shared" si="60"/>
        <v>42943307.633074559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236</v>
      </c>
      <c r="C312" s="7"/>
      <c r="D312" s="2" t="e">
        <f t="shared" si="51"/>
        <v>#N/A</v>
      </c>
      <c r="E312" s="2" t="e">
        <f t="shared" si="63"/>
        <v>#N/A</v>
      </c>
      <c r="F312" s="2">
        <v>846524.97676226497</v>
      </c>
      <c r="G312" s="2">
        <f t="shared" si="67"/>
        <v>479079.14285714284</v>
      </c>
      <c r="H312" s="2">
        <f t="shared" si="61"/>
        <v>131093869.91878964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5673359.2857143031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921310.2325783819</v>
      </c>
      <c r="Q312" s="2">
        <f t="shared" si="66"/>
        <v>500000</v>
      </c>
      <c r="R312" s="2">
        <f t="shared" si="62"/>
        <v>136585769.99128881</v>
      </c>
      <c r="S312" s="2">
        <f t="shared" si="54"/>
        <v>479079.14285714924</v>
      </c>
      <c r="T312" s="2">
        <f t="shared" si="55"/>
        <v>20920.857142857276</v>
      </c>
      <c r="U312" s="2">
        <f t="shared" si="56"/>
        <v>500000</v>
      </c>
      <c r="V312" s="2">
        <f t="shared" si="33"/>
        <v>90851221.918789104</v>
      </c>
      <c r="W312" s="2">
        <f t="shared" si="57"/>
        <v>479079.14285714924</v>
      </c>
      <c r="X312" s="2">
        <f t="shared" si="47"/>
        <v>20920.857142850757</v>
      </c>
      <c r="Y312" s="2">
        <f t="shared" si="58"/>
        <v>45734548.072499692</v>
      </c>
      <c r="Z312" s="2" t="str">
        <f t="shared" si="48"/>
        <v>MEEP</v>
      </c>
      <c r="AA312" s="2">
        <f>IF(Z312="HERE",Y312,AA311+Graph!$G$1*1000)</f>
        <v>85243383.215357095</v>
      </c>
      <c r="AB312" s="2">
        <f t="shared" si="59"/>
        <v>420000</v>
      </c>
      <c r="AC312" s="2">
        <f t="shared" si="60"/>
        <v>42943307.633074559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237</v>
      </c>
      <c r="C313" s="7"/>
      <c r="D313" s="2" t="e">
        <f t="shared" si="51"/>
        <v>#N/A</v>
      </c>
      <c r="E313" s="2" t="e">
        <f t="shared" si="63"/>
        <v>#N/A</v>
      </c>
      <c r="F313" s="2">
        <v>848360.75225141644</v>
      </c>
      <c r="G313" s="2">
        <f t="shared" si="67"/>
        <v>479079.14285714284</v>
      </c>
      <c r="H313" s="2">
        <f t="shared" si="61"/>
        <v>131572949.06164679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5694280.1428571604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923416.87247385085</v>
      </c>
      <c r="Q313" s="2">
        <f t="shared" si="66"/>
        <v>500000</v>
      </c>
      <c r="R313" s="2">
        <f t="shared" si="62"/>
        <v>137085769.99128881</v>
      </c>
      <c r="S313" s="2">
        <f t="shared" si="54"/>
        <v>479079.14285714924</v>
      </c>
      <c r="T313" s="2">
        <f t="shared" si="55"/>
        <v>20920.857142857276</v>
      </c>
      <c r="U313" s="2">
        <f t="shared" si="56"/>
        <v>500000</v>
      </c>
      <c r="V313" s="2">
        <f t="shared" si="33"/>
        <v>91330301.061646253</v>
      </c>
      <c r="W313" s="2">
        <f t="shared" si="57"/>
        <v>479079.14285714924</v>
      </c>
      <c r="X313" s="2">
        <f t="shared" si="47"/>
        <v>20920.857142850757</v>
      </c>
      <c r="Y313" s="2">
        <f t="shared" si="58"/>
        <v>45755468.929642543</v>
      </c>
      <c r="Z313" s="2" t="str">
        <f t="shared" si="48"/>
        <v>MEEP</v>
      </c>
      <c r="AA313" s="2">
        <f>IF(Z313="HERE",Y313,AA312+Graph!$G$1*1000)</f>
        <v>85663383.215357095</v>
      </c>
      <c r="AB313" s="2">
        <f t="shared" si="59"/>
        <v>420000</v>
      </c>
      <c r="AC313" s="2">
        <f t="shared" si="60"/>
        <v>42943307.633074559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238</v>
      </c>
      <c r="C314" s="7"/>
      <c r="D314" s="2" t="e">
        <f t="shared" si="51"/>
        <v>#N/A</v>
      </c>
      <c r="E314" s="2" t="e">
        <f t="shared" si="63"/>
        <v>#N/A</v>
      </c>
      <c r="F314" s="2">
        <v>850196.52774056792</v>
      </c>
      <c r="G314" s="2">
        <f t="shared" si="67"/>
        <v>479079.14285714284</v>
      </c>
      <c r="H314" s="2">
        <f t="shared" si="61"/>
        <v>132052028.20450394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5715201.0000000177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925523.5123693198</v>
      </c>
      <c r="Q314" s="2">
        <f t="shared" si="66"/>
        <v>500000</v>
      </c>
      <c r="R314" s="2">
        <f t="shared" si="62"/>
        <v>137585769.99128881</v>
      </c>
      <c r="S314" s="2">
        <f t="shared" si="54"/>
        <v>479079.14285714924</v>
      </c>
      <c r="T314" s="2">
        <f t="shared" si="55"/>
        <v>20920.857142857276</v>
      </c>
      <c r="U314" s="2">
        <f t="shared" si="56"/>
        <v>500000</v>
      </c>
      <c r="V314" s="2">
        <f t="shared" si="33"/>
        <v>91809380.204503402</v>
      </c>
      <c r="W314" s="2">
        <f t="shared" si="57"/>
        <v>479079.14285714924</v>
      </c>
      <c r="X314" s="2">
        <f t="shared" si="47"/>
        <v>20920.857142850757</v>
      </c>
      <c r="Y314" s="2">
        <f t="shared" si="58"/>
        <v>45776389.786785394</v>
      </c>
      <c r="Z314" s="2" t="str">
        <f t="shared" si="48"/>
        <v>MEEP</v>
      </c>
      <c r="AA314" s="2">
        <f>IF(Z314="HERE",Y314,AA313+Graph!$G$1*1000)</f>
        <v>86083383.215357095</v>
      </c>
      <c r="AB314" s="2">
        <f t="shared" si="59"/>
        <v>420000</v>
      </c>
      <c r="AC314" s="2">
        <f t="shared" si="60"/>
        <v>42943307.633074559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239</v>
      </c>
      <c r="C315" s="7"/>
      <c r="D315" s="2" t="e">
        <f t="shared" si="51"/>
        <v>#N/A</v>
      </c>
      <c r="E315" s="2" t="e">
        <f t="shared" si="63"/>
        <v>#N/A</v>
      </c>
      <c r="F315" s="2">
        <v>852032.3032297045</v>
      </c>
      <c r="G315" s="2">
        <f t="shared" si="67"/>
        <v>479079.14285714284</v>
      </c>
      <c r="H315" s="2">
        <f t="shared" si="61"/>
        <v>132531107.34736109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5736121.857142875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927630.15226480365</v>
      </c>
      <c r="Q315" s="2">
        <f t="shared" si="66"/>
        <v>500000</v>
      </c>
      <c r="R315" s="2">
        <f t="shared" si="62"/>
        <v>138085769.99128881</v>
      </c>
      <c r="S315" s="2">
        <f t="shared" si="54"/>
        <v>479079.14285714924</v>
      </c>
      <c r="T315" s="2">
        <f t="shared" si="55"/>
        <v>20920.857142857276</v>
      </c>
      <c r="U315" s="2">
        <f t="shared" si="56"/>
        <v>500000</v>
      </c>
      <c r="V315" s="2">
        <f t="shared" si="33"/>
        <v>92288459.347360551</v>
      </c>
      <c r="W315" s="2">
        <f t="shared" si="57"/>
        <v>479079.14285714924</v>
      </c>
      <c r="X315" s="2">
        <f t="shared" si="47"/>
        <v>20920.857142850757</v>
      </c>
      <c r="Y315" s="2">
        <f t="shared" si="58"/>
        <v>45797310.643928245</v>
      </c>
      <c r="Z315" s="2" t="str">
        <f t="shared" si="48"/>
        <v>MEEP</v>
      </c>
      <c r="AA315" s="2">
        <f>IF(Z315="HERE",Y315,AA314+Graph!$G$1*1000)</f>
        <v>86503383.215357095</v>
      </c>
      <c r="AB315" s="2">
        <f t="shared" si="59"/>
        <v>420000</v>
      </c>
      <c r="AC315" s="2">
        <f t="shared" si="60"/>
        <v>42943307.633074559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240</v>
      </c>
      <c r="C316" s="7"/>
      <c r="D316" s="2" t="e">
        <f t="shared" si="51"/>
        <v>#N/A</v>
      </c>
      <c r="E316" s="2" t="e">
        <f t="shared" si="63"/>
        <v>#N/A</v>
      </c>
      <c r="F316" s="2">
        <v>853868.07871885598</v>
      </c>
      <c r="G316" s="2">
        <f t="shared" si="67"/>
        <v>479079.14285714284</v>
      </c>
      <c r="H316" s="2">
        <f t="shared" si="61"/>
        <v>133010186.49021824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5757042.7142857322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929736.7921602726</v>
      </c>
      <c r="Q316" s="2">
        <f t="shared" si="66"/>
        <v>500000</v>
      </c>
      <c r="R316" s="2">
        <f t="shared" si="62"/>
        <v>138585769.99128881</v>
      </c>
      <c r="S316" s="2">
        <f t="shared" si="54"/>
        <v>479079.14285714924</v>
      </c>
      <c r="T316" s="2">
        <f t="shared" si="55"/>
        <v>20920.857142857276</v>
      </c>
      <c r="U316" s="2">
        <f t="shared" si="56"/>
        <v>500000</v>
      </c>
      <c r="V316" s="2">
        <f t="shared" si="33"/>
        <v>92767538.490217701</v>
      </c>
      <c r="W316" s="2">
        <f t="shared" si="57"/>
        <v>479079.14285714924</v>
      </c>
      <c r="X316" s="2">
        <f t="shared" si="47"/>
        <v>20920.857142850757</v>
      </c>
      <c r="Y316" s="2">
        <f t="shared" si="58"/>
        <v>45818231.501071095</v>
      </c>
      <c r="Z316" s="2" t="str">
        <f t="shared" si="48"/>
        <v>MEEP</v>
      </c>
      <c r="AA316" s="2">
        <f>IF(Z316="HERE",Y316,AA315+Graph!$G$1*1000)</f>
        <v>86923383.215357095</v>
      </c>
      <c r="AB316" s="2">
        <f t="shared" si="59"/>
        <v>420000</v>
      </c>
      <c r="AC316" s="2">
        <f t="shared" si="60"/>
        <v>42943307.633074559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241</v>
      </c>
      <c r="C317" s="7"/>
      <c r="D317" s="2" t="e">
        <f t="shared" si="51"/>
        <v>#N/A</v>
      </c>
      <c r="E317" s="2" t="e">
        <f t="shared" si="63"/>
        <v>#N/A</v>
      </c>
      <c r="F317" s="2">
        <v>855703.85420799255</v>
      </c>
      <c r="G317" s="2">
        <f t="shared" si="67"/>
        <v>479079.14285714284</v>
      </c>
      <c r="H317" s="2">
        <f t="shared" si="61"/>
        <v>133489265.63307539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5777963.5714285895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931843.43205574155</v>
      </c>
      <c r="Q317" s="2">
        <f t="shared" si="66"/>
        <v>500000</v>
      </c>
      <c r="R317" s="2">
        <f t="shared" si="62"/>
        <v>139085769.99128881</v>
      </c>
      <c r="S317" s="2">
        <f t="shared" si="54"/>
        <v>479079.14285714924</v>
      </c>
      <c r="T317" s="2">
        <f t="shared" si="55"/>
        <v>20920.857142857276</v>
      </c>
      <c r="U317" s="2">
        <f t="shared" si="56"/>
        <v>500000</v>
      </c>
      <c r="V317" s="2">
        <f t="shared" si="33"/>
        <v>93246617.63307485</v>
      </c>
      <c r="W317" s="2">
        <f t="shared" si="57"/>
        <v>479079.14285714924</v>
      </c>
      <c r="X317" s="2">
        <f t="shared" si="47"/>
        <v>20920.857142850757</v>
      </c>
      <c r="Y317" s="2">
        <f t="shared" si="58"/>
        <v>45839152.358213946</v>
      </c>
      <c r="Z317" s="2" t="str">
        <f t="shared" si="48"/>
        <v>MEEP</v>
      </c>
      <c r="AA317" s="2">
        <f>IF(Z317="HERE",Y317,AA316+Graph!$G$1*1000)</f>
        <v>87343383.215357095</v>
      </c>
      <c r="AB317" s="2">
        <f t="shared" si="59"/>
        <v>420000</v>
      </c>
      <c r="AC317" s="2">
        <f t="shared" si="60"/>
        <v>42943307.633074559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242</v>
      </c>
      <c r="C318" s="7"/>
      <c r="D318" s="2" t="e">
        <f t="shared" si="51"/>
        <v>#N/A</v>
      </c>
      <c r="E318" s="2" t="e">
        <f t="shared" si="63"/>
        <v>#N/A</v>
      </c>
      <c r="F318" s="2">
        <v>857539.62969714403</v>
      </c>
      <c r="G318" s="2">
        <f t="shared" si="67"/>
        <v>479079.14285714284</v>
      </c>
      <c r="H318" s="2">
        <f t="shared" si="61"/>
        <v>133968344.77593254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5798884.4285714468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933950.0719512105</v>
      </c>
      <c r="Q318" s="2">
        <f t="shared" si="66"/>
        <v>500000</v>
      </c>
      <c r="R318" s="2">
        <f t="shared" si="62"/>
        <v>139585769.99128881</v>
      </c>
      <c r="S318" s="2">
        <f t="shared" si="54"/>
        <v>479079.14285714924</v>
      </c>
      <c r="T318" s="2">
        <f t="shared" si="55"/>
        <v>20920.857142857276</v>
      </c>
      <c r="U318" s="2">
        <f t="shared" si="56"/>
        <v>500000</v>
      </c>
      <c r="V318" s="2">
        <f t="shared" si="33"/>
        <v>93725696.775931999</v>
      </c>
      <c r="W318" s="2">
        <f t="shared" si="57"/>
        <v>479079.14285714924</v>
      </c>
      <c r="X318" s="2">
        <f t="shared" si="47"/>
        <v>20920.857142850757</v>
      </c>
      <c r="Y318" s="2">
        <f t="shared" si="58"/>
        <v>45860073.215356797</v>
      </c>
      <c r="Z318" s="2" t="str">
        <f t="shared" si="48"/>
        <v>MEEP</v>
      </c>
      <c r="AA318" s="2">
        <f>IF(Z318="HERE",Y318,AA317+Graph!$G$1*1000)</f>
        <v>87763383.215357095</v>
      </c>
      <c r="AB318" s="2">
        <f t="shared" si="59"/>
        <v>420000</v>
      </c>
      <c r="AC318" s="2">
        <f t="shared" si="60"/>
        <v>42943307.633074559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243</v>
      </c>
      <c r="C319" s="7"/>
      <c r="D319" s="2" t="e">
        <f t="shared" si="51"/>
        <v>#N/A</v>
      </c>
      <c r="E319" s="2" t="e">
        <f t="shared" si="63"/>
        <v>#N/A</v>
      </c>
      <c r="F319" s="2">
        <v>859375.40518628061</v>
      </c>
      <c r="G319" s="2">
        <f t="shared" si="67"/>
        <v>479079.14285714284</v>
      </c>
      <c r="H319" s="2">
        <f t="shared" si="61"/>
        <v>134447423.91878968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5819805.2857143041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936056.71184667945</v>
      </c>
      <c r="Q319" s="2">
        <f t="shared" si="66"/>
        <v>500000</v>
      </c>
      <c r="R319" s="2">
        <f t="shared" si="62"/>
        <v>140085769.99128881</v>
      </c>
      <c r="S319" s="2">
        <f t="shared" si="54"/>
        <v>479079.14285714924</v>
      </c>
      <c r="T319" s="2">
        <f t="shared" si="55"/>
        <v>20920.857142857276</v>
      </c>
      <c r="U319" s="2">
        <f t="shared" si="56"/>
        <v>500000</v>
      </c>
      <c r="V319" s="2">
        <f t="shared" si="33"/>
        <v>94204775.918789148</v>
      </c>
      <c r="W319" s="2">
        <f t="shared" si="57"/>
        <v>479079.14285714924</v>
      </c>
      <c r="X319" s="2">
        <f t="shared" si="47"/>
        <v>20920.857142850757</v>
      </c>
      <c r="Y319" s="2">
        <f t="shared" si="58"/>
        <v>45880994.072499648</v>
      </c>
      <c r="Z319" s="2" t="str">
        <f t="shared" si="48"/>
        <v>MEEP</v>
      </c>
      <c r="AA319" s="2">
        <f>IF(Z319="HERE",Y319,AA318+Graph!$G$1*1000)</f>
        <v>88183383.215357095</v>
      </c>
      <c r="AB319" s="2">
        <f t="shared" si="59"/>
        <v>420000</v>
      </c>
      <c r="AC319" s="2">
        <f t="shared" si="60"/>
        <v>42943307.633074559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244</v>
      </c>
      <c r="C320" s="7"/>
      <c r="D320" s="2" t="e">
        <f t="shared" si="51"/>
        <v>#N/A</v>
      </c>
      <c r="E320" s="2" t="e">
        <f t="shared" si="63"/>
        <v>#N/A</v>
      </c>
      <c r="F320" s="2">
        <v>861211.18067543209</v>
      </c>
      <c r="G320" s="2">
        <f t="shared" si="67"/>
        <v>479079.14285714284</v>
      </c>
      <c r="H320" s="2">
        <f t="shared" si="61"/>
        <v>134926503.06164682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5840726.1428571614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938163.3517421484</v>
      </c>
      <c r="Q320" s="2">
        <f t="shared" si="66"/>
        <v>500000</v>
      </c>
      <c r="R320" s="2">
        <f t="shared" si="62"/>
        <v>140585769.99128881</v>
      </c>
      <c r="S320" s="2">
        <f t="shared" si="54"/>
        <v>479079.14285713434</v>
      </c>
      <c r="T320" s="2">
        <f t="shared" si="55"/>
        <v>20920.857142857276</v>
      </c>
      <c r="U320" s="2">
        <f t="shared" si="56"/>
        <v>500000</v>
      </c>
      <c r="V320" s="2">
        <f t="shared" si="33"/>
        <v>94683855.061646298</v>
      </c>
      <c r="W320" s="2">
        <f t="shared" si="57"/>
        <v>479079.14285714924</v>
      </c>
      <c r="X320" s="2">
        <f t="shared" si="47"/>
        <v>20920.857142850757</v>
      </c>
      <c r="Y320" s="2">
        <f t="shared" si="58"/>
        <v>45901914.929642498</v>
      </c>
      <c r="Z320" s="2" t="str">
        <f t="shared" si="48"/>
        <v>MEEP</v>
      </c>
      <c r="AA320" s="2">
        <f>IF(Z320="HERE",Y320,AA319+Graph!$G$1*1000)</f>
        <v>88603383.215357095</v>
      </c>
      <c r="AB320" s="2">
        <f t="shared" si="59"/>
        <v>420000</v>
      </c>
      <c r="AC320" s="2">
        <f t="shared" si="60"/>
        <v>42943307.633074559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245</v>
      </c>
      <c r="C321" s="7"/>
      <c r="D321" s="2" t="e">
        <f t="shared" si="51"/>
        <v>#N/A</v>
      </c>
      <c r="E321" s="2" t="e">
        <f t="shared" si="63"/>
        <v>#N/A</v>
      </c>
      <c r="F321" s="2">
        <v>863046.95616456866</v>
      </c>
      <c r="G321" s="2">
        <f t="shared" si="67"/>
        <v>479079.14285714284</v>
      </c>
      <c r="H321" s="2">
        <f t="shared" si="61"/>
        <v>135405582.20450395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5861647.0000000186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940269.99163761735</v>
      </c>
      <c r="Q321" s="2">
        <f t="shared" si="66"/>
        <v>500000</v>
      </c>
      <c r="R321" s="2">
        <f t="shared" si="62"/>
        <v>141085769.99128881</v>
      </c>
      <c r="S321" s="2">
        <f t="shared" si="54"/>
        <v>479079.14285713434</v>
      </c>
      <c r="T321" s="2">
        <f t="shared" si="55"/>
        <v>20920.857142857276</v>
      </c>
      <c r="U321" s="2">
        <f t="shared" si="56"/>
        <v>500000</v>
      </c>
      <c r="V321" s="2">
        <f t="shared" si="33"/>
        <v>95162934.204503447</v>
      </c>
      <c r="W321" s="2">
        <f t="shared" si="57"/>
        <v>479079.14285714924</v>
      </c>
      <c r="X321" s="2">
        <f t="shared" si="47"/>
        <v>20920.857142850757</v>
      </c>
      <c r="Y321" s="2">
        <f t="shared" si="58"/>
        <v>45922835.786785349</v>
      </c>
      <c r="Z321" s="2" t="str">
        <f t="shared" si="48"/>
        <v>MEEP</v>
      </c>
      <c r="AA321" s="2">
        <f>IF(Z321="HERE",Y321,AA320+Graph!$G$1*1000)</f>
        <v>89023383.215357095</v>
      </c>
      <c r="AB321" s="2">
        <f t="shared" si="59"/>
        <v>420000</v>
      </c>
      <c r="AC321" s="2">
        <f t="shared" si="60"/>
        <v>42943307.633074559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246</v>
      </c>
      <c r="C322" s="7"/>
      <c r="D322" s="2" t="e">
        <f t="shared" si="51"/>
        <v>#N/A</v>
      </c>
      <c r="E322" s="2" t="e">
        <f t="shared" si="63"/>
        <v>#N/A</v>
      </c>
      <c r="F322" s="2">
        <v>864882.73165372014</v>
      </c>
      <c r="G322" s="2">
        <f t="shared" si="67"/>
        <v>479079.14285714284</v>
      </c>
      <c r="H322" s="2">
        <f t="shared" si="61"/>
        <v>135884661.34736109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5882567.8571428759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942376.6315330863</v>
      </c>
      <c r="Q322" s="2">
        <f t="shared" si="66"/>
        <v>500000</v>
      </c>
      <c r="R322" s="2">
        <f t="shared" si="62"/>
        <v>141585769.99128881</v>
      </c>
      <c r="S322" s="2">
        <f t="shared" si="54"/>
        <v>479079.14285713434</v>
      </c>
      <c r="T322" s="2">
        <f t="shared" si="55"/>
        <v>20920.857142857276</v>
      </c>
      <c r="U322" s="2">
        <f t="shared" si="56"/>
        <v>500000</v>
      </c>
      <c r="V322" s="2">
        <f t="shared" si="33"/>
        <v>95642013.347360596</v>
      </c>
      <c r="W322" s="2">
        <f t="shared" si="57"/>
        <v>479079.14285714924</v>
      </c>
      <c r="X322" s="2">
        <f t="shared" si="47"/>
        <v>20920.857142850757</v>
      </c>
      <c r="Y322" s="2">
        <f t="shared" si="58"/>
        <v>45943756.6439282</v>
      </c>
      <c r="Z322" s="2" t="str">
        <f t="shared" si="48"/>
        <v>MEEP</v>
      </c>
      <c r="AA322" s="2">
        <f>IF(Z322="HERE",Y322,AA321+Graph!$G$1*1000)</f>
        <v>89443383.215357095</v>
      </c>
      <c r="AB322" s="2">
        <f t="shared" si="59"/>
        <v>420000</v>
      </c>
      <c r="AC322" s="2">
        <f t="shared" si="60"/>
        <v>42943307.633074559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247</v>
      </c>
      <c r="C323" s="7"/>
      <c r="D323" s="2" t="e">
        <f t="shared" si="51"/>
        <v>#N/A</v>
      </c>
      <c r="E323" s="2" t="e">
        <f t="shared" si="63"/>
        <v>#N/A</v>
      </c>
      <c r="F323" s="2">
        <v>866718.50714287162</v>
      </c>
      <c r="G323" s="2">
        <f t="shared" si="67"/>
        <v>479079.14285714284</v>
      </c>
      <c r="H323" s="2">
        <f t="shared" si="61"/>
        <v>136363740.49021822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5903488.7142857332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944483.27142855525</v>
      </c>
      <c r="Q323" s="2">
        <f t="shared" si="66"/>
        <v>500000</v>
      </c>
      <c r="R323" s="2">
        <f t="shared" si="62"/>
        <v>142085769.99128881</v>
      </c>
      <c r="S323" s="2">
        <f t="shared" si="54"/>
        <v>479079.14285713434</v>
      </c>
      <c r="T323" s="2">
        <f t="shared" si="55"/>
        <v>20920.857142857276</v>
      </c>
      <c r="U323" s="2">
        <f t="shared" si="56"/>
        <v>500000</v>
      </c>
      <c r="V323" s="2">
        <f t="shared" si="33"/>
        <v>96121092.490217745</v>
      </c>
      <c r="W323" s="2">
        <f t="shared" si="57"/>
        <v>479079.14285714924</v>
      </c>
      <c r="X323" s="2">
        <f t="shared" si="47"/>
        <v>20920.857142850757</v>
      </c>
      <c r="Y323" s="2">
        <f t="shared" si="58"/>
        <v>45964677.501071051</v>
      </c>
      <c r="Z323" s="2" t="str">
        <f t="shared" si="48"/>
        <v>MEEP</v>
      </c>
      <c r="AA323" s="2">
        <f>IF(Z323="HERE",Y323,AA322+Graph!$G$1*1000)</f>
        <v>89863383.215357095</v>
      </c>
      <c r="AB323" s="2">
        <f t="shared" si="59"/>
        <v>420000</v>
      </c>
      <c r="AC323" s="2">
        <f t="shared" si="60"/>
        <v>42943307.633074559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248</v>
      </c>
      <c r="C324" s="7"/>
      <c r="D324" s="2" t="e">
        <f t="shared" si="51"/>
        <v>#N/A</v>
      </c>
      <c r="E324" s="2" t="e">
        <f t="shared" si="63"/>
        <v>#N/A</v>
      </c>
      <c r="F324" s="2">
        <v>868554.28263200819</v>
      </c>
      <c r="G324" s="2">
        <f t="shared" si="67"/>
        <v>479079.14285714284</v>
      </c>
      <c r="H324" s="2">
        <f t="shared" si="61"/>
        <v>136842819.63307536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5924409.5714285905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946589.9113240242</v>
      </c>
      <c r="Q324" s="2">
        <f t="shared" si="66"/>
        <v>500000</v>
      </c>
      <c r="R324" s="2">
        <f t="shared" si="62"/>
        <v>142585769.99128881</v>
      </c>
      <c r="S324" s="2">
        <f t="shared" si="54"/>
        <v>479079.14285713434</v>
      </c>
      <c r="T324" s="2">
        <f t="shared" si="55"/>
        <v>20920.857142857276</v>
      </c>
      <c r="U324" s="2">
        <f t="shared" si="56"/>
        <v>500000</v>
      </c>
      <c r="V324" s="2">
        <f t="shared" si="33"/>
        <v>96600171.633074895</v>
      </c>
      <c r="W324" s="2">
        <f t="shared" si="57"/>
        <v>479079.14285714924</v>
      </c>
      <c r="X324" s="2">
        <f t="shared" si="47"/>
        <v>20920.857142850757</v>
      </c>
      <c r="Y324" s="2">
        <f t="shared" si="58"/>
        <v>45985598.358213902</v>
      </c>
      <c r="Z324" s="2" t="str">
        <f t="shared" si="48"/>
        <v>MEEP</v>
      </c>
      <c r="AA324" s="2">
        <f>IF(Z324="HERE",Y324,AA323+Graph!$G$1*1000)</f>
        <v>90283383.215357095</v>
      </c>
      <c r="AB324" s="2">
        <f t="shared" si="59"/>
        <v>420000</v>
      </c>
      <c r="AC324" s="2">
        <f t="shared" si="60"/>
        <v>42943307.633074559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249</v>
      </c>
      <c r="C325" s="7"/>
      <c r="D325" s="2" t="e">
        <f t="shared" si="51"/>
        <v>#N/A</v>
      </c>
      <c r="E325" s="2" t="e">
        <f t="shared" si="63"/>
        <v>#N/A</v>
      </c>
      <c r="F325" s="2">
        <v>870390.05812115967</v>
      </c>
      <c r="G325" s="2">
        <f t="shared" si="67"/>
        <v>479079.14285714284</v>
      </c>
      <c r="H325" s="2">
        <f t="shared" si="61"/>
        <v>137321898.77593249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5945330.4285714477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948696.55121950805</v>
      </c>
      <c r="Q325" s="2">
        <f t="shared" si="66"/>
        <v>500000</v>
      </c>
      <c r="R325" s="2">
        <f t="shared" si="62"/>
        <v>143085769.99128881</v>
      </c>
      <c r="S325" s="2">
        <f t="shared" si="54"/>
        <v>479079.14285713434</v>
      </c>
      <c r="T325" s="2">
        <f t="shared" si="55"/>
        <v>20920.857142857276</v>
      </c>
      <c r="U325" s="2">
        <f t="shared" si="56"/>
        <v>500000</v>
      </c>
      <c r="V325" s="2">
        <f t="shared" si="33"/>
        <v>97079250.775932044</v>
      </c>
      <c r="W325" s="2">
        <f t="shared" si="57"/>
        <v>479079.14285714924</v>
      </c>
      <c r="X325" s="2">
        <f t="shared" si="47"/>
        <v>20920.857142850757</v>
      </c>
      <c r="Y325" s="2">
        <f t="shared" si="58"/>
        <v>46006519.215356752</v>
      </c>
      <c r="Z325" s="2" t="str">
        <f t="shared" si="48"/>
        <v>MEEP</v>
      </c>
      <c r="AA325" s="2">
        <f>IF(Z325="HERE",Y325,AA324+Graph!$G$1*1000)</f>
        <v>90703383.215357095</v>
      </c>
      <c r="AB325" s="2">
        <f t="shared" si="59"/>
        <v>420000</v>
      </c>
      <c r="AC325" s="2">
        <f t="shared" si="60"/>
        <v>42943307.633074559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250</v>
      </c>
      <c r="C326" s="7"/>
      <c r="D326" s="2" t="e">
        <f t="shared" si="51"/>
        <v>#N/A</v>
      </c>
      <c r="E326" s="2" t="e">
        <f t="shared" si="63"/>
        <v>#N/A</v>
      </c>
      <c r="F326" s="2">
        <v>872225.83361029625</v>
      </c>
      <c r="G326" s="2">
        <f t="shared" si="67"/>
        <v>479079.14285714284</v>
      </c>
      <c r="H326" s="2">
        <f t="shared" si="61"/>
        <v>137800977.91878963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5966251.285714305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950803.191114977</v>
      </c>
      <c r="Q326" s="2">
        <f t="shared" si="66"/>
        <v>500000</v>
      </c>
      <c r="R326" s="2">
        <f t="shared" si="62"/>
        <v>143585769.99128881</v>
      </c>
      <c r="S326" s="2">
        <f t="shared" si="54"/>
        <v>479079.14285713434</v>
      </c>
      <c r="T326" s="2">
        <f t="shared" si="55"/>
        <v>20920.857142857276</v>
      </c>
      <c r="U326" s="2">
        <f t="shared" si="56"/>
        <v>500000</v>
      </c>
      <c r="V326" s="2">
        <f t="shared" si="33"/>
        <v>97558329.918789193</v>
      </c>
      <c r="W326" s="2">
        <f t="shared" si="57"/>
        <v>479079.14285714924</v>
      </c>
      <c r="X326" s="2">
        <f t="shared" si="47"/>
        <v>20920.857142850757</v>
      </c>
      <c r="Y326" s="2">
        <f t="shared" si="58"/>
        <v>46027440.072499603</v>
      </c>
      <c r="Z326" s="2" t="str">
        <f t="shared" si="48"/>
        <v>MEEP</v>
      </c>
      <c r="AA326" s="2">
        <f>IF(Z326="HERE",Y326,AA325+Graph!$G$1*1000)</f>
        <v>91123383.215357095</v>
      </c>
      <c r="AB326" s="2">
        <f t="shared" si="59"/>
        <v>420000</v>
      </c>
      <c r="AC326" s="2">
        <f t="shared" si="60"/>
        <v>42943307.633074559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251</v>
      </c>
      <c r="C327" s="7"/>
      <c r="D327" s="2" t="e">
        <f t="shared" si="51"/>
        <v>#N/A</v>
      </c>
      <c r="E327" s="2" t="e">
        <f t="shared" si="63"/>
        <v>#N/A</v>
      </c>
      <c r="F327" s="2">
        <v>874061.60909944773</v>
      </c>
      <c r="G327" s="2">
        <f t="shared" si="67"/>
        <v>479079.14285714284</v>
      </c>
      <c r="H327" s="2">
        <f t="shared" si="61"/>
        <v>138280057.06164676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5987172.1428571623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952909.83101044595</v>
      </c>
      <c r="Q327" s="2">
        <f t="shared" si="66"/>
        <v>500000</v>
      </c>
      <c r="R327" s="2">
        <f t="shared" si="62"/>
        <v>144085769.99128881</v>
      </c>
      <c r="S327" s="2">
        <f t="shared" si="54"/>
        <v>479079.14285713434</v>
      </c>
      <c r="T327" s="2">
        <f t="shared" si="55"/>
        <v>20920.857142857276</v>
      </c>
      <c r="U327" s="2">
        <f t="shared" si="56"/>
        <v>500000</v>
      </c>
      <c r="V327" s="2">
        <f t="shared" si="33"/>
        <v>98037409.061646342</v>
      </c>
      <c r="W327" s="2">
        <f t="shared" si="57"/>
        <v>479079.14285714924</v>
      </c>
      <c r="X327" s="2">
        <f t="shared" si="47"/>
        <v>20920.857142850757</v>
      </c>
      <c r="Y327" s="2">
        <f t="shared" si="58"/>
        <v>46048360.929642454</v>
      </c>
      <c r="Z327" s="2" t="str">
        <f t="shared" si="48"/>
        <v>MEEP</v>
      </c>
      <c r="AA327" s="2">
        <f>IF(Z327="HERE",Y327,AA326+Graph!$G$1*1000)</f>
        <v>91543383.215357095</v>
      </c>
      <c r="AB327" s="2">
        <f t="shared" si="59"/>
        <v>420000</v>
      </c>
      <c r="AC327" s="2">
        <f t="shared" si="60"/>
        <v>42943307.633074559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252</v>
      </c>
      <c r="C328" s="7"/>
      <c r="D328" s="2" t="e">
        <f t="shared" si="51"/>
        <v>#N/A</v>
      </c>
      <c r="E328" s="2" t="e">
        <f t="shared" si="63"/>
        <v>#N/A</v>
      </c>
      <c r="F328" s="2">
        <v>875897.3845885843</v>
      </c>
      <c r="G328" s="2">
        <f t="shared" si="67"/>
        <v>479079.14285714284</v>
      </c>
      <c r="H328" s="2">
        <f t="shared" si="61"/>
        <v>138759136.20450389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6008093.0000000196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955016.4709059149</v>
      </c>
      <c r="Q328" s="2">
        <f t="shared" si="66"/>
        <v>500000</v>
      </c>
      <c r="R328" s="2">
        <f t="shared" si="62"/>
        <v>144585769.99128881</v>
      </c>
      <c r="S328" s="2">
        <f t="shared" si="54"/>
        <v>479079.14285713434</v>
      </c>
      <c r="T328" s="2">
        <f t="shared" si="55"/>
        <v>20920.857142857276</v>
      </c>
      <c r="U328" s="2">
        <f t="shared" si="56"/>
        <v>500000</v>
      </c>
      <c r="V328" s="2">
        <f t="shared" si="33"/>
        <v>98516488.204503492</v>
      </c>
      <c r="W328" s="2">
        <f t="shared" si="57"/>
        <v>479079.14285714924</v>
      </c>
      <c r="X328" s="2">
        <f t="shared" si="47"/>
        <v>20920.857142850757</v>
      </c>
      <c r="Y328" s="2">
        <f t="shared" si="58"/>
        <v>46069281.786785305</v>
      </c>
      <c r="Z328" s="2" t="str">
        <f t="shared" si="48"/>
        <v>MEEP</v>
      </c>
      <c r="AA328" s="2">
        <f>IF(Z328="HERE",Y328,AA327+Graph!$G$1*1000)</f>
        <v>91963383.215357095</v>
      </c>
      <c r="AB328" s="2">
        <f t="shared" si="59"/>
        <v>420000</v>
      </c>
      <c r="AC328" s="2">
        <f t="shared" si="60"/>
        <v>42943307.633074559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253</v>
      </c>
      <c r="C329" s="7"/>
      <c r="D329" s="2" t="e">
        <f t="shared" si="51"/>
        <v>#N/A</v>
      </c>
      <c r="E329" s="2" t="e">
        <f t="shared" si="63"/>
        <v>#N/A</v>
      </c>
      <c r="F329" s="2">
        <v>877733.16007773578</v>
      </c>
      <c r="G329" s="2">
        <f t="shared" si="67"/>
        <v>479079.14285714284</v>
      </c>
      <c r="H329" s="2">
        <f t="shared" si="61"/>
        <v>139238215.34736103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6029013.8571428768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957123.11080138385</v>
      </c>
      <c r="Q329" s="2">
        <f t="shared" si="66"/>
        <v>500000</v>
      </c>
      <c r="R329" s="2">
        <f t="shared" si="62"/>
        <v>145085769.99128881</v>
      </c>
      <c r="S329" s="2">
        <f t="shared" si="54"/>
        <v>479079.14285713434</v>
      </c>
      <c r="T329" s="2">
        <f t="shared" si="55"/>
        <v>20920.857142857276</v>
      </c>
      <c r="U329" s="2">
        <f t="shared" si="56"/>
        <v>500000</v>
      </c>
      <c r="V329" s="2">
        <f t="shared" si="33"/>
        <v>98995567.347360641</v>
      </c>
      <c r="W329" s="2">
        <f t="shared" si="57"/>
        <v>479079.14285714924</v>
      </c>
      <c r="X329" s="2">
        <f t="shared" si="47"/>
        <v>20920.857142850757</v>
      </c>
      <c r="Y329" s="2">
        <f t="shared" si="58"/>
        <v>46090202.643928155</v>
      </c>
      <c r="Z329" s="2" t="str">
        <f t="shared" si="48"/>
        <v>MEEP</v>
      </c>
      <c r="AA329" s="2">
        <f>IF(Z329="HERE",Y329,AA328+Graph!$G$1*1000)</f>
        <v>92383383.215357095</v>
      </c>
      <c r="AB329" s="2">
        <f t="shared" si="59"/>
        <v>420000</v>
      </c>
      <c r="AC329" s="2">
        <f t="shared" si="60"/>
        <v>42943307.633074559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254</v>
      </c>
      <c r="C330" s="7"/>
      <c r="D330" s="2" t="e">
        <f t="shared" si="51"/>
        <v>#N/A</v>
      </c>
      <c r="E330" s="2" t="e">
        <f t="shared" si="63"/>
        <v>#N/A</v>
      </c>
      <c r="F330" s="2">
        <v>879568.93556688726</v>
      </c>
      <c r="G330" s="2">
        <f t="shared" si="67"/>
        <v>479079.14285714284</v>
      </c>
      <c r="H330" s="2">
        <f t="shared" si="61"/>
        <v>139717294.49021816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6049934.7142857341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959229.7506968528</v>
      </c>
      <c r="Q330" s="2">
        <f t="shared" si="66"/>
        <v>500000</v>
      </c>
      <c r="R330" s="2">
        <f t="shared" si="62"/>
        <v>145585769.99128881</v>
      </c>
      <c r="S330" s="2">
        <f t="shared" si="54"/>
        <v>479079.14285713434</v>
      </c>
      <c r="T330" s="2">
        <f t="shared" si="55"/>
        <v>20920.857142857276</v>
      </c>
      <c r="U330" s="2">
        <f t="shared" si="56"/>
        <v>500000</v>
      </c>
      <c r="V330" s="2">
        <f t="shared" si="33"/>
        <v>99474646.49021779</v>
      </c>
      <c r="W330" s="2">
        <f t="shared" si="57"/>
        <v>479079.14285714924</v>
      </c>
      <c r="X330" s="2">
        <f t="shared" si="47"/>
        <v>20920.857142850757</v>
      </c>
      <c r="Y330" s="2">
        <f t="shared" si="58"/>
        <v>46111123.501071006</v>
      </c>
      <c r="Z330" s="2" t="str">
        <f t="shared" si="48"/>
        <v>MEEP</v>
      </c>
      <c r="AA330" s="2">
        <f>IF(Z330="HERE",Y330,AA329+Graph!$G$1*1000)</f>
        <v>92803383.215357095</v>
      </c>
      <c r="AB330" s="2">
        <f t="shared" si="59"/>
        <v>420000</v>
      </c>
      <c r="AC330" s="2">
        <f t="shared" si="60"/>
        <v>42943307.633074559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255</v>
      </c>
      <c r="C331" s="7"/>
      <c r="D331" s="2" t="e">
        <f t="shared" si="51"/>
        <v>#N/A</v>
      </c>
      <c r="E331" s="2" t="e">
        <f t="shared" si="63"/>
        <v>#N/A</v>
      </c>
      <c r="F331" s="2">
        <v>881404.71105602384</v>
      </c>
      <c r="G331" s="2">
        <f t="shared" si="67"/>
        <v>479079.14285714284</v>
      </c>
      <c r="H331" s="2">
        <f t="shared" si="61"/>
        <v>140196373.6330753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6070855.5714285914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961336.39059232175</v>
      </c>
      <c r="Q331" s="2">
        <f t="shared" si="66"/>
        <v>500000</v>
      </c>
      <c r="R331" s="2">
        <f t="shared" si="62"/>
        <v>146085769.99128881</v>
      </c>
      <c r="S331" s="2">
        <f t="shared" si="54"/>
        <v>479079.14285713434</v>
      </c>
      <c r="T331" s="2">
        <f t="shared" si="55"/>
        <v>20920.857142857276</v>
      </c>
      <c r="U331" s="2">
        <f t="shared" si="56"/>
        <v>500000</v>
      </c>
      <c r="V331" s="2">
        <f t="shared" si="33"/>
        <v>99953725.633074939</v>
      </c>
      <c r="W331" s="2">
        <f t="shared" si="57"/>
        <v>479079.14285714924</v>
      </c>
      <c r="X331" s="2">
        <f t="shared" si="47"/>
        <v>20920.857142850757</v>
      </c>
      <c r="Y331" s="2">
        <f t="shared" si="58"/>
        <v>46132044.358213857</v>
      </c>
      <c r="Z331" s="2" t="str">
        <f t="shared" si="48"/>
        <v>MEEP</v>
      </c>
      <c r="AA331" s="2">
        <f>IF(Z331="HERE",Y331,AA330+Graph!$G$1*1000)</f>
        <v>93223383.215357095</v>
      </c>
      <c r="AB331" s="2">
        <f t="shared" si="59"/>
        <v>420000</v>
      </c>
      <c r="AC331" s="2">
        <f t="shared" si="60"/>
        <v>42943307.633074559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256</v>
      </c>
      <c r="C332" s="7"/>
      <c r="D332" s="2" t="e">
        <f t="shared" si="51"/>
        <v>#N/A</v>
      </c>
      <c r="E332" s="2" t="e">
        <f t="shared" si="63"/>
        <v>#N/A</v>
      </c>
      <c r="F332" s="2">
        <v>883240.48654517531</v>
      </c>
      <c r="G332" s="2">
        <f t="shared" si="67"/>
        <v>479079.14285714284</v>
      </c>
      <c r="H332" s="2">
        <f t="shared" si="61"/>
        <v>140675452.77593243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6091776.4285714487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963443.0304877907</v>
      </c>
      <c r="Q332" s="2">
        <f t="shared" si="66"/>
        <v>500000</v>
      </c>
      <c r="R332" s="2">
        <f t="shared" si="62"/>
        <v>146585769.99128881</v>
      </c>
      <c r="S332" s="2">
        <f t="shared" si="54"/>
        <v>479079.14285713434</v>
      </c>
      <c r="T332" s="2">
        <f t="shared" si="55"/>
        <v>20920.857142857276</v>
      </c>
      <c r="U332" s="2">
        <f t="shared" si="56"/>
        <v>500000</v>
      </c>
      <c r="V332" s="2">
        <f t="shared" si="33"/>
        <v>100432804.77593209</v>
      </c>
      <c r="W332" s="2">
        <f t="shared" si="57"/>
        <v>479079.14285714924</v>
      </c>
      <c r="X332" s="2">
        <f t="shared" si="47"/>
        <v>20920.857142850757</v>
      </c>
      <c r="Y332" s="2">
        <f t="shared" si="58"/>
        <v>46152965.215356708</v>
      </c>
      <c r="Z332" s="2" t="str">
        <f t="shared" si="48"/>
        <v>MEEP</v>
      </c>
      <c r="AA332" s="2">
        <f>IF(Z332="HERE",Y332,AA331+Graph!$G$1*1000)</f>
        <v>93643383.215357095</v>
      </c>
      <c r="AB332" s="2">
        <f t="shared" si="59"/>
        <v>420000</v>
      </c>
      <c r="AC332" s="2">
        <f t="shared" si="60"/>
        <v>42943307.633074559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257</v>
      </c>
      <c r="C333" s="7"/>
      <c r="D333" s="2" t="e">
        <f t="shared" si="51"/>
        <v>#N/A</v>
      </c>
      <c r="E333" s="2" t="e">
        <f t="shared" si="63"/>
        <v>#N/A</v>
      </c>
      <c r="F333" s="2">
        <v>885076.26203431189</v>
      </c>
      <c r="G333" s="2">
        <f t="shared" si="67"/>
        <v>479079.14285714284</v>
      </c>
      <c r="H333" s="2">
        <f t="shared" si="61"/>
        <v>141154531.91878957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6112697.2857143059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965549.67038325965</v>
      </c>
      <c r="Q333" s="2">
        <f t="shared" si="66"/>
        <v>500000</v>
      </c>
      <c r="R333" s="2">
        <f t="shared" si="62"/>
        <v>147085769.99128881</v>
      </c>
      <c r="S333" s="2">
        <f t="shared" si="54"/>
        <v>479079.14285713434</v>
      </c>
      <c r="T333" s="2">
        <f t="shared" si="55"/>
        <v>20920.857142857276</v>
      </c>
      <c r="U333" s="2">
        <f t="shared" si="56"/>
        <v>500000</v>
      </c>
      <c r="V333" s="2">
        <f t="shared" si="33"/>
        <v>100911883.91878924</v>
      </c>
      <c r="W333" s="2">
        <f t="shared" si="57"/>
        <v>479079.14285714924</v>
      </c>
      <c r="X333" s="2">
        <f t="shared" si="47"/>
        <v>20920.857142850757</v>
      </c>
      <c r="Y333" s="2">
        <f t="shared" si="58"/>
        <v>46173886.072499558</v>
      </c>
      <c r="Z333" s="2" t="str">
        <f t="shared" si="48"/>
        <v>MEEP</v>
      </c>
      <c r="AA333" s="2">
        <f>IF(Z333="HERE",Y333,AA332+Graph!$G$1*1000)</f>
        <v>94063383.215357095</v>
      </c>
      <c r="AB333" s="2">
        <f t="shared" si="59"/>
        <v>420000</v>
      </c>
      <c r="AC333" s="2">
        <f t="shared" si="60"/>
        <v>42943307.633074559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258</v>
      </c>
      <c r="C334" s="7"/>
      <c r="D334" s="2" t="e">
        <f t="shared" si="51"/>
        <v>#N/A</v>
      </c>
      <c r="E334" s="2" t="e">
        <f t="shared" si="63"/>
        <v>#N/A</v>
      </c>
      <c r="F334" s="2">
        <v>886912.03752346337</v>
      </c>
      <c r="G334" s="2">
        <f t="shared" si="67"/>
        <v>479079.14285714284</v>
      </c>
      <c r="H334" s="2">
        <f t="shared" si="61"/>
        <v>141633611.0616467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6133618.1428571632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967656.3102787286</v>
      </c>
      <c r="Q334" s="2">
        <f t="shared" si="66"/>
        <v>500000</v>
      </c>
      <c r="R334" s="2">
        <f t="shared" si="62"/>
        <v>147585769.99128881</v>
      </c>
      <c r="S334" s="2">
        <f t="shared" si="54"/>
        <v>479079.14285713434</v>
      </c>
      <c r="T334" s="2">
        <f t="shared" si="55"/>
        <v>20920.857142857276</v>
      </c>
      <c r="U334" s="2">
        <f t="shared" si="56"/>
        <v>500000</v>
      </c>
      <c r="V334" s="2">
        <f t="shared" si="33"/>
        <v>101390963.06164639</v>
      </c>
      <c r="W334" s="2">
        <f t="shared" si="57"/>
        <v>479079.14285714924</v>
      </c>
      <c r="X334" s="2">
        <f t="shared" si="47"/>
        <v>20920.857142850757</v>
      </c>
      <c r="Y334" s="2">
        <f t="shared" si="58"/>
        <v>46194806.929642409</v>
      </c>
      <c r="Z334" s="2" t="str">
        <f t="shared" si="48"/>
        <v>MEEP</v>
      </c>
      <c r="AA334" s="2">
        <f>IF(Z334="HERE",Y334,AA333+Graph!$G$1*1000)</f>
        <v>94483383.215357095</v>
      </c>
      <c r="AB334" s="2">
        <f t="shared" si="59"/>
        <v>420000</v>
      </c>
      <c r="AC334" s="2">
        <f t="shared" si="60"/>
        <v>42943307.633074559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259</v>
      </c>
      <c r="C335" s="7"/>
      <c r="D335" s="2" t="e">
        <f t="shared" si="51"/>
        <v>#N/A</v>
      </c>
      <c r="E335" s="2" t="e">
        <f t="shared" si="63"/>
        <v>#N/A</v>
      </c>
      <c r="F335" s="2">
        <v>888747.81301259995</v>
      </c>
      <c r="G335" s="2">
        <f t="shared" si="67"/>
        <v>479079.14285714284</v>
      </c>
      <c r="H335" s="2">
        <f t="shared" si="61"/>
        <v>142112690.20450383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6154539.0000000205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969762.95017421246</v>
      </c>
      <c r="Q335" s="2">
        <f t="shared" si="66"/>
        <v>500000</v>
      </c>
      <c r="R335" s="2">
        <f t="shared" si="62"/>
        <v>148085769.99128881</v>
      </c>
      <c r="S335" s="2">
        <f t="shared" si="54"/>
        <v>479079.14285713434</v>
      </c>
      <c r="T335" s="2">
        <f t="shared" si="55"/>
        <v>20920.857142857276</v>
      </c>
      <c r="U335" s="2">
        <f t="shared" si="56"/>
        <v>500000</v>
      </c>
      <c r="V335" s="2">
        <f t="shared" si="33"/>
        <v>101870042.20450354</v>
      </c>
      <c r="W335" s="2">
        <f t="shared" si="57"/>
        <v>479079.14285714924</v>
      </c>
      <c r="X335" s="2">
        <f t="shared" si="47"/>
        <v>20920.857142850757</v>
      </c>
      <c r="Y335" s="2">
        <f t="shared" si="58"/>
        <v>46215727.78678526</v>
      </c>
      <c r="Z335" s="2" t="str">
        <f t="shared" si="48"/>
        <v>MEEP</v>
      </c>
      <c r="AA335" s="2">
        <f>IF(Z335="HERE",Y335,AA334+Graph!$G$1*1000)</f>
        <v>94903383.215357095</v>
      </c>
      <c r="AB335" s="2">
        <f t="shared" si="59"/>
        <v>420000</v>
      </c>
      <c r="AC335" s="2">
        <f t="shared" si="60"/>
        <v>42943307.633074559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260</v>
      </c>
      <c r="C336" s="7"/>
      <c r="D336" s="2" t="e">
        <f t="shared" si="51"/>
        <v>#N/A</v>
      </c>
      <c r="E336" s="2" t="e">
        <f t="shared" si="63"/>
        <v>#N/A</v>
      </c>
      <c r="F336" s="2">
        <v>890583.58850175142</v>
      </c>
      <c r="G336" s="2">
        <f t="shared" si="67"/>
        <v>479079.14285714284</v>
      </c>
      <c r="H336" s="2">
        <f t="shared" si="61"/>
        <v>142591769.34736097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6175459.8571428778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971869.59006968141</v>
      </c>
      <c r="Q336" s="2">
        <f t="shared" si="66"/>
        <v>500000</v>
      </c>
      <c r="R336" s="2">
        <f t="shared" si="62"/>
        <v>148585769.99128881</v>
      </c>
      <c r="S336" s="2">
        <f t="shared" si="54"/>
        <v>479079.14285713434</v>
      </c>
      <c r="T336" s="2">
        <f t="shared" si="55"/>
        <v>20920.857142857276</v>
      </c>
      <c r="U336" s="2">
        <f t="shared" si="56"/>
        <v>500000</v>
      </c>
      <c r="V336" s="2">
        <f t="shared" si="33"/>
        <v>102349121.34736069</v>
      </c>
      <c r="W336" s="2">
        <f t="shared" si="57"/>
        <v>479079.14285714924</v>
      </c>
      <c r="X336" s="2">
        <f t="shared" si="47"/>
        <v>20920.857142850757</v>
      </c>
      <c r="Y336" s="2">
        <f t="shared" si="58"/>
        <v>46236648.643928111</v>
      </c>
      <c r="Z336" s="2" t="str">
        <f t="shared" si="48"/>
        <v>MEEP</v>
      </c>
      <c r="AA336" s="2">
        <f>IF(Z336="HERE",Y336,AA335+Graph!$G$1*1000)</f>
        <v>95323383.215357095</v>
      </c>
      <c r="AB336" s="2">
        <f t="shared" si="59"/>
        <v>420000</v>
      </c>
      <c r="AC336" s="2">
        <f t="shared" si="60"/>
        <v>42943307.633074559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261</v>
      </c>
      <c r="C337" s="7"/>
      <c r="D337" s="2" t="e">
        <f t="shared" si="51"/>
        <v>#N/A</v>
      </c>
      <c r="E337" s="2" t="e">
        <f t="shared" si="63"/>
        <v>#N/A</v>
      </c>
      <c r="F337" s="2">
        <v>892419.3639909029</v>
      </c>
      <c r="G337" s="2">
        <f t="shared" si="67"/>
        <v>479079.14285714284</v>
      </c>
      <c r="H337" s="2">
        <f t="shared" si="61"/>
        <v>143070848.4902181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6196380.714285735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973976.22996515036</v>
      </c>
      <c r="Q337" s="2">
        <f t="shared" si="66"/>
        <v>500000</v>
      </c>
      <c r="R337" s="2">
        <f t="shared" si="62"/>
        <v>149085769.99128881</v>
      </c>
      <c r="S337" s="2">
        <f t="shared" si="54"/>
        <v>479079.14285713434</v>
      </c>
      <c r="T337" s="2">
        <f t="shared" si="55"/>
        <v>20920.857142857276</v>
      </c>
      <c r="U337" s="2">
        <f t="shared" si="56"/>
        <v>500000</v>
      </c>
      <c r="V337" s="2">
        <f t="shared" si="33"/>
        <v>102828200.49021783</v>
      </c>
      <c r="W337" s="2">
        <f t="shared" si="57"/>
        <v>479079.14285714924</v>
      </c>
      <c r="X337" s="2">
        <f t="shared" si="47"/>
        <v>20920.857142850757</v>
      </c>
      <c r="Y337" s="2">
        <f t="shared" si="58"/>
        <v>46257569.501070961</v>
      </c>
      <c r="Z337" s="2" t="str">
        <f t="shared" si="48"/>
        <v>MEEP</v>
      </c>
      <c r="AA337" s="2">
        <f>IF(Z337="HERE",Y337,AA336+Graph!$G$1*1000)</f>
        <v>95743383.215357095</v>
      </c>
      <c r="AB337" s="2">
        <f t="shared" si="59"/>
        <v>420000</v>
      </c>
      <c r="AC337" s="2">
        <f t="shared" si="60"/>
        <v>42943307.633074559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262</v>
      </c>
      <c r="C338" s="7"/>
      <c r="D338" s="2" t="e">
        <f t="shared" si="51"/>
        <v>#N/A</v>
      </c>
      <c r="E338" s="2" t="e">
        <f t="shared" si="63"/>
        <v>#N/A</v>
      </c>
      <c r="F338" s="2">
        <v>894255.13948003948</v>
      </c>
      <c r="G338" s="2">
        <f t="shared" si="67"/>
        <v>479079.14285714284</v>
      </c>
      <c r="H338" s="2">
        <f t="shared" si="61"/>
        <v>143549927.63307524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6217301.5714285923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976082.86986061931</v>
      </c>
      <c r="Q338" s="2">
        <f t="shared" si="66"/>
        <v>500000</v>
      </c>
      <c r="R338" s="2">
        <f t="shared" si="62"/>
        <v>149585769.99128881</v>
      </c>
      <c r="S338" s="2">
        <f t="shared" si="54"/>
        <v>479079.14285713434</v>
      </c>
      <c r="T338" s="2">
        <f t="shared" si="55"/>
        <v>20920.857142857276</v>
      </c>
      <c r="U338" s="2">
        <f t="shared" si="56"/>
        <v>500000</v>
      </c>
      <c r="V338" s="2">
        <f t="shared" si="33"/>
        <v>103307279.63307498</v>
      </c>
      <c r="W338" s="2">
        <f t="shared" si="57"/>
        <v>479079.14285714924</v>
      </c>
      <c r="X338" s="2">
        <f t="shared" si="47"/>
        <v>20920.857142850757</v>
      </c>
      <c r="Y338" s="2">
        <f t="shared" si="58"/>
        <v>46278490.358213812</v>
      </c>
      <c r="Z338" s="2" t="str">
        <f t="shared" si="48"/>
        <v>MEEP</v>
      </c>
      <c r="AA338" s="2">
        <f>IF(Z338="HERE",Y338,AA337+Graph!$G$1*1000)</f>
        <v>96163383.215357095</v>
      </c>
      <c r="AB338" s="2">
        <f t="shared" si="59"/>
        <v>420000</v>
      </c>
      <c r="AC338" s="2">
        <f t="shared" si="60"/>
        <v>42943307.633074559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263</v>
      </c>
      <c r="C339" s="7"/>
      <c r="D339" s="2" t="e">
        <f t="shared" si="51"/>
        <v>#N/A</v>
      </c>
      <c r="E339" s="2" t="e">
        <f t="shared" si="63"/>
        <v>#N/A</v>
      </c>
      <c r="F339" s="2">
        <v>896090.91496919096</v>
      </c>
      <c r="G339" s="2">
        <f t="shared" si="67"/>
        <v>479079.14285714284</v>
      </c>
      <c r="H339" s="2">
        <f t="shared" si="61"/>
        <v>144029006.77593237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6238222.4285714496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978189.50975608826</v>
      </c>
      <c r="Q339" s="2">
        <f t="shared" si="66"/>
        <v>500000</v>
      </c>
      <c r="R339" s="2">
        <f t="shared" si="62"/>
        <v>150085769.99128881</v>
      </c>
      <c r="S339" s="2">
        <f t="shared" si="54"/>
        <v>479079.14285713434</v>
      </c>
      <c r="T339" s="2">
        <f t="shared" si="55"/>
        <v>20920.857142857276</v>
      </c>
      <c r="U339" s="2">
        <f t="shared" si="56"/>
        <v>500000</v>
      </c>
      <c r="V339" s="2">
        <f t="shared" si="33"/>
        <v>103786358.77593213</v>
      </c>
      <c r="W339" s="2">
        <f t="shared" si="57"/>
        <v>479079.14285714924</v>
      </c>
      <c r="X339" s="2">
        <f t="shared" si="47"/>
        <v>20920.857142850757</v>
      </c>
      <c r="Y339" s="2">
        <f t="shared" si="58"/>
        <v>46299411.215356663</v>
      </c>
      <c r="Z339" s="2" t="str">
        <f t="shared" si="48"/>
        <v>MEEP</v>
      </c>
      <c r="AA339" s="2">
        <f>IF(Z339="HERE",Y339,AA338+Graph!$G$1*1000)</f>
        <v>96583383.215357095</v>
      </c>
      <c r="AB339" s="2">
        <f t="shared" si="59"/>
        <v>420000</v>
      </c>
      <c r="AC339" s="2">
        <f t="shared" si="60"/>
        <v>42943307.633074559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264</v>
      </c>
      <c r="C340" s="7"/>
      <c r="D340" s="2" t="e">
        <f t="shared" si="51"/>
        <v>#N/A</v>
      </c>
      <c r="E340" s="2" t="e">
        <f t="shared" si="63"/>
        <v>#N/A</v>
      </c>
      <c r="F340" s="2">
        <v>897926.69045832753</v>
      </c>
      <c r="G340" s="2">
        <f t="shared" si="67"/>
        <v>479079.14285714284</v>
      </c>
      <c r="H340" s="2">
        <f t="shared" si="61"/>
        <v>144508085.91878951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6259143.2857143069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980296.14965155721</v>
      </c>
      <c r="Q340" s="2">
        <f t="shared" si="66"/>
        <v>500000</v>
      </c>
      <c r="R340" s="2">
        <f t="shared" si="62"/>
        <v>150585769.99128881</v>
      </c>
      <c r="S340" s="2">
        <f t="shared" si="54"/>
        <v>479079.14285713434</v>
      </c>
      <c r="T340" s="2">
        <f t="shared" si="55"/>
        <v>20920.857142857276</v>
      </c>
      <c r="U340" s="2">
        <f t="shared" si="56"/>
        <v>500000</v>
      </c>
      <c r="V340" s="2">
        <f t="shared" si="33"/>
        <v>104265437.91878928</v>
      </c>
      <c r="W340" s="2">
        <f t="shared" si="57"/>
        <v>479079.14285714924</v>
      </c>
      <c r="X340" s="2">
        <f t="shared" si="47"/>
        <v>20920.857142850757</v>
      </c>
      <c r="Y340" s="2">
        <f t="shared" si="58"/>
        <v>46320332.072499514</v>
      </c>
      <c r="Z340" s="2" t="str">
        <f t="shared" si="48"/>
        <v>MEEP</v>
      </c>
      <c r="AA340" s="2">
        <f>IF(Z340="HERE",Y340,AA339+Graph!$G$1*1000)</f>
        <v>97003383.215357095</v>
      </c>
      <c r="AB340" s="2">
        <f t="shared" si="59"/>
        <v>420000</v>
      </c>
      <c r="AC340" s="2">
        <f t="shared" si="60"/>
        <v>42943307.633074559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265</v>
      </c>
      <c r="C341" s="7"/>
      <c r="D341" s="2" t="e">
        <f t="shared" si="51"/>
        <v>#N/A</v>
      </c>
      <c r="E341" s="2" t="e">
        <f t="shared" si="63"/>
        <v>#N/A</v>
      </c>
      <c r="F341" s="2">
        <v>899762.46594747901</v>
      </c>
      <c r="G341" s="2">
        <f t="shared" si="67"/>
        <v>479079.14285714284</v>
      </c>
      <c r="H341" s="2">
        <f t="shared" si="61"/>
        <v>144987165.06164664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6280064.1428571641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982402.78954702616</v>
      </c>
      <c r="Q341" s="2">
        <f t="shared" si="66"/>
        <v>500000</v>
      </c>
      <c r="R341" s="2">
        <f t="shared" si="62"/>
        <v>151085769.99128881</v>
      </c>
      <c r="S341" s="2">
        <f t="shared" si="54"/>
        <v>479079.14285713434</v>
      </c>
      <c r="T341" s="2">
        <f t="shared" si="55"/>
        <v>20920.857142857276</v>
      </c>
      <c r="U341" s="2">
        <f t="shared" si="56"/>
        <v>500000</v>
      </c>
      <c r="V341" s="2">
        <f t="shared" si="33"/>
        <v>104744517.06164643</v>
      </c>
      <c r="W341" s="2">
        <f t="shared" si="57"/>
        <v>479079.14285714924</v>
      </c>
      <c r="X341" s="2">
        <f t="shared" si="47"/>
        <v>20920.857142850757</v>
      </c>
      <c r="Y341" s="2">
        <f t="shared" si="58"/>
        <v>46341252.929642364</v>
      </c>
      <c r="Z341" s="2" t="str">
        <f t="shared" si="48"/>
        <v>MEEP</v>
      </c>
      <c r="AA341" s="2">
        <f>IF(Z341="HERE",Y341,AA340+Graph!$G$1*1000)</f>
        <v>97423383.215357095</v>
      </c>
      <c r="AB341" s="2">
        <f t="shared" si="59"/>
        <v>420000</v>
      </c>
      <c r="AC341" s="2">
        <f t="shared" si="60"/>
        <v>42943307.633074559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266</v>
      </c>
      <c r="C342" s="7"/>
      <c r="D342" s="2" t="e">
        <f t="shared" si="51"/>
        <v>#N/A</v>
      </c>
      <c r="E342" s="2" t="e">
        <f t="shared" si="63"/>
        <v>#N/A</v>
      </c>
      <c r="F342" s="2">
        <v>901598.24143661559</v>
      </c>
      <c r="G342" s="2">
        <f t="shared" si="67"/>
        <v>479079.14285714284</v>
      </c>
      <c r="H342" s="2">
        <f t="shared" si="61"/>
        <v>145466244.20450377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6300985.0000000214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984509.42944249511</v>
      </c>
      <c r="Q342" s="2">
        <f t="shared" si="66"/>
        <v>500000</v>
      </c>
      <c r="R342" s="2">
        <f t="shared" si="62"/>
        <v>151585769.99128881</v>
      </c>
      <c r="S342" s="2">
        <f t="shared" si="54"/>
        <v>479079.14285713434</v>
      </c>
      <c r="T342" s="2">
        <f t="shared" si="55"/>
        <v>20920.857142857276</v>
      </c>
      <c r="U342" s="2">
        <f t="shared" si="56"/>
        <v>500000</v>
      </c>
      <c r="V342" s="2">
        <f t="shared" si="33"/>
        <v>105223596.20450358</v>
      </c>
      <c r="W342" s="2">
        <f t="shared" si="57"/>
        <v>479079.14285714924</v>
      </c>
      <c r="X342" s="2">
        <f t="shared" si="47"/>
        <v>20920.857142850757</v>
      </c>
      <c r="Y342" s="2">
        <f t="shared" si="58"/>
        <v>46362173.786785215</v>
      </c>
      <c r="Z342" s="2" t="str">
        <f t="shared" si="48"/>
        <v>MEEP</v>
      </c>
      <c r="AA342" s="2">
        <f>IF(Z342="HERE",Y342,AA341+Graph!$G$1*1000)</f>
        <v>97843383.215357095</v>
      </c>
      <c r="AB342" s="2">
        <f t="shared" si="59"/>
        <v>420000</v>
      </c>
      <c r="AC342" s="2">
        <f t="shared" si="60"/>
        <v>42943307.633074559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267</v>
      </c>
      <c r="C343" s="7"/>
      <c r="D343" s="2" t="e">
        <f t="shared" si="51"/>
        <v>#N/A</v>
      </c>
      <c r="E343" s="2" t="e">
        <f t="shared" si="63"/>
        <v>#N/A</v>
      </c>
      <c r="F343" s="2">
        <v>903434.01692576706</v>
      </c>
      <c r="G343" s="2">
        <f t="shared" si="67"/>
        <v>479079.14285714284</v>
      </c>
      <c r="H343" s="2">
        <f t="shared" si="61"/>
        <v>145945323.34736091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6321905.8571428787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986616.06933796406</v>
      </c>
      <c r="Q343" s="2">
        <f t="shared" si="66"/>
        <v>500000</v>
      </c>
      <c r="R343" s="2">
        <f t="shared" si="62"/>
        <v>152085769.99128881</v>
      </c>
      <c r="S343" s="2">
        <f t="shared" si="54"/>
        <v>479079.14285713434</v>
      </c>
      <c r="T343" s="2">
        <f t="shared" si="55"/>
        <v>20920.857142857276</v>
      </c>
      <c r="U343" s="2">
        <f t="shared" si="56"/>
        <v>500000</v>
      </c>
      <c r="V343" s="2">
        <f t="shared" si="33"/>
        <v>105702675.34736073</v>
      </c>
      <c r="W343" s="2">
        <f t="shared" si="57"/>
        <v>479079.14285714924</v>
      </c>
      <c r="X343" s="2">
        <f t="shared" si="47"/>
        <v>20920.857142850757</v>
      </c>
      <c r="Y343" s="2">
        <f t="shared" si="58"/>
        <v>46383094.643928066</v>
      </c>
      <c r="Z343" s="2" t="str">
        <f t="shared" si="48"/>
        <v>MEEP</v>
      </c>
      <c r="AA343" s="2">
        <f>IF(Z343="HERE",Y343,AA342+Graph!$G$1*1000)</f>
        <v>98263383.215357095</v>
      </c>
      <c r="AB343" s="2">
        <f t="shared" si="59"/>
        <v>420000</v>
      </c>
      <c r="AC343" s="2">
        <f t="shared" si="60"/>
        <v>42943307.633074559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268</v>
      </c>
      <c r="C344" s="7"/>
      <c r="D344" s="2" t="e">
        <f t="shared" si="51"/>
        <v>#N/A</v>
      </c>
      <c r="E344" s="2" t="e">
        <f t="shared" si="63"/>
        <v>#N/A</v>
      </c>
      <c r="F344" s="2">
        <v>905269.79241490364</v>
      </c>
      <c r="G344" s="2">
        <f t="shared" si="67"/>
        <v>479079.14285714284</v>
      </c>
      <c r="H344" s="2">
        <f t="shared" si="61"/>
        <v>146424402.49021804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6342826.714285736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988722.70923343301</v>
      </c>
      <c r="Q344" s="2">
        <f t="shared" si="66"/>
        <v>500000</v>
      </c>
      <c r="R344" s="2">
        <f t="shared" si="62"/>
        <v>152585769.99128881</v>
      </c>
      <c r="S344" s="2">
        <f t="shared" si="54"/>
        <v>479079.14285713434</v>
      </c>
      <c r="T344" s="2">
        <f t="shared" si="55"/>
        <v>20920.857142857276</v>
      </c>
      <c r="U344" s="2">
        <f t="shared" si="56"/>
        <v>500000</v>
      </c>
      <c r="V344" s="2">
        <f t="shared" si="33"/>
        <v>106181754.49021788</v>
      </c>
      <c r="W344" s="2">
        <f t="shared" si="57"/>
        <v>479079.14285714924</v>
      </c>
      <c r="X344" s="2">
        <f t="shared" si="47"/>
        <v>20920.857142850757</v>
      </c>
      <c r="Y344" s="2">
        <f t="shared" si="58"/>
        <v>46404015.501070917</v>
      </c>
      <c r="Z344" s="2" t="str">
        <f t="shared" si="48"/>
        <v>MEEP</v>
      </c>
      <c r="AA344" s="2">
        <f>IF(Z344="HERE",Y344,AA343+Graph!$G$1*1000)</f>
        <v>98683383.215357095</v>
      </c>
      <c r="AB344" s="2">
        <f t="shared" si="59"/>
        <v>420000</v>
      </c>
      <c r="AC344" s="2">
        <f t="shared" si="60"/>
        <v>42943307.633074559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269</v>
      </c>
      <c r="C345" s="7"/>
      <c r="D345" s="2" t="e">
        <f t="shared" si="51"/>
        <v>#N/A</v>
      </c>
      <c r="E345" s="2" t="e">
        <f t="shared" si="63"/>
        <v>#N/A</v>
      </c>
      <c r="F345" s="2">
        <v>907105.56790405512</v>
      </c>
      <c r="G345" s="2">
        <f t="shared" si="67"/>
        <v>479079.14285714284</v>
      </c>
      <c r="H345" s="2">
        <f t="shared" si="61"/>
        <v>146903481.63307518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6363747.5714285932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990829.34912890196</v>
      </c>
      <c r="Q345" s="2">
        <f t="shared" si="66"/>
        <v>500000</v>
      </c>
      <c r="R345" s="2">
        <f t="shared" si="62"/>
        <v>153085769.99128881</v>
      </c>
      <c r="S345" s="2">
        <f t="shared" si="54"/>
        <v>479079.14285713434</v>
      </c>
      <c r="T345" s="2">
        <f t="shared" si="55"/>
        <v>20920.857142857276</v>
      </c>
      <c r="U345" s="2">
        <f t="shared" si="56"/>
        <v>500000</v>
      </c>
      <c r="V345" s="2">
        <f t="shared" si="33"/>
        <v>106660833.63307503</v>
      </c>
      <c r="W345" s="2">
        <f t="shared" si="57"/>
        <v>479079.14285714924</v>
      </c>
      <c r="X345" s="2">
        <f t="shared" si="47"/>
        <v>20920.857142850757</v>
      </c>
      <c r="Y345" s="2">
        <f t="shared" si="58"/>
        <v>46424936.358213767</v>
      </c>
      <c r="Z345" s="2" t="str">
        <f t="shared" si="48"/>
        <v>MEEP</v>
      </c>
      <c r="AA345" s="2">
        <f>IF(Z345="HERE",Y345,AA344+Graph!$G$1*1000)</f>
        <v>99103383.215357095</v>
      </c>
      <c r="AB345" s="2">
        <f t="shared" si="59"/>
        <v>420000</v>
      </c>
      <c r="AC345" s="2">
        <f t="shared" si="60"/>
        <v>42943307.633074559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270</v>
      </c>
      <c r="C346" s="7"/>
      <c r="D346" s="2" t="e">
        <f t="shared" si="51"/>
        <v>#N/A</v>
      </c>
      <c r="E346" s="2" t="e">
        <f t="shared" si="63"/>
        <v>#N/A</v>
      </c>
      <c r="F346" s="2">
        <v>908941.3433932066</v>
      </c>
      <c r="G346" s="2">
        <f t="shared" si="67"/>
        <v>479079.14285714284</v>
      </c>
      <c r="H346" s="2">
        <f t="shared" si="61"/>
        <v>147382560.77593231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6384668.4285714505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992935.98902438581</v>
      </c>
      <c r="Q346" s="2">
        <f t="shared" si="66"/>
        <v>500000</v>
      </c>
      <c r="R346" s="2">
        <f t="shared" si="62"/>
        <v>153585769.99128881</v>
      </c>
      <c r="S346" s="2">
        <f t="shared" si="54"/>
        <v>479079.14285713434</v>
      </c>
      <c r="T346" s="2">
        <f t="shared" si="55"/>
        <v>20920.857142857276</v>
      </c>
      <c r="U346" s="2">
        <f t="shared" si="56"/>
        <v>500000</v>
      </c>
      <c r="V346" s="2">
        <f t="shared" si="33"/>
        <v>107139912.77593218</v>
      </c>
      <c r="W346" s="2">
        <f t="shared" si="57"/>
        <v>479079.14285714924</v>
      </c>
      <c r="X346" s="2">
        <f t="shared" si="47"/>
        <v>20920.857142850757</v>
      </c>
      <c r="Y346" s="2">
        <f t="shared" si="58"/>
        <v>46445857.215356618</v>
      </c>
      <c r="Z346" s="2" t="str">
        <f t="shared" si="48"/>
        <v>MEEP</v>
      </c>
      <c r="AA346" s="2">
        <f>IF(Z346="HERE",Y346,AA345+Graph!$G$1*1000)</f>
        <v>99523383.215357095</v>
      </c>
      <c r="AB346" s="2">
        <f t="shared" si="59"/>
        <v>420000</v>
      </c>
      <c r="AC346" s="2">
        <f t="shared" si="60"/>
        <v>42943307.633074559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271</v>
      </c>
      <c r="C347" s="7"/>
      <c r="D347" s="2" t="e">
        <f t="shared" si="51"/>
        <v>#N/A</v>
      </c>
      <c r="E347" s="2" t="e">
        <f t="shared" si="63"/>
        <v>#N/A</v>
      </c>
      <c r="F347" s="2">
        <v>910777.11888234317</v>
      </c>
      <c r="G347" s="2">
        <f t="shared" si="67"/>
        <v>479079.14285714284</v>
      </c>
      <c r="H347" s="2">
        <f t="shared" si="61"/>
        <v>147861639.91878945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6405589.2857143078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995042.62891985476</v>
      </c>
      <c r="Q347" s="2">
        <f t="shared" si="66"/>
        <v>500000</v>
      </c>
      <c r="R347" s="2">
        <f t="shared" si="62"/>
        <v>154085769.99128881</v>
      </c>
      <c r="S347" s="2">
        <f t="shared" si="54"/>
        <v>479079.14285713434</v>
      </c>
      <c r="T347" s="2">
        <f t="shared" si="55"/>
        <v>20920.857142857276</v>
      </c>
      <c r="U347" s="2">
        <f t="shared" si="56"/>
        <v>500000</v>
      </c>
      <c r="V347" s="2">
        <f t="shared" si="33"/>
        <v>107618991.91878933</v>
      </c>
      <c r="W347" s="2">
        <f t="shared" si="57"/>
        <v>479079.14285714924</v>
      </c>
      <c r="X347" s="2">
        <f t="shared" si="47"/>
        <v>20920.857142850757</v>
      </c>
      <c r="Y347" s="2">
        <f t="shared" si="58"/>
        <v>46466778.072499469</v>
      </c>
      <c r="Z347" s="2" t="str">
        <f t="shared" si="48"/>
        <v>MEEP</v>
      </c>
      <c r="AA347" s="2">
        <f>IF(Z347="HERE",Y347,AA346+Graph!$G$1*1000)</f>
        <v>99943383.215357095</v>
      </c>
      <c r="AB347" s="2">
        <f t="shared" si="59"/>
        <v>420000</v>
      </c>
      <c r="AC347" s="2">
        <f t="shared" si="60"/>
        <v>42943307.633074559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272</v>
      </c>
      <c r="C348" s="7"/>
      <c r="D348" s="2" t="e">
        <f t="shared" si="51"/>
        <v>#N/A</v>
      </c>
      <c r="E348" s="2" t="e">
        <f t="shared" si="63"/>
        <v>#N/A</v>
      </c>
      <c r="F348" s="2">
        <v>912612.89437149465</v>
      </c>
      <c r="G348" s="2">
        <f t="shared" si="67"/>
        <v>479079.14285714284</v>
      </c>
      <c r="H348" s="2">
        <f t="shared" si="61"/>
        <v>148340719.06164658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6426510.1428571651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997149.26881532371</v>
      </c>
      <c r="Q348" s="2">
        <f t="shared" si="66"/>
        <v>500000</v>
      </c>
      <c r="R348" s="2">
        <f t="shared" si="62"/>
        <v>154585769.99128881</v>
      </c>
      <c r="S348" s="2">
        <f t="shared" si="54"/>
        <v>479079.14285713434</v>
      </c>
      <c r="T348" s="2">
        <f t="shared" si="55"/>
        <v>20920.857142857276</v>
      </c>
      <c r="U348" s="2">
        <f t="shared" si="56"/>
        <v>500000</v>
      </c>
      <c r="V348" s="2">
        <f t="shared" si="33"/>
        <v>108098071.06164648</v>
      </c>
      <c r="W348" s="2">
        <f t="shared" si="57"/>
        <v>479079.14285714924</v>
      </c>
      <c r="X348" s="2">
        <f t="shared" si="47"/>
        <v>20920.857142850757</v>
      </c>
      <c r="Y348" s="2">
        <f t="shared" si="58"/>
        <v>46487698.92964232</v>
      </c>
      <c r="Z348" s="2" t="str">
        <f t="shared" si="48"/>
        <v>MEEP</v>
      </c>
      <c r="AA348" s="2">
        <f>IF(Z348="HERE",Y348,AA347+Graph!$G$1*1000)</f>
        <v>100363383.2153571</v>
      </c>
      <c r="AB348" s="2">
        <f t="shared" si="59"/>
        <v>420000</v>
      </c>
      <c r="AC348" s="2">
        <f t="shared" si="60"/>
        <v>42943307.633074559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273</v>
      </c>
      <c r="C349" s="7"/>
      <c r="D349" s="2" t="e">
        <f t="shared" si="51"/>
        <v>#N/A</v>
      </c>
      <c r="E349" s="2" t="e">
        <f t="shared" si="63"/>
        <v>#N/A</v>
      </c>
      <c r="F349" s="2">
        <v>914448.66986063123</v>
      </c>
      <c r="G349" s="2">
        <f t="shared" si="67"/>
        <v>479079.14285714284</v>
      </c>
      <c r="H349" s="2">
        <f t="shared" si="61"/>
        <v>148819798.20450372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6447431.0000000224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999255.90871079266</v>
      </c>
      <c r="Q349" s="2">
        <f t="shared" si="66"/>
        <v>500000</v>
      </c>
      <c r="R349" s="2">
        <f t="shared" si="62"/>
        <v>155085769.99128881</v>
      </c>
      <c r="S349" s="2">
        <f t="shared" si="54"/>
        <v>479079.14285713434</v>
      </c>
      <c r="T349" s="2">
        <f t="shared" si="55"/>
        <v>20920.857142857276</v>
      </c>
      <c r="U349" s="2">
        <f t="shared" si="56"/>
        <v>500000</v>
      </c>
      <c r="V349" s="2">
        <f t="shared" si="33"/>
        <v>108577150.20450363</v>
      </c>
      <c r="W349" s="2">
        <f t="shared" si="57"/>
        <v>479079.14285714924</v>
      </c>
      <c r="X349" s="2">
        <f t="shared" si="47"/>
        <v>20920.857142850757</v>
      </c>
      <c r="Y349" s="2">
        <f t="shared" si="58"/>
        <v>46508619.78678517</v>
      </c>
      <c r="Z349" s="2" t="str">
        <f t="shared" si="48"/>
        <v>MEEP</v>
      </c>
      <c r="AA349" s="2">
        <f>IF(Z349="HERE",Y349,AA348+Graph!$G$1*1000)</f>
        <v>100783383.2153571</v>
      </c>
      <c r="AB349" s="2">
        <f t="shared" si="59"/>
        <v>420000</v>
      </c>
      <c r="AC349" s="2">
        <f t="shared" si="60"/>
        <v>42943307.633074559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274</v>
      </c>
      <c r="C350" s="7"/>
      <c r="D350" s="2" t="e">
        <f t="shared" si="51"/>
        <v>#N/A</v>
      </c>
      <c r="E350" s="2" t="e">
        <f t="shared" si="63"/>
        <v>#N/A</v>
      </c>
      <c r="F350" s="2">
        <v>916284.44534978271</v>
      </c>
      <c r="G350" s="2">
        <f t="shared" si="67"/>
        <v>479079.14285714284</v>
      </c>
      <c r="H350" s="2">
        <f t="shared" si="61"/>
        <v>149298877.34736085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6468351.8571428796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1001362.5486062616</v>
      </c>
      <c r="Q350" s="2">
        <f t="shared" si="66"/>
        <v>500000</v>
      </c>
      <c r="R350" s="2">
        <f t="shared" si="62"/>
        <v>155585769.99128881</v>
      </c>
      <c r="S350" s="2">
        <f t="shared" si="54"/>
        <v>479079.14285713434</v>
      </c>
      <c r="T350" s="2">
        <f t="shared" si="55"/>
        <v>20920.857142857276</v>
      </c>
      <c r="U350" s="2">
        <f t="shared" si="56"/>
        <v>500000</v>
      </c>
      <c r="V350" s="2">
        <f t="shared" si="33"/>
        <v>109056229.34736077</v>
      </c>
      <c r="W350" s="2">
        <f t="shared" si="57"/>
        <v>479079.14285714924</v>
      </c>
      <c r="X350" s="2">
        <f t="shared" si="47"/>
        <v>20920.857142850757</v>
      </c>
      <c r="Y350" s="2">
        <f t="shared" si="58"/>
        <v>46529540.643928021</v>
      </c>
      <c r="Z350" s="2" t="str">
        <f t="shared" si="48"/>
        <v>MEEP</v>
      </c>
      <c r="AA350" s="2">
        <f>IF(Z350="HERE",Y350,AA349+Graph!$G$1*1000)</f>
        <v>101203383.2153571</v>
      </c>
      <c r="AB350" s="2">
        <f t="shared" si="59"/>
        <v>420000</v>
      </c>
      <c r="AC350" s="2">
        <f t="shared" si="60"/>
        <v>42943307.633074559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275</v>
      </c>
      <c r="C351" s="7"/>
      <c r="D351" s="2" t="e">
        <f t="shared" si="51"/>
        <v>#N/A</v>
      </c>
      <c r="E351" s="2" t="e">
        <f t="shared" si="63"/>
        <v>#N/A</v>
      </c>
      <c r="F351" s="2">
        <v>918120.22083891928</v>
      </c>
      <c r="G351" s="2">
        <f t="shared" si="67"/>
        <v>479079.14285714284</v>
      </c>
      <c r="H351" s="2">
        <f t="shared" si="61"/>
        <v>149777956.49021798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6489272.7142857369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1003469.1885017306</v>
      </c>
      <c r="Q351" s="2">
        <f t="shared" si="66"/>
        <v>500000</v>
      </c>
      <c r="R351" s="2">
        <f t="shared" si="62"/>
        <v>156085769.99128881</v>
      </c>
      <c r="S351" s="2">
        <f t="shared" si="54"/>
        <v>479079.14285713434</v>
      </c>
      <c r="T351" s="2">
        <f t="shared" si="55"/>
        <v>20920.857142857276</v>
      </c>
      <c r="U351" s="2">
        <f t="shared" si="56"/>
        <v>500000</v>
      </c>
      <c r="V351" s="2">
        <f t="shared" si="33"/>
        <v>109535308.49021792</v>
      </c>
      <c r="W351" s="2">
        <f t="shared" si="57"/>
        <v>479079.14285714924</v>
      </c>
      <c r="X351" s="2">
        <f t="shared" si="47"/>
        <v>20920.857142850757</v>
      </c>
      <c r="Y351" s="2">
        <f t="shared" ref="Y351:Y385" si="70">IF(COUNT($C352)=0,IF(COUNT($C351)=1,C351,SUM(Y350+X351)),C351)</f>
        <v>46550461.501070872</v>
      </c>
      <c r="Z351" s="2" t="str">
        <f t="shared" si="48"/>
        <v>MEEP</v>
      </c>
      <c r="AA351" s="2">
        <f>IF(Z351="HERE",Y351,AA350+Graph!$G$1*1000)</f>
        <v>101623383.2153571</v>
      </c>
      <c r="AB351" s="2">
        <f t="shared" si="59"/>
        <v>420000</v>
      </c>
      <c r="AC351" s="2">
        <f t="shared" ref="AC351:AC385" si="71">IF(Z352="HERE",V351,AC350)</f>
        <v>42943307.633074559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276</v>
      </c>
      <c r="C352" s="7"/>
      <c r="D352" s="2" t="e">
        <f t="shared" si="51"/>
        <v>#N/A</v>
      </c>
      <c r="E352" s="2" t="e">
        <f t="shared" si="63"/>
        <v>#N/A</v>
      </c>
      <c r="F352" s="2">
        <v>919955.99632807076</v>
      </c>
      <c r="G352" s="2">
        <f t="shared" si="67"/>
        <v>479079.14285714284</v>
      </c>
      <c r="H352" s="2">
        <f t="shared" ref="H352:H385" si="72">IF(COUNT($C353)=0,IF(COUNT($C352)=1,C352,SUM(H351+G352)),C352)</f>
        <v>150257035.63307512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6510193.5714285942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1005575.8283971995</v>
      </c>
      <c r="Q352" s="2">
        <f t="shared" si="66"/>
        <v>500000</v>
      </c>
      <c r="R352" s="2">
        <f t="shared" ref="R352:R385" si="73">IF(COUNT($C353)=0,IF(COUNT($C352)=1,M352,SUM(R351+Q352)),M352)</f>
        <v>156585769.99128881</v>
      </c>
      <c r="S352" s="2">
        <f t="shared" si="54"/>
        <v>479079.14285713434</v>
      </c>
      <c r="T352" s="2">
        <f t="shared" si="55"/>
        <v>20920.857142857276</v>
      </c>
      <c r="U352" s="2">
        <f t="shared" si="56"/>
        <v>500000</v>
      </c>
      <c r="V352" s="2">
        <f t="shared" si="33"/>
        <v>110014387.63307507</v>
      </c>
      <c r="W352" s="2">
        <f t="shared" si="57"/>
        <v>479079.14285714924</v>
      </c>
      <c r="X352" s="2">
        <f t="shared" si="47"/>
        <v>20920.857142850757</v>
      </c>
      <c r="Y352" s="2">
        <f t="shared" si="70"/>
        <v>46571382.358213723</v>
      </c>
      <c r="Z352" s="2" t="str">
        <f t="shared" si="48"/>
        <v>MEEP</v>
      </c>
      <c r="AA352" s="2">
        <f>IF(Z352="HERE",Y352,AA351+Graph!$G$1*1000)</f>
        <v>102043383.2153571</v>
      </c>
      <c r="AB352" s="2">
        <f t="shared" si="59"/>
        <v>420000</v>
      </c>
      <c r="AC352" s="2">
        <f t="shared" si="71"/>
        <v>42943307.633074559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277</v>
      </c>
      <c r="C353" s="7"/>
      <c r="D353" s="2" t="e">
        <f t="shared" si="51"/>
        <v>#N/A</v>
      </c>
      <c r="E353" s="2" t="e">
        <f t="shared" si="63"/>
        <v>#N/A</v>
      </c>
      <c r="F353" s="2">
        <v>921791.77181722224</v>
      </c>
      <c r="G353" s="2">
        <f t="shared" si="67"/>
        <v>479079.14285714284</v>
      </c>
      <c r="H353" s="2">
        <f t="shared" si="72"/>
        <v>150736114.77593225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6531114.4285714515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1007682.4682926685</v>
      </c>
      <c r="Q353" s="2">
        <f t="shared" si="66"/>
        <v>500000</v>
      </c>
      <c r="R353" s="2">
        <f t="shared" si="73"/>
        <v>157085769.99128881</v>
      </c>
      <c r="S353" s="2">
        <f t="shared" si="54"/>
        <v>479079.14285713434</v>
      </c>
      <c r="T353" s="2">
        <f t="shared" si="55"/>
        <v>20920.857142857276</v>
      </c>
      <c r="U353" s="2">
        <f t="shared" si="56"/>
        <v>500000</v>
      </c>
      <c r="V353" s="2">
        <f t="shared" si="33"/>
        <v>110493466.77593222</v>
      </c>
      <c r="W353" s="2">
        <f t="shared" si="57"/>
        <v>479079.14285714924</v>
      </c>
      <c r="X353" s="2">
        <f t="shared" si="47"/>
        <v>20920.857142850757</v>
      </c>
      <c r="Y353" s="2">
        <f t="shared" si="70"/>
        <v>46592303.215356573</v>
      </c>
      <c r="Z353" s="2" t="str">
        <f t="shared" si="48"/>
        <v>MEEP</v>
      </c>
      <c r="AA353" s="2">
        <f>IF(Z353="HERE",Y353,AA352+Graph!$G$1*1000)</f>
        <v>102463383.2153571</v>
      </c>
      <c r="AB353" s="2">
        <f t="shared" si="59"/>
        <v>420000</v>
      </c>
      <c r="AC353" s="2">
        <f t="shared" si="71"/>
        <v>42943307.633074559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278</v>
      </c>
      <c r="C354" s="7"/>
      <c r="D354" s="2" t="e">
        <f t="shared" si="51"/>
        <v>#N/A</v>
      </c>
      <c r="E354" s="2" t="e">
        <f t="shared" si="63"/>
        <v>#N/A</v>
      </c>
      <c r="F354" s="2">
        <v>923627.54730635881</v>
      </c>
      <c r="G354" s="2">
        <f t="shared" si="67"/>
        <v>479079.14285714284</v>
      </c>
      <c r="H354" s="2">
        <f t="shared" si="72"/>
        <v>151215193.91878939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6552035.2857143087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1009789.1081881374</v>
      </c>
      <c r="Q354" s="2">
        <f t="shared" si="66"/>
        <v>500000</v>
      </c>
      <c r="R354" s="2">
        <f t="shared" si="73"/>
        <v>157585769.99128881</v>
      </c>
      <c r="S354" s="2">
        <f t="shared" si="54"/>
        <v>479079.14285713434</v>
      </c>
      <c r="T354" s="2">
        <f t="shared" si="55"/>
        <v>20920.857142857276</v>
      </c>
      <c r="U354" s="2">
        <f t="shared" si="56"/>
        <v>500000</v>
      </c>
      <c r="V354" s="2">
        <f t="shared" si="33"/>
        <v>110972545.91878937</v>
      </c>
      <c r="W354" s="2">
        <f t="shared" si="57"/>
        <v>479079.14285714924</v>
      </c>
      <c r="X354" s="2">
        <f t="shared" si="47"/>
        <v>20920.857142850757</v>
      </c>
      <c r="Y354" s="2">
        <f t="shared" si="70"/>
        <v>46613224.072499424</v>
      </c>
      <c r="Z354" s="2" t="str">
        <f t="shared" si="48"/>
        <v>MEEP</v>
      </c>
      <c r="AA354" s="2">
        <f>IF(Z354="HERE",Y354,AA353+Graph!$G$1*1000)</f>
        <v>102883383.2153571</v>
      </c>
      <c r="AB354" s="2">
        <f t="shared" si="59"/>
        <v>420000</v>
      </c>
      <c r="AC354" s="2">
        <f t="shared" si="71"/>
        <v>42943307.633074559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279</v>
      </c>
      <c r="C355" s="7"/>
      <c r="D355" s="2" t="e">
        <f t="shared" si="51"/>
        <v>#N/A</v>
      </c>
      <c r="E355" s="2" t="e">
        <f t="shared" si="63"/>
        <v>#N/A</v>
      </c>
      <c r="F355" s="2">
        <v>925463.32279551029</v>
      </c>
      <c r="G355" s="2">
        <f t="shared" si="67"/>
        <v>479079.14285714284</v>
      </c>
      <c r="H355" s="2">
        <f t="shared" si="72"/>
        <v>151694273.06164652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6572956.142857166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1011895.7480836064</v>
      </c>
      <c r="Q355" s="2">
        <f t="shared" si="66"/>
        <v>500000</v>
      </c>
      <c r="R355" s="2">
        <f t="shared" si="73"/>
        <v>158085769.99128881</v>
      </c>
      <c r="S355" s="2">
        <f t="shared" si="54"/>
        <v>479079.14285713434</v>
      </c>
      <c r="T355" s="2">
        <f t="shared" si="55"/>
        <v>20920.857142857276</v>
      </c>
      <c r="U355" s="2">
        <f t="shared" si="56"/>
        <v>500000</v>
      </c>
      <c r="V355" s="2">
        <f t="shared" si="33"/>
        <v>111451625.06164652</v>
      </c>
      <c r="W355" s="2">
        <f t="shared" si="57"/>
        <v>479079.14285714924</v>
      </c>
      <c r="X355" s="2">
        <f t="shared" si="47"/>
        <v>20920.857142850757</v>
      </c>
      <c r="Y355" s="2">
        <f t="shared" si="70"/>
        <v>46634144.929642275</v>
      </c>
      <c r="Z355" s="2" t="str">
        <f t="shared" si="48"/>
        <v>MEEP</v>
      </c>
      <c r="AA355" s="2">
        <f>IF(Z355="HERE",Y355,AA354+Graph!$G$1*1000)</f>
        <v>103303383.2153571</v>
      </c>
      <c r="AB355" s="2">
        <f t="shared" si="59"/>
        <v>420000</v>
      </c>
      <c r="AC355" s="2">
        <f t="shared" si="71"/>
        <v>42943307.633074559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280</v>
      </c>
      <c r="C356" s="7"/>
      <c r="D356" s="2" t="e">
        <f t="shared" si="51"/>
        <v>#N/A</v>
      </c>
      <c r="E356" s="2" t="e">
        <f t="shared" si="63"/>
        <v>#N/A</v>
      </c>
      <c r="F356" s="2">
        <v>927299.09828464687</v>
      </c>
      <c r="G356" s="2">
        <f t="shared" si="67"/>
        <v>479079.14285714284</v>
      </c>
      <c r="H356" s="2">
        <f t="shared" si="72"/>
        <v>152173352.20450366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6593877.0000000233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1014002.3879790902</v>
      </c>
      <c r="Q356" s="2">
        <f t="shared" si="66"/>
        <v>500000</v>
      </c>
      <c r="R356" s="2">
        <f t="shared" si="73"/>
        <v>158585769.99128881</v>
      </c>
      <c r="S356" s="2">
        <f t="shared" si="54"/>
        <v>479079.14285713434</v>
      </c>
      <c r="T356" s="2">
        <f t="shared" si="55"/>
        <v>20920.857142857276</v>
      </c>
      <c r="U356" s="2">
        <f t="shared" si="56"/>
        <v>500000</v>
      </c>
      <c r="V356" s="2">
        <f t="shared" ref="V356:V385" si="74">H272</f>
        <v>111930704.20450367</v>
      </c>
      <c r="W356" s="2">
        <f t="shared" si="57"/>
        <v>479079.14285714924</v>
      </c>
      <c r="X356" s="2">
        <f t="shared" si="47"/>
        <v>20920.857142850757</v>
      </c>
      <c r="Y356" s="2">
        <f t="shared" si="70"/>
        <v>46655065.786785126</v>
      </c>
      <c r="Z356" s="2" t="str">
        <f t="shared" si="48"/>
        <v>MEEP</v>
      </c>
      <c r="AA356" s="2">
        <f>IF(Z356="HERE",Y356,AA355+Graph!$G$1*1000)</f>
        <v>103723383.2153571</v>
      </c>
      <c r="AB356" s="2">
        <f t="shared" si="59"/>
        <v>420000</v>
      </c>
      <c r="AC356" s="2">
        <f t="shared" si="71"/>
        <v>42943307.633074559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281</v>
      </c>
      <c r="C357" s="7"/>
      <c r="D357" s="2" t="e">
        <f t="shared" si="51"/>
        <v>#N/A</v>
      </c>
      <c r="E357" s="2" t="e">
        <f t="shared" si="63"/>
        <v>#N/A</v>
      </c>
      <c r="F357" s="2">
        <v>929134.87377379835</v>
      </c>
      <c r="G357" s="2">
        <f t="shared" si="67"/>
        <v>479079.14285714284</v>
      </c>
      <c r="H357" s="2">
        <f t="shared" si="72"/>
        <v>152652431.34736079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6614797.8571428806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1016109.0278745592</v>
      </c>
      <c r="Q357" s="2">
        <f t="shared" si="66"/>
        <v>500000</v>
      </c>
      <c r="R357" s="2">
        <f t="shared" si="73"/>
        <v>159085769.99128881</v>
      </c>
      <c r="S357" s="2">
        <f t="shared" si="54"/>
        <v>479079.14285713434</v>
      </c>
      <c r="T357" s="2">
        <f t="shared" si="55"/>
        <v>20920.857142857276</v>
      </c>
      <c r="U357" s="2">
        <f t="shared" si="56"/>
        <v>500000</v>
      </c>
      <c r="V357" s="2">
        <f t="shared" si="74"/>
        <v>112409783.34736082</v>
      </c>
      <c r="W357" s="2">
        <f t="shared" si="57"/>
        <v>479079.14285714924</v>
      </c>
      <c r="X357" s="2">
        <f t="shared" si="47"/>
        <v>20920.857142850757</v>
      </c>
      <c r="Y357" s="2">
        <f t="shared" si="70"/>
        <v>46675986.643927976</v>
      </c>
      <c r="Z357" s="2" t="str">
        <f t="shared" si="48"/>
        <v>MEEP</v>
      </c>
      <c r="AA357" s="2">
        <f>IF(Z357="HERE",Y357,AA356+Graph!$G$1*1000)</f>
        <v>104143383.2153571</v>
      </c>
      <c r="AB357" s="2">
        <f t="shared" si="59"/>
        <v>420000</v>
      </c>
      <c r="AC357" s="2">
        <f t="shared" si="71"/>
        <v>42943307.633074559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282</v>
      </c>
      <c r="C358" s="7"/>
      <c r="D358" s="2" t="e">
        <f t="shared" si="51"/>
        <v>#N/A</v>
      </c>
      <c r="E358" s="2" t="e">
        <f t="shared" si="63"/>
        <v>#N/A</v>
      </c>
      <c r="F358" s="2">
        <v>930970.64926293492</v>
      </c>
      <c r="G358" s="2">
        <f t="shared" si="67"/>
        <v>479079.14285714284</v>
      </c>
      <c r="H358" s="2">
        <f t="shared" si="72"/>
        <v>153131510.49021792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6635718.7142857378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1018215.6677700281</v>
      </c>
      <c r="Q358" s="2">
        <f t="shared" ref="Q358:Q385" si="75">IF(P358&gt;500000,500000,P358)</f>
        <v>500000</v>
      </c>
      <c r="R358" s="2">
        <f t="shared" si="73"/>
        <v>159585769.99128881</v>
      </c>
      <c r="S358" s="2">
        <f t="shared" si="54"/>
        <v>479079.14285713434</v>
      </c>
      <c r="T358" s="2">
        <f t="shared" si="55"/>
        <v>20920.857142857276</v>
      </c>
      <c r="U358" s="2">
        <f t="shared" si="56"/>
        <v>500000</v>
      </c>
      <c r="V358" s="2">
        <f t="shared" si="74"/>
        <v>112888862.49021797</v>
      </c>
      <c r="W358" s="2">
        <f t="shared" si="57"/>
        <v>479079.14285714924</v>
      </c>
      <c r="X358" s="2">
        <f t="shared" si="47"/>
        <v>20920.857142850757</v>
      </c>
      <c r="Y358" s="2">
        <f t="shared" si="70"/>
        <v>46696907.501070827</v>
      </c>
      <c r="Z358" s="2" t="str">
        <f t="shared" si="48"/>
        <v>MEEP</v>
      </c>
      <c r="AA358" s="2">
        <f>IF(Z358="HERE",Y358,AA357+Graph!$G$1*1000)</f>
        <v>104563383.2153571</v>
      </c>
      <c r="AB358" s="2">
        <f t="shared" si="59"/>
        <v>420000</v>
      </c>
      <c r="AC358" s="2">
        <f t="shared" si="71"/>
        <v>42943307.633074559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283</v>
      </c>
      <c r="C359" s="7"/>
      <c r="D359" s="2" t="e">
        <f t="shared" si="51"/>
        <v>#N/A</v>
      </c>
      <c r="E359" s="2" t="e">
        <f t="shared" si="63"/>
        <v>#N/A</v>
      </c>
      <c r="F359" s="2">
        <v>932806.4247520864</v>
      </c>
      <c r="G359" s="2">
        <f t="shared" si="67"/>
        <v>479079.14285714284</v>
      </c>
      <c r="H359" s="2">
        <f t="shared" si="72"/>
        <v>153610589.63307506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6656639.5714285951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1020322.3076654971</v>
      </c>
      <c r="Q359" s="2">
        <f t="shared" si="75"/>
        <v>500000</v>
      </c>
      <c r="R359" s="2">
        <f t="shared" si="73"/>
        <v>160085769.99128881</v>
      </c>
      <c r="S359" s="2">
        <f t="shared" si="54"/>
        <v>479079.14285713434</v>
      </c>
      <c r="T359" s="2">
        <f t="shared" si="55"/>
        <v>20920.857142857276</v>
      </c>
      <c r="U359" s="2">
        <f t="shared" si="56"/>
        <v>500000</v>
      </c>
      <c r="V359" s="2">
        <f t="shared" si="74"/>
        <v>113367941.63307512</v>
      </c>
      <c r="W359" s="2">
        <f t="shared" si="57"/>
        <v>479079.14285714924</v>
      </c>
      <c r="X359" s="2">
        <f t="shared" si="47"/>
        <v>20920.857142850757</v>
      </c>
      <c r="Y359" s="2">
        <f t="shared" si="70"/>
        <v>46717828.358213678</v>
      </c>
      <c r="Z359" s="2" t="str">
        <f t="shared" si="48"/>
        <v>MEEP</v>
      </c>
      <c r="AA359" s="2">
        <f>IF(Z359="HERE",Y359,AA358+Graph!$G$1*1000)</f>
        <v>104983383.2153571</v>
      </c>
      <c r="AB359" s="2">
        <f t="shared" si="59"/>
        <v>420000</v>
      </c>
      <c r="AC359" s="2">
        <f t="shared" si="71"/>
        <v>42943307.633074559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284</v>
      </c>
      <c r="C360" s="7"/>
      <c r="D360" s="2" t="e">
        <f t="shared" si="51"/>
        <v>#N/A</v>
      </c>
      <c r="E360" s="2" t="e">
        <f t="shared" si="63"/>
        <v>#N/A</v>
      </c>
      <c r="F360" s="2">
        <v>934642.20024123788</v>
      </c>
      <c r="G360" s="2">
        <f t="shared" si="67"/>
        <v>479079.14285714284</v>
      </c>
      <c r="H360" s="2">
        <f t="shared" si="72"/>
        <v>154089668.77593219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6677560.4285714524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1022428.947560966</v>
      </c>
      <c r="Q360" s="2">
        <f t="shared" si="75"/>
        <v>500000</v>
      </c>
      <c r="R360" s="2">
        <f t="shared" si="73"/>
        <v>160585769.99128881</v>
      </c>
      <c r="S360" s="2">
        <f t="shared" si="54"/>
        <v>479079.14285713434</v>
      </c>
      <c r="T360" s="2">
        <f t="shared" si="55"/>
        <v>20920.857142857276</v>
      </c>
      <c r="U360" s="2">
        <f t="shared" si="56"/>
        <v>500000</v>
      </c>
      <c r="V360" s="2">
        <f t="shared" si="74"/>
        <v>113847020.77593227</v>
      </c>
      <c r="W360" s="2">
        <f t="shared" si="57"/>
        <v>479079.14285714924</v>
      </c>
      <c r="X360" s="2">
        <f t="shared" si="47"/>
        <v>20920.857142850757</v>
      </c>
      <c r="Y360" s="2">
        <f t="shared" si="70"/>
        <v>46738749.215356529</v>
      </c>
      <c r="Z360" s="2" t="str">
        <f t="shared" si="48"/>
        <v>MEEP</v>
      </c>
      <c r="AA360" s="2">
        <f>IF(Z360="HERE",Y360,AA359+Graph!$G$1*1000)</f>
        <v>105403383.2153571</v>
      </c>
      <c r="AB360" s="2">
        <f t="shared" si="59"/>
        <v>420000</v>
      </c>
      <c r="AC360" s="2">
        <f t="shared" si="71"/>
        <v>42943307.633074559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285</v>
      </c>
      <c r="C361" s="7"/>
      <c r="D361" s="2" t="e">
        <f t="shared" si="51"/>
        <v>#N/A</v>
      </c>
      <c r="E361" s="2" t="e">
        <f t="shared" si="63"/>
        <v>#N/A</v>
      </c>
      <c r="F361" s="2">
        <v>936477.97573037446</v>
      </c>
      <c r="G361" s="2">
        <f t="shared" si="67"/>
        <v>479079.14285714284</v>
      </c>
      <c r="H361" s="2">
        <f t="shared" si="72"/>
        <v>154568747.91878933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6698481.2857143097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1024535.587456435</v>
      </c>
      <c r="Q361" s="2">
        <f t="shared" si="75"/>
        <v>500000</v>
      </c>
      <c r="R361" s="2">
        <f t="shared" si="73"/>
        <v>161085769.99128881</v>
      </c>
      <c r="S361" s="2">
        <f t="shared" si="54"/>
        <v>479079.14285713434</v>
      </c>
      <c r="T361" s="2">
        <f t="shared" si="55"/>
        <v>20920.857142857276</v>
      </c>
      <c r="U361" s="2">
        <f t="shared" si="56"/>
        <v>500000</v>
      </c>
      <c r="V361" s="2">
        <f t="shared" si="74"/>
        <v>114326099.91878942</v>
      </c>
      <c r="W361" s="2">
        <f t="shared" si="57"/>
        <v>479079.14285714924</v>
      </c>
      <c r="X361" s="2">
        <f t="shared" si="47"/>
        <v>20920.857142850757</v>
      </c>
      <c r="Y361" s="2">
        <f t="shared" si="70"/>
        <v>46759670.07249938</v>
      </c>
      <c r="Z361" s="2" t="str">
        <f t="shared" si="48"/>
        <v>MEEP</v>
      </c>
      <c r="AA361" s="2">
        <f>IF(Z361="HERE",Y361,AA360+Graph!$G$1*1000)</f>
        <v>105823383.2153571</v>
      </c>
      <c r="AB361" s="2">
        <f t="shared" si="59"/>
        <v>420000</v>
      </c>
      <c r="AC361" s="2">
        <f t="shared" si="71"/>
        <v>42943307.633074559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286</v>
      </c>
      <c r="C362" s="7"/>
      <c r="D362" s="2" t="e">
        <f t="shared" si="51"/>
        <v>#N/A</v>
      </c>
      <c r="E362" s="2" t="e">
        <f t="shared" si="63"/>
        <v>#N/A</v>
      </c>
      <c r="F362" s="2">
        <v>938313.75121952593</v>
      </c>
      <c r="G362" s="2">
        <f t="shared" si="67"/>
        <v>479079.14285714284</v>
      </c>
      <c r="H362" s="2">
        <f t="shared" si="72"/>
        <v>155047827.06164646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6719402.1428571669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1026642.2273519039</v>
      </c>
      <c r="Q362" s="2">
        <f t="shared" si="75"/>
        <v>500000</v>
      </c>
      <c r="R362" s="2">
        <f t="shared" si="73"/>
        <v>161585769.99128881</v>
      </c>
      <c r="S362" s="2">
        <f t="shared" si="54"/>
        <v>479079.14285713434</v>
      </c>
      <c r="T362" s="2">
        <f t="shared" si="55"/>
        <v>20920.857142857276</v>
      </c>
      <c r="U362" s="2">
        <f t="shared" si="56"/>
        <v>500000</v>
      </c>
      <c r="V362" s="2">
        <f t="shared" si="74"/>
        <v>114805179.06164657</v>
      </c>
      <c r="W362" s="2">
        <f t="shared" si="57"/>
        <v>479079.14285714924</v>
      </c>
      <c r="X362" s="2">
        <f t="shared" si="47"/>
        <v>20920.857142850757</v>
      </c>
      <c r="Y362" s="2">
        <f t="shared" si="70"/>
        <v>46780590.92964223</v>
      </c>
      <c r="Z362" s="2" t="str">
        <f t="shared" si="48"/>
        <v>MEEP</v>
      </c>
      <c r="AA362" s="2">
        <f>IF(Z362="HERE",Y362,AA361+Graph!$G$1*1000)</f>
        <v>106243383.2153571</v>
      </c>
      <c r="AB362" s="2">
        <f t="shared" si="59"/>
        <v>420000</v>
      </c>
      <c r="AC362" s="2">
        <f t="shared" si="71"/>
        <v>42943307.633074559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287</v>
      </c>
      <c r="C363" s="7"/>
      <c r="D363" s="2" t="e">
        <f t="shared" si="51"/>
        <v>#N/A</v>
      </c>
      <c r="E363" s="2" t="e">
        <f t="shared" si="63"/>
        <v>#N/A</v>
      </c>
      <c r="F363" s="2">
        <v>940149.52670866251</v>
      </c>
      <c r="G363" s="2">
        <f t="shared" si="67"/>
        <v>479079.14285714284</v>
      </c>
      <c r="H363" s="2">
        <f t="shared" si="72"/>
        <v>155526906.2045036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6740323.0000000242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1028748.8672473729</v>
      </c>
      <c r="Q363" s="2">
        <f t="shared" si="75"/>
        <v>500000</v>
      </c>
      <c r="R363" s="2">
        <f t="shared" si="73"/>
        <v>162085769.99128881</v>
      </c>
      <c r="S363" s="2">
        <f t="shared" si="54"/>
        <v>479079.14285713434</v>
      </c>
      <c r="T363" s="2">
        <f t="shared" si="55"/>
        <v>20920.857142857276</v>
      </c>
      <c r="U363" s="2">
        <f t="shared" si="56"/>
        <v>500000</v>
      </c>
      <c r="V363" s="2">
        <f t="shared" si="74"/>
        <v>115284258.20450372</v>
      </c>
      <c r="W363" s="2">
        <f t="shared" si="57"/>
        <v>479079.14285714924</v>
      </c>
      <c r="X363" s="2">
        <f t="shared" si="47"/>
        <v>20920.857142850757</v>
      </c>
      <c r="Y363" s="2">
        <f t="shared" si="70"/>
        <v>46801511.786785081</v>
      </c>
      <c r="Z363" s="2" t="str">
        <f t="shared" si="48"/>
        <v>MEEP</v>
      </c>
      <c r="AA363" s="2">
        <f>IF(Z363="HERE",Y363,AA362+Graph!$G$1*1000)</f>
        <v>106663383.2153571</v>
      </c>
      <c r="AB363" s="2">
        <f t="shared" si="59"/>
        <v>420000</v>
      </c>
      <c r="AC363" s="2">
        <f t="shared" si="71"/>
        <v>42943307.633074559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288</v>
      </c>
      <c r="C364" s="7"/>
      <c r="D364" s="2" t="e">
        <f t="shared" si="51"/>
        <v>#N/A</v>
      </c>
      <c r="E364" s="2" t="e">
        <f t="shared" si="63"/>
        <v>#N/A</v>
      </c>
      <c r="F364" s="2">
        <v>941985.30219781399</v>
      </c>
      <c r="G364" s="2">
        <f t="shared" si="67"/>
        <v>479079.14285714284</v>
      </c>
      <c r="H364" s="2">
        <f t="shared" si="72"/>
        <v>156005985.34736073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6761243.8571428815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1030855.5071428418</v>
      </c>
      <c r="Q364" s="2">
        <f t="shared" si="75"/>
        <v>500000</v>
      </c>
      <c r="R364" s="2">
        <f t="shared" si="73"/>
        <v>162585769.99128881</v>
      </c>
      <c r="S364" s="2">
        <f t="shared" si="54"/>
        <v>479079.14285713434</v>
      </c>
      <c r="T364" s="2">
        <f t="shared" si="55"/>
        <v>20920.857142857276</v>
      </c>
      <c r="U364" s="2">
        <f t="shared" si="56"/>
        <v>500000</v>
      </c>
      <c r="V364" s="2">
        <f t="shared" si="74"/>
        <v>115763337.34736086</v>
      </c>
      <c r="W364" s="2">
        <f t="shared" si="57"/>
        <v>479079.14285714924</v>
      </c>
      <c r="X364" s="2">
        <f t="shared" si="47"/>
        <v>20920.857142850757</v>
      </c>
      <c r="Y364" s="2">
        <f t="shared" si="70"/>
        <v>46822432.643927932</v>
      </c>
      <c r="Z364" s="2" t="str">
        <f t="shared" si="48"/>
        <v>MEEP</v>
      </c>
      <c r="AA364" s="2">
        <f>IF(Z364="HERE",Y364,AA363+Graph!$G$1*1000)</f>
        <v>107083383.2153571</v>
      </c>
      <c r="AB364" s="2">
        <f t="shared" si="59"/>
        <v>420000</v>
      </c>
      <c r="AC364" s="2">
        <f t="shared" si="71"/>
        <v>42943307.633074559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289</v>
      </c>
      <c r="C365" s="7"/>
      <c r="D365" s="2" t="e">
        <f t="shared" si="51"/>
        <v>#N/A</v>
      </c>
      <c r="E365" s="2" t="e">
        <f t="shared" si="63"/>
        <v>#N/A</v>
      </c>
      <c r="F365" s="2">
        <v>943821.07768695056</v>
      </c>
      <c r="G365" s="2">
        <f t="shared" si="67"/>
        <v>479079.14285714284</v>
      </c>
      <c r="H365" s="2">
        <f t="shared" si="72"/>
        <v>156485064.49021786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6782164.7142857388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1032962.1470383108</v>
      </c>
      <c r="Q365" s="2">
        <f t="shared" si="75"/>
        <v>500000</v>
      </c>
      <c r="R365" s="2">
        <f t="shared" si="73"/>
        <v>163085769.99128881</v>
      </c>
      <c r="S365" s="2">
        <f t="shared" si="54"/>
        <v>479079.14285713434</v>
      </c>
      <c r="T365" s="2">
        <f t="shared" si="55"/>
        <v>20920.857142857276</v>
      </c>
      <c r="U365" s="2">
        <f t="shared" si="56"/>
        <v>500000</v>
      </c>
      <c r="V365" s="2">
        <f t="shared" si="74"/>
        <v>116242416.49021801</v>
      </c>
      <c r="W365" s="2">
        <f t="shared" si="57"/>
        <v>479079.14285714924</v>
      </c>
      <c r="X365" s="2">
        <f t="shared" si="47"/>
        <v>20920.857142850757</v>
      </c>
      <c r="Y365" s="2">
        <f t="shared" si="70"/>
        <v>46843353.501070783</v>
      </c>
      <c r="Z365" s="2" t="str">
        <f t="shared" si="48"/>
        <v>MEEP</v>
      </c>
      <c r="AA365" s="2">
        <f>IF(Z365="HERE",Y365,AA364+Graph!$G$1*1000)</f>
        <v>107503383.2153571</v>
      </c>
      <c r="AB365" s="2">
        <f t="shared" si="59"/>
        <v>420000</v>
      </c>
      <c r="AC365" s="2">
        <f t="shared" si="71"/>
        <v>42943307.633074559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290</v>
      </c>
      <c r="C366" s="7"/>
      <c r="D366" s="2" t="e">
        <f t="shared" si="51"/>
        <v>#N/A</v>
      </c>
      <c r="E366" s="2" t="e">
        <f t="shared" si="63"/>
        <v>#N/A</v>
      </c>
      <c r="F366" s="2">
        <v>945656.85317610204</v>
      </c>
      <c r="G366" s="2">
        <f t="shared" si="67"/>
        <v>479079.14285714284</v>
      </c>
      <c r="H366" s="2">
        <f t="shared" si="72"/>
        <v>156964143.633075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6803085.571428596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1035068.7869337797</v>
      </c>
      <c r="Q366" s="2">
        <f t="shared" si="75"/>
        <v>500000</v>
      </c>
      <c r="R366" s="2">
        <f t="shared" si="73"/>
        <v>163585769.99128881</v>
      </c>
      <c r="S366" s="2">
        <f t="shared" si="54"/>
        <v>479079.14285713434</v>
      </c>
      <c r="T366" s="2">
        <f t="shared" si="55"/>
        <v>20920.857142857276</v>
      </c>
      <c r="U366" s="2">
        <f t="shared" si="56"/>
        <v>500000</v>
      </c>
      <c r="V366" s="2">
        <f t="shared" si="74"/>
        <v>116721495.63307516</v>
      </c>
      <c r="W366" s="2">
        <f t="shared" si="57"/>
        <v>479079.14285714924</v>
      </c>
      <c r="X366" s="2">
        <f t="shared" si="47"/>
        <v>20920.857142850757</v>
      </c>
      <c r="Y366" s="2">
        <f t="shared" si="70"/>
        <v>46864274.358213633</v>
      </c>
      <c r="Z366" s="2" t="str">
        <f t="shared" si="48"/>
        <v>MEEP</v>
      </c>
      <c r="AA366" s="2">
        <f>IF(Z366="HERE",Y366,AA365+Graph!$G$1*1000)</f>
        <v>107923383.2153571</v>
      </c>
      <c r="AB366" s="2">
        <f t="shared" si="59"/>
        <v>420000</v>
      </c>
      <c r="AC366" s="2">
        <f t="shared" si="71"/>
        <v>42943307.633074559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291</v>
      </c>
      <c r="C367" s="7"/>
      <c r="D367" s="2" t="e">
        <f t="shared" si="51"/>
        <v>#N/A</v>
      </c>
      <c r="E367" s="2" t="e">
        <f t="shared" si="63"/>
        <v>#N/A</v>
      </c>
      <c r="F367" s="2">
        <v>947492.62866523862</v>
      </c>
      <c r="G367" s="2">
        <f t="shared" si="67"/>
        <v>479079.14285714284</v>
      </c>
      <c r="H367" s="2">
        <f t="shared" si="72"/>
        <v>157443222.77593213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6824006.4285714533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1037175.4268292636</v>
      </c>
      <c r="Q367" s="2">
        <f t="shared" si="75"/>
        <v>500000</v>
      </c>
      <c r="R367" s="2">
        <f t="shared" si="73"/>
        <v>164085769.99128881</v>
      </c>
      <c r="S367" s="2">
        <f t="shared" si="54"/>
        <v>479079.14285713434</v>
      </c>
      <c r="T367" s="2">
        <f t="shared" si="55"/>
        <v>20920.857142857276</v>
      </c>
      <c r="U367" s="2">
        <f t="shared" si="56"/>
        <v>500000</v>
      </c>
      <c r="V367" s="2">
        <f t="shared" si="74"/>
        <v>117200574.77593231</v>
      </c>
      <c r="W367" s="2">
        <f t="shared" si="57"/>
        <v>479079.14285714924</v>
      </c>
      <c r="X367" s="2">
        <f t="shared" si="47"/>
        <v>20920.857142850757</v>
      </c>
      <c r="Y367" s="2">
        <f t="shared" si="70"/>
        <v>46885195.215356484</v>
      </c>
      <c r="Z367" s="2" t="str">
        <f t="shared" si="48"/>
        <v>MEEP</v>
      </c>
      <c r="AA367" s="2">
        <f>IF(Z367="HERE",Y367,AA366+Graph!$G$1*1000)</f>
        <v>108343383.2153571</v>
      </c>
      <c r="AB367" s="2">
        <f t="shared" si="59"/>
        <v>420000</v>
      </c>
      <c r="AC367" s="2">
        <f t="shared" si="71"/>
        <v>42943307.633074559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292</v>
      </c>
      <c r="C368" s="7"/>
      <c r="D368" s="2" t="e">
        <f t="shared" si="51"/>
        <v>#N/A</v>
      </c>
      <c r="E368" s="2" t="e">
        <f t="shared" si="63"/>
        <v>#N/A</v>
      </c>
      <c r="F368" s="2">
        <v>949328.4041543901</v>
      </c>
      <c r="G368" s="2">
        <f t="shared" si="67"/>
        <v>479079.14285714284</v>
      </c>
      <c r="H368" s="2">
        <f t="shared" si="72"/>
        <v>157922301.91878927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6844927.2857143106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1039282.0667247325</v>
      </c>
      <c r="Q368" s="2">
        <f t="shared" si="75"/>
        <v>500000</v>
      </c>
      <c r="R368" s="2">
        <f t="shared" si="73"/>
        <v>164585769.99128881</v>
      </c>
      <c r="S368" s="2">
        <f t="shared" si="54"/>
        <v>479079.14285713434</v>
      </c>
      <c r="T368" s="2">
        <f t="shared" si="55"/>
        <v>20920.857142857276</v>
      </c>
      <c r="U368" s="2">
        <f t="shared" si="56"/>
        <v>500000</v>
      </c>
      <c r="V368" s="2">
        <f t="shared" si="74"/>
        <v>117679653.91878946</v>
      </c>
      <c r="W368" s="2">
        <f t="shared" si="57"/>
        <v>479079.14285714924</v>
      </c>
      <c r="X368" s="2">
        <f t="shared" si="47"/>
        <v>20920.857142850757</v>
      </c>
      <c r="Y368" s="2">
        <f t="shared" si="70"/>
        <v>46906116.072499335</v>
      </c>
      <c r="Z368" s="2" t="str">
        <f t="shared" si="48"/>
        <v>MEEP</v>
      </c>
      <c r="AA368" s="2">
        <f>IF(Z368="HERE",Y368,AA367+Graph!$G$1*1000)</f>
        <v>108763383.2153571</v>
      </c>
      <c r="AB368" s="2">
        <f t="shared" si="59"/>
        <v>420000</v>
      </c>
      <c r="AC368" s="2">
        <f t="shared" si="71"/>
        <v>42943307.633074559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293</v>
      </c>
      <c r="C369" s="7"/>
      <c r="D369" s="2" t="e">
        <f t="shared" si="51"/>
        <v>#N/A</v>
      </c>
      <c r="E369" s="2" t="e">
        <f t="shared" si="63"/>
        <v>#N/A</v>
      </c>
      <c r="F369" s="2">
        <v>951164.17964354157</v>
      </c>
      <c r="G369" s="2">
        <f t="shared" si="67"/>
        <v>479079.14285714284</v>
      </c>
      <c r="H369" s="2">
        <f t="shared" si="72"/>
        <v>158401381.0616464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6865848.1428571679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1041388.7066202015</v>
      </c>
      <c r="Q369" s="2">
        <f t="shared" si="75"/>
        <v>500000</v>
      </c>
      <c r="R369" s="2">
        <f t="shared" si="73"/>
        <v>165085769.99128881</v>
      </c>
      <c r="S369" s="2">
        <f t="shared" si="54"/>
        <v>479079.14285713434</v>
      </c>
      <c r="T369" s="2">
        <f t="shared" si="55"/>
        <v>20920.857142857276</v>
      </c>
      <c r="U369" s="2">
        <f t="shared" si="56"/>
        <v>500000</v>
      </c>
      <c r="V369" s="2">
        <f t="shared" si="74"/>
        <v>118158733.06164661</v>
      </c>
      <c r="W369" s="2">
        <f t="shared" si="57"/>
        <v>479079.14285714924</v>
      </c>
      <c r="X369" s="2">
        <f t="shared" si="47"/>
        <v>20920.857142850757</v>
      </c>
      <c r="Y369" s="2">
        <f t="shared" si="70"/>
        <v>46927036.929642186</v>
      </c>
      <c r="Z369" s="2" t="str">
        <f t="shared" si="48"/>
        <v>MEEP</v>
      </c>
      <c r="AA369" s="2">
        <f>IF(Z369="HERE",Y369,AA368+Graph!$G$1*1000)</f>
        <v>109183383.2153571</v>
      </c>
      <c r="AB369" s="2">
        <f t="shared" si="59"/>
        <v>420000</v>
      </c>
      <c r="AC369" s="2">
        <f t="shared" si="71"/>
        <v>42943307.633074559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294</v>
      </c>
      <c r="C370" s="7"/>
      <c r="D370" s="2" t="e">
        <f t="shared" si="51"/>
        <v>#N/A</v>
      </c>
      <c r="E370" s="2" t="e">
        <f t="shared" si="63"/>
        <v>#N/A</v>
      </c>
      <c r="F370" s="2">
        <v>952999.95513267815</v>
      </c>
      <c r="G370" s="2">
        <f t="shared" si="67"/>
        <v>479079.14285714284</v>
      </c>
      <c r="H370" s="2">
        <f t="shared" si="72"/>
        <v>158880460.20450354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6886769.0000000251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1043495.3465156704</v>
      </c>
      <c r="Q370" s="2">
        <f t="shared" si="75"/>
        <v>500000</v>
      </c>
      <c r="R370" s="2">
        <f t="shared" si="73"/>
        <v>165585769.99128881</v>
      </c>
      <c r="S370" s="2">
        <f t="shared" si="54"/>
        <v>479079.14285713434</v>
      </c>
      <c r="T370" s="2">
        <f t="shared" si="55"/>
        <v>20920.857142857276</v>
      </c>
      <c r="U370" s="2">
        <f t="shared" si="56"/>
        <v>500000</v>
      </c>
      <c r="V370" s="2">
        <f t="shared" si="74"/>
        <v>118637812.20450376</v>
      </c>
      <c r="W370" s="2">
        <f t="shared" si="57"/>
        <v>479079.14285714924</v>
      </c>
      <c r="X370" s="2">
        <f t="shared" si="47"/>
        <v>20920.857142850757</v>
      </c>
      <c r="Y370" s="2">
        <f t="shared" si="70"/>
        <v>46947957.786785036</v>
      </c>
      <c r="Z370" s="2" t="str">
        <f t="shared" si="48"/>
        <v>MEEP</v>
      </c>
      <c r="AA370" s="2">
        <f>IF(Z370="HERE",Y370,AA369+Graph!$G$1*1000)</f>
        <v>109603383.2153571</v>
      </c>
      <c r="AB370" s="2">
        <f t="shared" si="59"/>
        <v>420000</v>
      </c>
      <c r="AC370" s="2">
        <f t="shared" si="71"/>
        <v>42943307.633074559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295</v>
      </c>
      <c r="C371" s="7"/>
      <c r="D371" s="2" t="e">
        <f t="shared" si="51"/>
        <v>#N/A</v>
      </c>
      <c r="E371" s="2" t="e">
        <f t="shared" si="63"/>
        <v>#N/A</v>
      </c>
      <c r="F371" s="2">
        <v>954835.73062182963</v>
      </c>
      <c r="G371" s="2">
        <f t="shared" si="67"/>
        <v>479079.14285714284</v>
      </c>
      <c r="H371" s="2">
        <f t="shared" si="72"/>
        <v>159359539.34736067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6907689.8571428824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1045601.9864111394</v>
      </c>
      <c r="Q371" s="2">
        <f t="shared" si="75"/>
        <v>500000</v>
      </c>
      <c r="R371" s="2">
        <f t="shared" si="73"/>
        <v>166085769.99128881</v>
      </c>
      <c r="S371" s="2">
        <f t="shared" si="54"/>
        <v>479079.14285713434</v>
      </c>
      <c r="T371" s="2">
        <f t="shared" si="55"/>
        <v>20920.857142857276</v>
      </c>
      <c r="U371" s="2">
        <f t="shared" si="56"/>
        <v>500000</v>
      </c>
      <c r="V371" s="2">
        <f t="shared" si="74"/>
        <v>119116891.34736091</v>
      </c>
      <c r="W371" s="2">
        <f t="shared" si="57"/>
        <v>479079.14285714924</v>
      </c>
      <c r="X371" s="2">
        <f t="shared" si="47"/>
        <v>20920.857142850757</v>
      </c>
      <c r="Y371" s="2">
        <f t="shared" si="70"/>
        <v>46968878.643927887</v>
      </c>
      <c r="Z371" s="2" t="str">
        <f t="shared" si="48"/>
        <v>MEEP</v>
      </c>
      <c r="AA371" s="2">
        <f>IF(Z371="HERE",Y371,AA370+Graph!$G$1*1000)</f>
        <v>110023383.2153571</v>
      </c>
      <c r="AB371" s="2">
        <f t="shared" si="59"/>
        <v>420000</v>
      </c>
      <c r="AC371" s="2">
        <f t="shared" si="71"/>
        <v>42943307.633074559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296</v>
      </c>
      <c r="C372" s="7"/>
      <c r="D372" s="2" t="e">
        <f t="shared" si="51"/>
        <v>#N/A</v>
      </c>
      <c r="E372" s="2" t="e">
        <f t="shared" si="63"/>
        <v>#N/A</v>
      </c>
      <c r="F372" s="2">
        <v>956671.50611096621</v>
      </c>
      <c r="G372" s="2">
        <f t="shared" si="67"/>
        <v>479079.14285714284</v>
      </c>
      <c r="H372" s="2">
        <f t="shared" si="72"/>
        <v>159838618.4902178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6928610.7142857397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1047708.6263066083</v>
      </c>
      <c r="Q372" s="2">
        <f t="shared" si="75"/>
        <v>500000</v>
      </c>
      <c r="R372" s="2">
        <f t="shared" si="73"/>
        <v>166585769.99128881</v>
      </c>
      <c r="S372" s="2">
        <f t="shared" si="54"/>
        <v>479079.14285713434</v>
      </c>
      <c r="T372" s="2">
        <f t="shared" si="55"/>
        <v>20920.857142857276</v>
      </c>
      <c r="U372" s="2">
        <f t="shared" si="56"/>
        <v>500000</v>
      </c>
      <c r="V372" s="2">
        <f t="shared" si="74"/>
        <v>119595970.49021806</v>
      </c>
      <c r="W372" s="2">
        <f t="shared" si="57"/>
        <v>479079.14285714924</v>
      </c>
      <c r="X372" s="2">
        <f t="shared" si="47"/>
        <v>20920.857142850757</v>
      </c>
      <c r="Y372" s="2">
        <f t="shared" si="70"/>
        <v>46989799.501070738</v>
      </c>
      <c r="Z372" s="2" t="str">
        <f t="shared" si="48"/>
        <v>MEEP</v>
      </c>
      <c r="AA372" s="2">
        <f>IF(Z372="HERE",Y372,AA371+Graph!$G$1*1000)</f>
        <v>110443383.2153571</v>
      </c>
      <c r="AB372" s="2">
        <f t="shared" si="59"/>
        <v>420000</v>
      </c>
      <c r="AC372" s="2">
        <f t="shared" si="71"/>
        <v>42943307.633074559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297</v>
      </c>
      <c r="C373" s="7"/>
      <c r="D373" s="2" t="e">
        <f t="shared" si="51"/>
        <v>#N/A</v>
      </c>
      <c r="E373" s="2" t="e">
        <f t="shared" si="63"/>
        <v>#N/A</v>
      </c>
      <c r="F373" s="2">
        <v>958507.28160011768</v>
      </c>
      <c r="G373" s="2">
        <f t="shared" si="67"/>
        <v>479079.14285714284</v>
      </c>
      <c r="H373" s="2">
        <f t="shared" si="72"/>
        <v>160317697.63307494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6949531.571428597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1049815.2662020773</v>
      </c>
      <c r="Q373" s="2">
        <f t="shared" si="75"/>
        <v>500000</v>
      </c>
      <c r="R373" s="2">
        <f t="shared" si="73"/>
        <v>167085769.99128881</v>
      </c>
      <c r="S373" s="2">
        <f t="shared" si="54"/>
        <v>479079.14285713434</v>
      </c>
      <c r="T373" s="2">
        <f t="shared" si="55"/>
        <v>20920.857142857276</v>
      </c>
      <c r="U373" s="2">
        <f t="shared" si="56"/>
        <v>500000</v>
      </c>
      <c r="V373" s="2">
        <f t="shared" si="74"/>
        <v>120075049.63307521</v>
      </c>
      <c r="W373" s="2">
        <f t="shared" si="57"/>
        <v>479079.14285714924</v>
      </c>
      <c r="X373" s="2">
        <f t="shared" si="47"/>
        <v>20920.857142850757</v>
      </c>
      <c r="Y373" s="2">
        <f t="shared" si="70"/>
        <v>47010720.358213589</v>
      </c>
      <c r="Z373" s="2" t="str">
        <f t="shared" si="48"/>
        <v>MEEP</v>
      </c>
      <c r="AA373" s="2">
        <f>IF(Z373="HERE",Y373,AA372+Graph!$G$1*1000)</f>
        <v>110863383.2153571</v>
      </c>
      <c r="AB373" s="2">
        <f t="shared" si="59"/>
        <v>420000</v>
      </c>
      <c r="AC373" s="2">
        <f t="shared" si="71"/>
        <v>42943307.633074559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298</v>
      </c>
      <c r="C374" s="7"/>
      <c r="D374" s="2" t="e">
        <f t="shared" si="51"/>
        <v>#N/A</v>
      </c>
      <c r="E374" s="2" t="e">
        <f t="shared" si="63"/>
        <v>#N/A</v>
      </c>
      <c r="F374" s="2">
        <v>960343.05708925426</v>
      </c>
      <c r="G374" s="2">
        <f t="shared" si="67"/>
        <v>479079.14285714284</v>
      </c>
      <c r="H374" s="2">
        <f t="shared" si="72"/>
        <v>160796776.77593207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6970452.4285714542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1051921.9060975462</v>
      </c>
      <c r="Q374" s="2">
        <f t="shared" si="75"/>
        <v>500000</v>
      </c>
      <c r="R374" s="2">
        <f t="shared" si="73"/>
        <v>167585769.99128881</v>
      </c>
      <c r="S374" s="2">
        <f t="shared" si="54"/>
        <v>479079.14285713434</v>
      </c>
      <c r="T374" s="2">
        <f t="shared" si="55"/>
        <v>20920.857142857276</v>
      </c>
      <c r="U374" s="2">
        <f t="shared" si="56"/>
        <v>500000</v>
      </c>
      <c r="V374" s="2">
        <f t="shared" si="74"/>
        <v>120554128.77593236</v>
      </c>
      <c r="W374" s="2">
        <f t="shared" si="57"/>
        <v>479079.14285714924</v>
      </c>
      <c r="X374" s="2">
        <f t="shared" si="47"/>
        <v>20920.857142850757</v>
      </c>
      <c r="Y374" s="2">
        <f t="shared" si="70"/>
        <v>47031641.215356439</v>
      </c>
      <c r="Z374" s="2" t="str">
        <f t="shared" si="48"/>
        <v>MEEP</v>
      </c>
      <c r="AA374" s="2">
        <f>IF(Z374="HERE",Y374,AA373+Graph!$G$1*1000)</f>
        <v>111283383.2153571</v>
      </c>
      <c r="AB374" s="2">
        <f t="shared" si="59"/>
        <v>420000</v>
      </c>
      <c r="AC374" s="2">
        <f t="shared" si="71"/>
        <v>42943307.633074559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299</v>
      </c>
      <c r="C375" s="7"/>
      <c r="D375" s="2" t="e">
        <f t="shared" si="51"/>
        <v>#N/A</v>
      </c>
      <c r="E375" s="2" t="e">
        <f t="shared" si="63"/>
        <v>#N/A</v>
      </c>
      <c r="F375" s="2">
        <v>962178.83257840574</v>
      </c>
      <c r="G375" s="2">
        <f t="shared" si="67"/>
        <v>479079.14285714284</v>
      </c>
      <c r="H375" s="2">
        <f t="shared" si="72"/>
        <v>161275855.91878921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6991373.2857143115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1054028.5459930152</v>
      </c>
      <c r="Q375" s="2">
        <f t="shared" si="75"/>
        <v>500000</v>
      </c>
      <c r="R375" s="2">
        <f t="shared" si="73"/>
        <v>168085769.99128881</v>
      </c>
      <c r="S375" s="2">
        <f t="shared" si="54"/>
        <v>479079.14285713434</v>
      </c>
      <c r="T375" s="2">
        <f t="shared" si="55"/>
        <v>20920.857142857276</v>
      </c>
      <c r="U375" s="2">
        <f t="shared" si="56"/>
        <v>500000</v>
      </c>
      <c r="V375" s="2">
        <f t="shared" si="74"/>
        <v>121033207.91878951</v>
      </c>
      <c r="W375" s="2">
        <f t="shared" si="57"/>
        <v>479079.14285714924</v>
      </c>
      <c r="X375" s="2">
        <f t="shared" si="47"/>
        <v>20920.857142850757</v>
      </c>
      <c r="Y375" s="2">
        <f t="shared" si="70"/>
        <v>47052562.07249929</v>
      </c>
      <c r="Z375" s="2" t="str">
        <f t="shared" si="48"/>
        <v>MEEP</v>
      </c>
      <c r="AA375" s="2">
        <f>IF(Z375="HERE",Y375,AA374+Graph!$G$1*1000)</f>
        <v>111703383.2153571</v>
      </c>
      <c r="AB375" s="2">
        <f t="shared" si="59"/>
        <v>420000</v>
      </c>
      <c r="AC375" s="2">
        <f t="shared" si="71"/>
        <v>42943307.633074559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300</v>
      </c>
      <c r="C376" s="7"/>
      <c r="D376" s="2" t="e">
        <f t="shared" si="51"/>
        <v>#N/A</v>
      </c>
      <c r="E376" s="2" t="e">
        <f t="shared" si="63"/>
        <v>#N/A</v>
      </c>
      <c r="F376" s="2">
        <v>964014.60806755722</v>
      </c>
      <c r="G376" s="2">
        <f t="shared" si="67"/>
        <v>479079.14285714284</v>
      </c>
      <c r="H376" s="2">
        <f t="shared" si="72"/>
        <v>161754935.06164634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7012294.1428571688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1056135.1858884841</v>
      </c>
      <c r="Q376" s="2">
        <f t="shared" si="75"/>
        <v>500000</v>
      </c>
      <c r="R376" s="2">
        <f t="shared" si="73"/>
        <v>168585769.99128881</v>
      </c>
      <c r="S376" s="2">
        <f t="shared" si="54"/>
        <v>479079.14285713434</v>
      </c>
      <c r="T376" s="2">
        <f t="shared" si="55"/>
        <v>20920.857142857276</v>
      </c>
      <c r="U376" s="2">
        <f t="shared" si="56"/>
        <v>500000</v>
      </c>
      <c r="V376" s="2">
        <f t="shared" si="74"/>
        <v>121512287.06164666</v>
      </c>
      <c r="W376" s="2">
        <f t="shared" si="57"/>
        <v>479079.14285714924</v>
      </c>
      <c r="X376" s="2">
        <f t="shared" si="47"/>
        <v>20920.857142850757</v>
      </c>
      <c r="Y376" s="2">
        <f t="shared" si="70"/>
        <v>47073482.929642141</v>
      </c>
      <c r="Z376" s="2" t="str">
        <f t="shared" si="48"/>
        <v>MEEP</v>
      </c>
      <c r="AA376" s="2">
        <f>IF(Z376="HERE",Y376,AA375+Graph!$G$1*1000)</f>
        <v>112123383.2153571</v>
      </c>
      <c r="AB376" s="2">
        <f t="shared" si="59"/>
        <v>420000</v>
      </c>
      <c r="AC376" s="2">
        <f t="shared" si="71"/>
        <v>42943307.633074559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301</v>
      </c>
      <c r="C377" s="7"/>
      <c r="D377" s="2" t="e">
        <f t="shared" si="51"/>
        <v>#N/A</v>
      </c>
      <c r="E377" s="2" t="e">
        <f t="shared" si="63"/>
        <v>#N/A</v>
      </c>
      <c r="F377" s="2">
        <v>965850.38355669379</v>
      </c>
      <c r="G377" s="2">
        <f t="shared" si="67"/>
        <v>479079.14285714284</v>
      </c>
      <c r="H377" s="2">
        <f t="shared" si="72"/>
        <v>162234014.20450348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7033215.0000000261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1058241.825783968</v>
      </c>
      <c r="Q377" s="2">
        <f t="shared" si="75"/>
        <v>500000</v>
      </c>
      <c r="R377" s="2">
        <f t="shared" si="73"/>
        <v>169085769.99128881</v>
      </c>
      <c r="S377" s="2">
        <f t="shared" si="54"/>
        <v>479079.14285713434</v>
      </c>
      <c r="T377" s="2">
        <f t="shared" si="55"/>
        <v>20920.857142857276</v>
      </c>
      <c r="U377" s="2">
        <f t="shared" si="56"/>
        <v>500000</v>
      </c>
      <c r="V377" s="2">
        <f t="shared" si="74"/>
        <v>121991366.2045038</v>
      </c>
      <c r="W377" s="2">
        <f t="shared" si="57"/>
        <v>479079.14285714924</v>
      </c>
      <c r="X377" s="2">
        <f t="shared" si="47"/>
        <v>20920.857142850757</v>
      </c>
      <c r="Y377" s="2">
        <f t="shared" si="70"/>
        <v>47094403.786784992</v>
      </c>
      <c r="Z377" s="2" t="str">
        <f t="shared" si="48"/>
        <v>MEEP</v>
      </c>
      <c r="AA377" s="2">
        <f>IF(Z377="HERE",Y377,AA376+Graph!$G$1*1000)</f>
        <v>112543383.2153571</v>
      </c>
      <c r="AB377" s="2">
        <f t="shared" si="59"/>
        <v>420000</v>
      </c>
      <c r="AC377" s="2">
        <f t="shared" si="71"/>
        <v>42943307.633074559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302</v>
      </c>
      <c r="C378" s="7"/>
      <c r="D378" s="2" t="e">
        <f t="shared" si="51"/>
        <v>#N/A</v>
      </c>
      <c r="E378" s="2" t="e">
        <f t="shared" si="63"/>
        <v>#N/A</v>
      </c>
      <c r="F378" s="2">
        <v>967686.15904584527</v>
      </c>
      <c r="G378" s="2">
        <f t="shared" si="67"/>
        <v>479079.14285714284</v>
      </c>
      <c r="H378" s="2">
        <f t="shared" si="72"/>
        <v>162713093.34736061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7054135.8571428834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1060348.4656794369</v>
      </c>
      <c r="Q378" s="2">
        <f t="shared" si="75"/>
        <v>500000</v>
      </c>
      <c r="R378" s="2">
        <f t="shared" si="73"/>
        <v>169585769.99128881</v>
      </c>
      <c r="S378" s="2">
        <f t="shared" si="54"/>
        <v>479079.14285713434</v>
      </c>
      <c r="T378" s="2">
        <f t="shared" si="55"/>
        <v>20920.857142857276</v>
      </c>
      <c r="U378" s="2">
        <f t="shared" si="56"/>
        <v>500000</v>
      </c>
      <c r="V378" s="2">
        <f t="shared" si="74"/>
        <v>122470445.34736095</v>
      </c>
      <c r="W378" s="2">
        <f t="shared" si="57"/>
        <v>479079.14285714924</v>
      </c>
      <c r="X378" s="2">
        <f t="shared" si="47"/>
        <v>20920.857142850757</v>
      </c>
      <c r="Y378" s="2">
        <f t="shared" si="70"/>
        <v>47115324.643927842</v>
      </c>
      <c r="Z378" s="2" t="str">
        <f t="shared" si="48"/>
        <v>MEEP</v>
      </c>
      <c r="AA378" s="2">
        <f>IF(Z378="HERE",Y378,AA377+Graph!$G$1*1000)</f>
        <v>112963383.2153571</v>
      </c>
      <c r="AB378" s="2">
        <f t="shared" si="59"/>
        <v>420000</v>
      </c>
      <c r="AC378" s="2">
        <f t="shared" si="71"/>
        <v>42943307.633074559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303</v>
      </c>
      <c r="C379" s="7"/>
      <c r="D379" s="2" t="e">
        <f t="shared" si="51"/>
        <v>#N/A</v>
      </c>
      <c r="E379" s="2" t="e">
        <f t="shared" si="63"/>
        <v>#N/A</v>
      </c>
      <c r="F379" s="2">
        <v>969521.93453498185</v>
      </c>
      <c r="G379" s="2">
        <f t="shared" si="67"/>
        <v>479079.14285714284</v>
      </c>
      <c r="H379" s="2">
        <f t="shared" si="72"/>
        <v>163192172.49021775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7075056.7142857406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1062455.1055749059</v>
      </c>
      <c r="Q379" s="2">
        <f t="shared" si="75"/>
        <v>500000</v>
      </c>
      <c r="R379" s="2">
        <f t="shared" si="73"/>
        <v>170085769.99128881</v>
      </c>
      <c r="S379" s="2">
        <f t="shared" si="54"/>
        <v>479079.14285713434</v>
      </c>
      <c r="T379" s="2">
        <f t="shared" si="55"/>
        <v>20920.857142857276</v>
      </c>
      <c r="U379" s="2">
        <f t="shared" si="56"/>
        <v>500000</v>
      </c>
      <c r="V379" s="2">
        <f t="shared" si="74"/>
        <v>122949524.4902181</v>
      </c>
      <c r="W379" s="2">
        <f t="shared" si="57"/>
        <v>479079.14285714924</v>
      </c>
      <c r="X379" s="2">
        <f t="shared" si="47"/>
        <v>20920.857142850757</v>
      </c>
      <c r="Y379" s="2">
        <f t="shared" si="70"/>
        <v>47136245.501070693</v>
      </c>
      <c r="Z379" s="2" t="str">
        <f t="shared" si="48"/>
        <v>MEEP</v>
      </c>
      <c r="AA379" s="2">
        <f>IF(Z379="HERE",Y379,AA378+Graph!$G$1*1000)</f>
        <v>113383383.2153571</v>
      </c>
      <c r="AB379" s="2">
        <f t="shared" si="59"/>
        <v>420000</v>
      </c>
      <c r="AC379" s="2">
        <f t="shared" si="71"/>
        <v>42943307.633074559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304</v>
      </c>
      <c r="C380" s="7"/>
      <c r="D380" s="2" t="e">
        <f t="shared" si="51"/>
        <v>#N/A</v>
      </c>
      <c r="E380" s="2" t="e">
        <f t="shared" si="63"/>
        <v>#N/A</v>
      </c>
      <c r="F380" s="2">
        <v>971357.71002413332</v>
      </c>
      <c r="G380" s="2">
        <f t="shared" si="67"/>
        <v>479079.14285714284</v>
      </c>
      <c r="H380" s="2">
        <f t="shared" si="72"/>
        <v>163671251.63307488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7095977.5714285979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1064561.7454703748</v>
      </c>
      <c r="Q380" s="2">
        <f t="shared" si="75"/>
        <v>500000</v>
      </c>
      <c r="R380" s="2">
        <f t="shared" si="73"/>
        <v>170585769.99128881</v>
      </c>
      <c r="S380" s="2">
        <f t="shared" si="54"/>
        <v>479079.14285713434</v>
      </c>
      <c r="T380" s="2">
        <f t="shared" si="55"/>
        <v>20920.857142857276</v>
      </c>
      <c r="U380" s="2">
        <f t="shared" si="56"/>
        <v>500000</v>
      </c>
      <c r="V380" s="2">
        <f t="shared" si="74"/>
        <v>123428603.63307525</v>
      </c>
      <c r="W380" s="2">
        <f t="shared" si="57"/>
        <v>479079.14285714924</v>
      </c>
      <c r="X380" s="2">
        <f t="shared" si="47"/>
        <v>20920.857142850757</v>
      </c>
      <c r="Y380" s="2">
        <f t="shared" si="70"/>
        <v>47157166.358213544</v>
      </c>
      <c r="Z380" s="2" t="str">
        <f t="shared" si="48"/>
        <v>MEEP</v>
      </c>
      <c r="AA380" s="2">
        <f>IF(Z380="HERE",Y380,AA379+Graph!$G$1*1000)</f>
        <v>113803383.2153571</v>
      </c>
      <c r="AB380" s="2">
        <f t="shared" si="59"/>
        <v>420000</v>
      </c>
      <c r="AC380" s="2">
        <f t="shared" si="71"/>
        <v>42943307.633074559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305</v>
      </c>
      <c r="C381" s="7"/>
      <c r="D381" s="2" t="e">
        <f t="shared" si="51"/>
        <v>#N/A</v>
      </c>
      <c r="E381" s="2" t="e">
        <f t="shared" si="63"/>
        <v>#N/A</v>
      </c>
      <c r="F381" s="2">
        <v>973193.4855132699</v>
      </c>
      <c r="G381" s="2">
        <f t="shared" si="67"/>
        <v>479079.14285714284</v>
      </c>
      <c r="H381" s="2">
        <f t="shared" si="72"/>
        <v>164150330.77593201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7116898.4285714552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1066668.3853658438</v>
      </c>
      <c r="Q381" s="2">
        <f t="shared" si="75"/>
        <v>500000</v>
      </c>
      <c r="R381" s="2">
        <f t="shared" si="73"/>
        <v>171085769.99128881</v>
      </c>
      <c r="S381" s="2">
        <f t="shared" si="54"/>
        <v>479079.14285713434</v>
      </c>
      <c r="T381" s="2">
        <f t="shared" si="55"/>
        <v>20920.857142857276</v>
      </c>
      <c r="U381" s="2">
        <f t="shared" si="56"/>
        <v>500000</v>
      </c>
      <c r="V381" s="2">
        <f t="shared" si="74"/>
        <v>123907682.7759324</v>
      </c>
      <c r="W381" s="2">
        <f t="shared" si="57"/>
        <v>479079.14285714924</v>
      </c>
      <c r="X381" s="2">
        <f t="shared" si="47"/>
        <v>20920.857142850757</v>
      </c>
      <c r="Y381" s="2">
        <f t="shared" si="70"/>
        <v>47178087.215356395</v>
      </c>
      <c r="Z381" s="2" t="str">
        <f t="shared" si="48"/>
        <v>MEEP</v>
      </c>
      <c r="AA381" s="2">
        <f>IF(Z381="HERE",Y381,AA380+Graph!$G$1*1000)</f>
        <v>114223383.2153571</v>
      </c>
      <c r="AB381" s="2">
        <f t="shared" si="59"/>
        <v>420000</v>
      </c>
      <c r="AC381" s="2">
        <f t="shared" si="71"/>
        <v>42943307.633074559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306</v>
      </c>
      <c r="C382" s="7"/>
      <c r="D382" s="2" t="e">
        <f t="shared" si="51"/>
        <v>#N/A</v>
      </c>
      <c r="E382" s="2" t="e">
        <f t="shared" si="63"/>
        <v>#N/A</v>
      </c>
      <c r="F382" s="2">
        <v>975029.26100242138</v>
      </c>
      <c r="G382" s="2">
        <f t="shared" si="67"/>
        <v>479079.14285714284</v>
      </c>
      <c r="H382" s="2">
        <f t="shared" si="72"/>
        <v>164629409.91878915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7137819.2857143125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1068775.0252613127</v>
      </c>
      <c r="Q382" s="2">
        <f t="shared" si="75"/>
        <v>500000</v>
      </c>
      <c r="R382" s="2">
        <f t="shared" si="73"/>
        <v>171585769.99128881</v>
      </c>
      <c r="S382" s="2">
        <f t="shared" si="54"/>
        <v>479079.14285713434</v>
      </c>
      <c r="T382" s="2">
        <f t="shared" si="55"/>
        <v>20920.857142857276</v>
      </c>
      <c r="U382" s="2">
        <f t="shared" si="56"/>
        <v>500000</v>
      </c>
      <c r="V382" s="2">
        <f t="shared" si="74"/>
        <v>124386761.91878955</v>
      </c>
      <c r="W382" s="2">
        <f t="shared" si="57"/>
        <v>479079.14285714924</v>
      </c>
      <c r="X382" s="2">
        <f t="shared" si="47"/>
        <v>20920.857142850757</v>
      </c>
      <c r="Y382" s="2">
        <f t="shared" si="70"/>
        <v>47199008.072499245</v>
      </c>
      <c r="Z382" s="2" t="str">
        <f t="shared" si="48"/>
        <v>MEEP</v>
      </c>
      <c r="AA382" s="2">
        <f>IF(Z382="HERE",Y382,AA381+Graph!$G$1*1000)</f>
        <v>114643383.2153571</v>
      </c>
      <c r="AB382" s="2">
        <f t="shared" si="59"/>
        <v>420000</v>
      </c>
      <c r="AC382" s="2">
        <f t="shared" si="71"/>
        <v>42943307.633074559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307</v>
      </c>
      <c r="C383" s="7"/>
      <c r="D383" s="2" t="e">
        <f t="shared" si="51"/>
        <v>#N/A</v>
      </c>
      <c r="E383" s="2" t="e">
        <f t="shared" si="63"/>
        <v>#N/A</v>
      </c>
      <c r="F383" s="2">
        <v>976865.03649157286</v>
      </c>
      <c r="G383" s="2">
        <f t="shared" si="67"/>
        <v>479079.14285714284</v>
      </c>
      <c r="H383" s="2">
        <f t="shared" si="72"/>
        <v>165108489.06164628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7158740.1428571697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1070881.6651567817</v>
      </c>
      <c r="Q383" s="2">
        <f t="shared" si="75"/>
        <v>500000</v>
      </c>
      <c r="R383" s="2">
        <f t="shared" si="73"/>
        <v>172085769.99128881</v>
      </c>
      <c r="S383" s="2">
        <f t="shared" si="54"/>
        <v>479079.14285713434</v>
      </c>
      <c r="T383" s="2">
        <f t="shared" si="55"/>
        <v>20920.857142857276</v>
      </c>
      <c r="U383" s="2">
        <f t="shared" si="56"/>
        <v>500000</v>
      </c>
      <c r="V383" s="2">
        <f t="shared" si="74"/>
        <v>124865841.0616467</v>
      </c>
      <c r="W383" s="2">
        <f t="shared" si="57"/>
        <v>479079.14285714924</v>
      </c>
      <c r="X383" s="2">
        <f t="shared" si="47"/>
        <v>20920.857142850757</v>
      </c>
      <c r="Y383" s="2">
        <f t="shared" si="70"/>
        <v>47219928.929642096</v>
      </c>
      <c r="Z383" s="2" t="str">
        <f t="shared" si="48"/>
        <v>MEEP</v>
      </c>
      <c r="AA383" s="2">
        <f>IF(Z383="HERE",Y383,AA382+Graph!$G$1*1000)</f>
        <v>115063383.2153571</v>
      </c>
      <c r="AB383" s="2">
        <f t="shared" si="59"/>
        <v>420000</v>
      </c>
      <c r="AC383" s="2">
        <f t="shared" si="71"/>
        <v>42943307.633074559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308</v>
      </c>
      <c r="C384" s="7"/>
      <c r="D384" s="2" t="e">
        <f t="shared" si="51"/>
        <v>#N/A</v>
      </c>
      <c r="E384" s="2" t="e">
        <f t="shared" si="63"/>
        <v>#N/A</v>
      </c>
      <c r="F384" s="2">
        <v>978700.81198070943</v>
      </c>
      <c r="G384" s="2">
        <f t="shared" si="67"/>
        <v>479079.14285714284</v>
      </c>
      <c r="H384" s="2">
        <f t="shared" si="72"/>
        <v>165587568.20450342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7179661.000000027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1072988.3050522506</v>
      </c>
      <c r="Q384" s="2">
        <f t="shared" si="75"/>
        <v>500000</v>
      </c>
      <c r="R384" s="2">
        <f t="shared" si="73"/>
        <v>172585769.99128881</v>
      </c>
      <c r="S384" s="2">
        <f t="shared" si="54"/>
        <v>479079.14285713434</v>
      </c>
      <c r="T384" s="2">
        <f t="shared" si="55"/>
        <v>20920.857142857276</v>
      </c>
      <c r="U384" s="2">
        <f t="shared" si="56"/>
        <v>500000</v>
      </c>
      <c r="V384" s="2">
        <f t="shared" si="74"/>
        <v>125344920.20450385</v>
      </c>
      <c r="W384" s="2">
        <f t="shared" si="57"/>
        <v>479079.14285714924</v>
      </c>
      <c r="X384" s="2">
        <f t="shared" si="47"/>
        <v>20920.857142850757</v>
      </c>
      <c r="Y384" s="2">
        <f t="shared" si="70"/>
        <v>47240849.786784947</v>
      </c>
      <c r="Z384" s="2" t="str">
        <f t="shared" si="48"/>
        <v>MEEP</v>
      </c>
      <c r="AA384" s="2">
        <f>IF(Z384="HERE",Y384,AA383+Graph!$G$1*1000)</f>
        <v>115483383.2153571</v>
      </c>
      <c r="AB384" s="2">
        <f t="shared" si="59"/>
        <v>420000</v>
      </c>
      <c r="AC384" s="2">
        <f t="shared" si="71"/>
        <v>42943307.633074559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309</v>
      </c>
      <c r="C385" s="7"/>
      <c r="D385" s="2" t="e">
        <f t="shared" si="51"/>
        <v>#N/A</v>
      </c>
      <c r="E385" s="2" t="e">
        <f t="shared" si="63"/>
        <v>#N/A</v>
      </c>
      <c r="F385" s="2">
        <v>980536.58746986091</v>
      </c>
      <c r="G385" s="2">
        <f t="shared" si="67"/>
        <v>479079.14285714284</v>
      </c>
      <c r="H385" s="2">
        <f t="shared" si="72"/>
        <v>166066647.34736055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7200581.8571428843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1075094.9449477196</v>
      </c>
      <c r="Q385" s="2">
        <f t="shared" si="75"/>
        <v>500000</v>
      </c>
      <c r="R385" s="2">
        <f t="shared" si="73"/>
        <v>173085769.99128881</v>
      </c>
      <c r="S385" s="2">
        <f t="shared" si="54"/>
        <v>479079.14285713434</v>
      </c>
      <c r="T385" s="2">
        <f t="shared" si="55"/>
        <v>20920.857142857276</v>
      </c>
      <c r="U385" s="2">
        <f t="shared" si="56"/>
        <v>500000</v>
      </c>
      <c r="V385" s="2">
        <f t="shared" si="74"/>
        <v>125823999.347361</v>
      </c>
      <c r="W385" s="2">
        <f t="shared" si="57"/>
        <v>479079.14285714924</v>
      </c>
      <c r="X385" s="2">
        <f t="shared" si="47"/>
        <v>20920.857142850757</v>
      </c>
      <c r="Y385" s="2">
        <f t="shared" si="70"/>
        <v>47261770.643927798</v>
      </c>
      <c r="Z385" s="2" t="str">
        <f t="shared" si="48"/>
        <v>MEEP</v>
      </c>
      <c r="AA385" s="2">
        <f>IF(Z385="HERE",Y385,AA384+Graph!$G$1*1000)</f>
        <v>115903383.2153571</v>
      </c>
      <c r="AB385" s="2">
        <f t="shared" si="59"/>
        <v>420000</v>
      </c>
      <c r="AC385" s="2">
        <f t="shared" si="71"/>
        <v>42943307.633074559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7:I385">
    <cfRule type="cellIs" dxfId="198" priority="37" operator="greaterThan">
      <formula>0</formula>
    </cfRule>
  </conditionalFormatting>
  <conditionalFormatting sqref="C31:C64 C117:C385 C77:C114">
    <cfRule type="cellIs" dxfId="197" priority="38" operator="greaterThan">
      <formula>0</formula>
    </cfRule>
  </conditionalFormatting>
  <conditionalFormatting sqref="C31:C64 C117:C385 C77:C114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96" priority="40" operator="greaterThan">
      <formula>0</formula>
    </cfRule>
  </conditionalFormatting>
  <conditionalFormatting sqref="C115">
    <cfRule type="cellIs" dxfId="195" priority="41" operator="greaterThan">
      <formula>0</formula>
    </cfRule>
  </conditionalFormatting>
  <conditionalFormatting sqref="C65">
    <cfRule type="cellIs" dxfId="194" priority="35" operator="greaterThan">
      <formula>0</formula>
    </cfRule>
  </conditionalFormatting>
  <conditionalFormatting sqref="C65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93" priority="34" operator="greaterThan">
      <formula>0</formula>
    </cfRule>
  </conditionalFormatting>
  <conditionalFormatting sqref="C66">
    <cfRule type="cellIs" dxfId="192" priority="32" operator="greaterThan">
      <formula>0</formula>
    </cfRule>
  </conditionalFormatting>
  <conditionalFormatting sqref="C66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91" priority="31" operator="greaterThan">
      <formula>0</formula>
    </cfRule>
  </conditionalFormatting>
  <conditionalFormatting sqref="C67">
    <cfRule type="cellIs" dxfId="190" priority="29" operator="greaterThan">
      <formula>0</formula>
    </cfRule>
  </conditionalFormatting>
  <conditionalFormatting sqref="C67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89" priority="28" operator="greaterThan">
      <formula>0</formula>
    </cfRule>
  </conditionalFormatting>
  <conditionalFormatting sqref="C68">
    <cfRule type="cellIs" dxfId="188" priority="26" operator="greaterThan">
      <formula>0</formula>
    </cfRule>
  </conditionalFormatting>
  <conditionalFormatting sqref="C68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87" priority="25" operator="greaterThan">
      <formula>0</formula>
    </cfRule>
  </conditionalFormatting>
  <conditionalFormatting sqref="C69">
    <cfRule type="cellIs" dxfId="186" priority="23" operator="greaterThan">
      <formula>0</formula>
    </cfRule>
  </conditionalFormatting>
  <conditionalFormatting sqref="C69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85" priority="22" operator="greaterThan">
      <formula>0</formula>
    </cfRule>
  </conditionalFormatting>
  <conditionalFormatting sqref="C70">
    <cfRule type="cellIs" dxfId="184" priority="20" operator="greaterThan">
      <formula>0</formula>
    </cfRule>
  </conditionalFormatting>
  <conditionalFormatting sqref="C70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83" priority="19" operator="greaterThan">
      <formula>0</formula>
    </cfRule>
  </conditionalFormatting>
  <conditionalFormatting sqref="C71">
    <cfRule type="cellIs" dxfId="182" priority="17" operator="greaterThan">
      <formula>0</formula>
    </cfRule>
  </conditionalFormatting>
  <conditionalFormatting sqref="C71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81" priority="16" operator="greaterThan">
      <formula>0</formula>
    </cfRule>
  </conditionalFormatting>
  <conditionalFormatting sqref="C72">
    <cfRule type="cellIs" dxfId="180" priority="14" operator="greaterThan">
      <formula>0</formula>
    </cfRule>
  </conditionalFormatting>
  <conditionalFormatting sqref="C7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79" priority="13" operator="greaterThan">
      <formula>0</formula>
    </cfRule>
  </conditionalFormatting>
  <conditionalFormatting sqref="C73">
    <cfRule type="cellIs" dxfId="178" priority="11" operator="greaterThan">
      <formula>0</formula>
    </cfRule>
  </conditionalFormatting>
  <conditionalFormatting sqref="C7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77" priority="10" operator="greaterThan">
      <formula>0</formula>
    </cfRule>
  </conditionalFormatting>
  <conditionalFormatting sqref="C74">
    <cfRule type="cellIs" dxfId="176" priority="8" operator="greaterThan">
      <formula>0</formula>
    </cfRule>
  </conditionalFormatting>
  <conditionalFormatting sqref="C7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75" priority="7" operator="greaterThan">
      <formula>0</formula>
    </cfRule>
  </conditionalFormatting>
  <conditionalFormatting sqref="C75">
    <cfRule type="cellIs" dxfId="174" priority="5" operator="greaterThan">
      <formula>0</formula>
    </cfRule>
  </conditionalFormatting>
  <conditionalFormatting sqref="C7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73" priority="4" operator="greaterThan">
      <formula>0</formula>
    </cfRule>
  </conditionalFormatting>
  <conditionalFormatting sqref="C76">
    <cfRule type="cellIs" dxfId="15" priority="2" operator="greaterThan">
      <formula>0</formula>
    </cfRule>
  </conditionalFormatting>
  <conditionalFormatting sqref="C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7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6" sqref="I76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529.07914285714287</v>
      </c>
    </row>
    <row r="32" spans="1:37" ht="15" x14ac:dyDescent="0.25">
      <c r="A32" s="1">
        <v>44208</v>
      </c>
      <c r="B32" s="2">
        <f t="shared" si="0"/>
        <v>-44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341686.71724739671</v>
      </c>
      <c r="G37" s="2">
        <f>IF(F37&gt;550000,$AK$31*1000,F37)</f>
        <v>341686.71724739671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341984.26132403314</v>
      </c>
      <c r="Q37" s="2">
        <f>IF(P37&gt;550000,550000,P37)</f>
        <v>341984.26132403314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343522.49273654819</v>
      </c>
      <c r="G38" s="2">
        <f t="shared" ref="G38:G101" si="25">IF(F38&gt;550000,$AK$31*1000,F38)</f>
        <v>343522.49273654819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344090.90121950209</v>
      </c>
      <c r="Q38" s="2">
        <f t="shared" ref="Q38:Q101" si="26">IF(P38&gt;550000,550000,P38)</f>
        <v>344090.90121950209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345358.26822568476</v>
      </c>
      <c r="G39" s="2">
        <f t="shared" si="25"/>
        <v>345358.26822568476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346197.54111497104</v>
      </c>
      <c r="Q39" s="2">
        <f t="shared" si="26"/>
        <v>346197.54111497104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347194.04371483624</v>
      </c>
      <c r="G40" s="2">
        <f t="shared" si="25"/>
        <v>347194.04371483624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348304.18101043999</v>
      </c>
      <c r="Q40" s="2">
        <f t="shared" si="26"/>
        <v>348304.18101043999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349029.81920397282</v>
      </c>
      <c r="G41" s="2">
        <f t="shared" si="25"/>
        <v>349029.81920397282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350410.82090590894</v>
      </c>
      <c r="Q41" s="2">
        <f t="shared" si="26"/>
        <v>350410.82090590894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350865.59469312429</v>
      </c>
      <c r="G42" s="2">
        <f t="shared" si="25"/>
        <v>350865.59469312429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352517.46080137789</v>
      </c>
      <c r="Q42" s="2">
        <f t="shared" si="26"/>
        <v>352517.46080137789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352701.37018226087</v>
      </c>
      <c r="G43" s="2">
        <f t="shared" si="25"/>
        <v>352701.37018226087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354624.10069684684</v>
      </c>
      <c r="Q43" s="2">
        <f t="shared" si="26"/>
        <v>354624.10069684684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354537.14567141235</v>
      </c>
      <c r="G44" s="2">
        <f t="shared" si="25"/>
        <v>354537.14567141235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356730.74059233069</v>
      </c>
      <c r="Q44" s="2">
        <f t="shared" si="26"/>
        <v>356730.74059233069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356372.92116054893</v>
      </c>
      <c r="G45" s="2">
        <f t="shared" si="25"/>
        <v>356372.92116054893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358837.38048779964</v>
      </c>
      <c r="Q45" s="2">
        <f t="shared" si="26"/>
        <v>358837.38048779964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358208.6966497004</v>
      </c>
      <c r="G46" s="2">
        <f t="shared" si="25"/>
        <v>358208.6966497004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360944.02038326859</v>
      </c>
      <c r="Q46" s="2">
        <f t="shared" si="26"/>
        <v>360944.02038326859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360044.47213885188</v>
      </c>
      <c r="G47" s="2">
        <f t="shared" si="25"/>
        <v>360044.47213885188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363050.66027873755</v>
      </c>
      <c r="Q47" s="2">
        <f t="shared" si="26"/>
        <v>363050.66027873755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361880.24762798846</v>
      </c>
      <c r="G48" s="2">
        <f t="shared" si="25"/>
        <v>361880.24762798846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365157.3001742065</v>
      </c>
      <c r="Q48" s="2">
        <f t="shared" si="26"/>
        <v>365157.3001742065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363716.02311713994</v>
      </c>
      <c r="G49" s="2">
        <f t="shared" si="25"/>
        <v>363716.02311713994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367263.94006967545</v>
      </c>
      <c r="Q49" s="2">
        <f t="shared" si="26"/>
        <v>367263.94006967545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365551.79860627651</v>
      </c>
      <c r="G50" s="2">
        <f t="shared" si="25"/>
        <v>365551.79860627651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369370.5799651444</v>
      </c>
      <c r="Q50" s="2">
        <f t="shared" si="26"/>
        <v>369370.5799651444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367387.57409542799</v>
      </c>
      <c r="G51" s="2">
        <f t="shared" si="25"/>
        <v>367387.57409542799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371477.21986061335</v>
      </c>
      <c r="Q51" s="2">
        <f t="shared" si="26"/>
        <v>371477.21986061335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369223.34958456457</v>
      </c>
      <c r="G52" s="2">
        <f t="shared" si="25"/>
        <v>369223.34958456457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373583.8597560823</v>
      </c>
      <c r="Q52" s="2">
        <f t="shared" si="26"/>
        <v>373583.8597560823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371059.12507371604</v>
      </c>
      <c r="G53" s="2">
        <f t="shared" si="25"/>
        <v>371059.12507371604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375690.49965155125</v>
      </c>
      <c r="Q53" s="2">
        <f t="shared" si="26"/>
        <v>375690.49965155125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372894.90056286752</v>
      </c>
      <c r="G54" s="2">
        <f t="shared" si="25"/>
        <v>372894.90056286752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377797.1395470202</v>
      </c>
      <c r="Q54" s="2">
        <f t="shared" si="26"/>
        <v>377797.1395470202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374730.6760520041</v>
      </c>
      <c r="G55" s="2">
        <f t="shared" si="25"/>
        <v>374730.6760520041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379903.77944250405</v>
      </c>
      <c r="Q55" s="2">
        <f t="shared" si="26"/>
        <v>379903.77944250405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376566.45154115558</v>
      </c>
      <c r="G56" s="2">
        <f t="shared" si="25"/>
        <v>376566.45154115558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382010.419337973</v>
      </c>
      <c r="Q56" s="2">
        <f t="shared" si="26"/>
        <v>382010.419337973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378402.22703029215</v>
      </c>
      <c r="G57" s="2">
        <f t="shared" si="25"/>
        <v>378402.22703029215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384117.05923344195</v>
      </c>
      <c r="Q57" s="2">
        <f t="shared" si="26"/>
        <v>384117.05923344195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380238.00251944363</v>
      </c>
      <c r="G58" s="2">
        <f t="shared" si="25"/>
        <v>380238.00251944363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386223.6991289109</v>
      </c>
      <c r="Q58" s="2">
        <f t="shared" si="26"/>
        <v>386223.6991289109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382073.77800858021</v>
      </c>
      <c r="G59" s="2">
        <f t="shared" si="25"/>
        <v>382073.77800858021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388330.33902437985</v>
      </c>
      <c r="Q59" s="2">
        <f t="shared" si="26"/>
        <v>388330.33902437985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383909.55349773169</v>
      </c>
      <c r="G60" s="2">
        <f t="shared" si="25"/>
        <v>383909.55349773169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390436.9789198488</v>
      </c>
      <c r="Q60" s="2">
        <f t="shared" si="26"/>
        <v>390436.9789198488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385745.32898688316</v>
      </c>
      <c r="G61" s="2">
        <f t="shared" si="25"/>
        <v>385745.32898688316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392543.61881531775</v>
      </c>
      <c r="Q61" s="2">
        <f t="shared" si="26"/>
        <v>392543.61881531775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387581.10447601974</v>
      </c>
      <c r="G62" s="2">
        <f t="shared" si="25"/>
        <v>387581.10447601974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394650.2587107867</v>
      </c>
      <c r="Q62" s="2">
        <f t="shared" si="26"/>
        <v>394650.2587107867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389416.87996517122</v>
      </c>
      <c r="G63" s="2">
        <f t="shared" si="25"/>
        <v>389416.87996517122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396756.89860625565</v>
      </c>
      <c r="Q63" s="2">
        <f t="shared" si="26"/>
        <v>396756.89860625565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391252.65545430779</v>
      </c>
      <c r="G64" s="2">
        <f t="shared" si="25"/>
        <v>391252.65545430779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398863.5385017246</v>
      </c>
      <c r="Q64" s="2">
        <f t="shared" si="26"/>
        <v>398863.5385017246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393088.43094345927</v>
      </c>
      <c r="G65" s="2">
        <f t="shared" si="25"/>
        <v>393088.43094345927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400970.17839720845</v>
      </c>
      <c r="Q65" s="2">
        <f t="shared" si="26"/>
        <v>400970.17839720845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394924.20643259585</v>
      </c>
      <c r="G66" s="2">
        <f t="shared" si="25"/>
        <v>394924.20643259585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403076.8182926774</v>
      </c>
      <c r="Q66" s="2">
        <f t="shared" si="26"/>
        <v>403076.8182926774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-9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396759.98192174733</v>
      </c>
      <c r="G67" s="2">
        <f t="shared" si="25"/>
        <v>396759.98192174733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405183.45818814635</v>
      </c>
      <c r="Q67" s="2">
        <f t="shared" si="26"/>
        <v>405183.45818814635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-8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398595.7574108839</v>
      </c>
      <c r="G68" s="2">
        <f t="shared" si="25"/>
        <v>398595.7574108839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407290.0980836153</v>
      </c>
      <c r="Q68" s="2">
        <f t="shared" si="26"/>
        <v>407290.0980836153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-7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400431.53290003538</v>
      </c>
      <c r="G69" s="2">
        <f t="shared" si="25"/>
        <v>400431.53290003538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409396.73797908425</v>
      </c>
      <c r="Q69" s="2">
        <f t="shared" si="26"/>
        <v>409396.73797908425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-6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402267.30838918686</v>
      </c>
      <c r="G70" s="2">
        <f t="shared" si="25"/>
        <v>402267.30838918686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411503.3778745532</v>
      </c>
      <c r="Q70" s="2">
        <f t="shared" si="26"/>
        <v>411503.3778745532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-5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404103.08387832344</v>
      </c>
      <c r="G71" s="2">
        <f t="shared" si="25"/>
        <v>404103.08387832344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413610.01777002215</v>
      </c>
      <c r="Q71" s="2">
        <f t="shared" si="26"/>
        <v>413610.01777002215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-4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405938.85936747491</v>
      </c>
      <c r="G72" s="2">
        <f t="shared" si="25"/>
        <v>405938.85936747491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415716.6576654911</v>
      </c>
      <c r="Q72" s="2">
        <f t="shared" si="26"/>
        <v>415716.6576654911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-3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407774.63485661149</v>
      </c>
      <c r="G73" s="2">
        <f t="shared" si="25"/>
        <v>407774.63485661149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417823.29756096005</v>
      </c>
      <c r="Q73" s="2">
        <f t="shared" si="26"/>
        <v>417823.29756096005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409610.41034576297</v>
      </c>
      <c r="G74" s="2">
        <f t="shared" si="25"/>
        <v>409610.41034576297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419929.937456429</v>
      </c>
      <c r="Q74" s="2">
        <f t="shared" si="26"/>
        <v>419929.937456429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-1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411446.18583489954</v>
      </c>
      <c r="G75" s="2">
        <f t="shared" si="25"/>
        <v>411446.18583489954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422036.57735191286</v>
      </c>
      <c r="Q75" s="2">
        <f t="shared" si="26"/>
        <v>422036.57735191286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0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413281.96132405102</v>
      </c>
      <c r="G76" s="2">
        <f t="shared" si="25"/>
        <v>413281.96132405102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424143.21724738181</v>
      </c>
      <c r="Q76" s="2">
        <f t="shared" si="26"/>
        <v>424143.21724738181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1</v>
      </c>
      <c r="C77" s="7"/>
      <c r="D77" s="2" t="e">
        <f t="shared" si="12"/>
        <v>#N/A</v>
      </c>
      <c r="E77" s="2" t="e">
        <f t="shared" si="22"/>
        <v>#N/A</v>
      </c>
      <c r="F77" s="2">
        <v>415117.7368132025</v>
      </c>
      <c r="G77" s="2">
        <f t="shared" si="25"/>
        <v>415117.7368132025</v>
      </c>
      <c r="H77" s="2">
        <f t="shared" si="13"/>
        <v>19592672.736813203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756957.85714285716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426249.85714285076</v>
      </c>
      <c r="Q77" s="2">
        <f t="shared" si="26"/>
        <v>426249.85714285076</v>
      </c>
      <c r="R77" s="2">
        <f t="shared" si="16"/>
        <v>20339841.857142851</v>
      </c>
      <c r="S77" s="2">
        <f t="shared" si="17"/>
        <v>415117.7368132025</v>
      </c>
      <c r="T77" s="2">
        <f t="shared" si="18"/>
        <v>20920.857142857159</v>
      </c>
      <c r="U77" s="2">
        <f t="shared" si="19"/>
        <v>426249.85714285076</v>
      </c>
      <c r="V77" s="2">
        <f t="shared" si="5"/>
        <v>747157.54166666663</v>
      </c>
      <c r="W77" s="2">
        <f t="shared" si="20"/>
        <v>11120.541666666628</v>
      </c>
      <c r="X77" s="2">
        <f t="shared" si="6"/>
        <v>415129.31547618413</v>
      </c>
      <c r="Y77" s="2">
        <f t="shared" si="7"/>
        <v>19592684.315476183</v>
      </c>
      <c r="Z77" s="2" t="str">
        <f t="shared" si="8"/>
        <v>HERE</v>
      </c>
      <c r="AA77" s="2">
        <f>IF(Z77="HERE",Y77,AA76+Graph!$G$1*1000)</f>
        <v>19592684.315476183</v>
      </c>
      <c r="AB77" s="2">
        <f t="shared" si="21"/>
        <v>415129.31547618285</v>
      </c>
      <c r="AC77" s="2">
        <f t="shared" si="9"/>
        <v>747157.54166666663</v>
      </c>
      <c r="AD77" s="3">
        <f t="shared" si="10"/>
        <v>19592684.315476183</v>
      </c>
      <c r="AE77" s="2">
        <f>IF(AE75&gt;=52800000,52800000,IF(AB56=Graph!G$1*1000,AE76+Graph!G$1*1000,AC77))</f>
        <v>747157.54166666663</v>
      </c>
      <c r="AF77" s="3">
        <f t="shared" si="11"/>
        <v>747157.54166666663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2</v>
      </c>
      <c r="C78" s="7"/>
      <c r="D78" s="2" t="e">
        <f t="shared" si="12"/>
        <v>#N/A</v>
      </c>
      <c r="E78" s="2" t="e">
        <f t="shared" si="22"/>
        <v>#N/A</v>
      </c>
      <c r="F78" s="2">
        <v>416953.51230233908</v>
      </c>
      <c r="G78" s="2">
        <f t="shared" si="25"/>
        <v>416953.51230233908</v>
      </c>
      <c r="H78" s="2">
        <f t="shared" si="13"/>
        <v>20009626.249115542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777878.71428571432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428356.49703831971</v>
      </c>
      <c r="Q78" s="2">
        <f t="shared" si="26"/>
        <v>428356.49703831971</v>
      </c>
      <c r="R78" s="2">
        <f t="shared" si="16"/>
        <v>20768198.35418117</v>
      </c>
      <c r="S78" s="2">
        <f t="shared" si="17"/>
        <v>416953.51230233908</v>
      </c>
      <c r="T78" s="2">
        <f t="shared" si="18"/>
        <v>20920.857142857159</v>
      </c>
      <c r="U78" s="2">
        <f t="shared" si="19"/>
        <v>428356.49703831971</v>
      </c>
      <c r="V78" s="2">
        <f t="shared" si="5"/>
        <v>758278.08333333337</v>
      </c>
      <c r="W78" s="2">
        <f t="shared" si="20"/>
        <v>11120.541666666744</v>
      </c>
      <c r="X78" s="2">
        <f t="shared" si="6"/>
        <v>417235.95537165296</v>
      </c>
      <c r="Y78" s="2">
        <f t="shared" si="7"/>
        <v>20009920.270847835</v>
      </c>
      <c r="Z78" s="2" t="str">
        <f t="shared" si="8"/>
        <v>HERE</v>
      </c>
      <c r="AA78" s="2">
        <f>IF(Z78="HERE",Y78,AA77+Graph!$G$1*1000)</f>
        <v>20009920.270847835</v>
      </c>
      <c r="AB78" s="2">
        <f t="shared" si="21"/>
        <v>417235.9553716518</v>
      </c>
      <c r="AC78" s="2">
        <f t="shared" si="9"/>
        <v>758278.08333333337</v>
      </c>
      <c r="AD78" s="3">
        <f t="shared" si="10"/>
        <v>20009920.270847835</v>
      </c>
      <c r="AE78" s="2">
        <f>IF(AE76&gt;=52800000,52800000,IF(AB57=Graph!G$1*1000,AE77+Graph!G$1*1000,AC78))</f>
        <v>758278.08333333337</v>
      </c>
      <c r="AF78" s="3">
        <f t="shared" si="11"/>
        <v>758278.08333333337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3</v>
      </c>
      <c r="C79" s="7"/>
      <c r="D79" s="2" t="e">
        <f t="shared" si="12"/>
        <v>#N/A</v>
      </c>
      <c r="E79" s="2" t="e">
        <f t="shared" si="22"/>
        <v>#N/A</v>
      </c>
      <c r="F79" s="2">
        <v>418789.28779149055</v>
      </c>
      <c r="G79" s="2">
        <f t="shared" si="25"/>
        <v>418789.28779149055</v>
      </c>
      <c r="H79" s="2">
        <f t="shared" si="13"/>
        <v>20428415.536907032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798799.57142857148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430463.13693378866</v>
      </c>
      <c r="Q79" s="2">
        <f t="shared" si="26"/>
        <v>430463.13693378866</v>
      </c>
      <c r="R79" s="2">
        <f t="shared" si="16"/>
        <v>21198661.491114959</v>
      </c>
      <c r="S79" s="2">
        <f t="shared" si="17"/>
        <v>418789.28779149055</v>
      </c>
      <c r="T79" s="2">
        <f t="shared" si="18"/>
        <v>20920.857142857159</v>
      </c>
      <c r="U79" s="2">
        <f t="shared" si="19"/>
        <v>430463.13693378866</v>
      </c>
      <c r="V79" s="2">
        <f t="shared" si="5"/>
        <v>769398.625</v>
      </c>
      <c r="W79" s="2">
        <f t="shared" si="20"/>
        <v>11120.541666666628</v>
      </c>
      <c r="X79" s="2">
        <f t="shared" si="6"/>
        <v>419342.59526712203</v>
      </c>
      <c r="Y79" s="2">
        <f t="shared" si="7"/>
        <v>20429262.866114955</v>
      </c>
      <c r="Z79" s="2" t="str">
        <f t="shared" si="8"/>
        <v>HERE</v>
      </c>
      <c r="AA79" s="2">
        <f>IF(Z79="HERE",Y79,AA78+Graph!$G$1*1000)</f>
        <v>20429262.866114955</v>
      </c>
      <c r="AB79" s="2">
        <f t="shared" si="21"/>
        <v>419342.59526712075</v>
      </c>
      <c r="AC79" s="2">
        <f t="shared" si="9"/>
        <v>769398.625</v>
      </c>
      <c r="AD79" s="3">
        <f t="shared" si="10"/>
        <v>20429262.866114955</v>
      </c>
      <c r="AE79" s="2">
        <f>IF(AE77&gt;=52800000,52800000,IF(AB58=Graph!G$1*1000,AE78+Graph!G$1*1000,AC79))</f>
        <v>769398.625</v>
      </c>
      <c r="AF79" s="3">
        <f t="shared" si="11"/>
        <v>769398.625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4</v>
      </c>
      <c r="C80" s="7"/>
      <c r="D80" s="2" t="e">
        <f t="shared" si="12"/>
        <v>#N/A</v>
      </c>
      <c r="E80" s="2" t="e">
        <f t="shared" si="22"/>
        <v>#N/A</v>
      </c>
      <c r="F80" s="2">
        <v>420625.06328062713</v>
      </c>
      <c r="G80" s="2">
        <f t="shared" si="25"/>
        <v>420625.06328062713</v>
      </c>
      <c r="H80" s="2">
        <f t="shared" si="13"/>
        <v>20849040.600187659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819720.42857142864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432569.77682925761</v>
      </c>
      <c r="Q80" s="2">
        <f t="shared" si="26"/>
        <v>432569.77682925761</v>
      </c>
      <c r="R80" s="2">
        <f t="shared" si="16"/>
        <v>21631231.267944217</v>
      </c>
      <c r="S80" s="2">
        <f t="shared" si="17"/>
        <v>420625.06328062713</v>
      </c>
      <c r="T80" s="2">
        <f t="shared" si="18"/>
        <v>20920.857142857159</v>
      </c>
      <c r="U80" s="2">
        <f t="shared" si="19"/>
        <v>432569.77682925761</v>
      </c>
      <c r="V80" s="2">
        <f t="shared" si="5"/>
        <v>780519.16666666663</v>
      </c>
      <c r="W80" s="2">
        <f t="shared" si="20"/>
        <v>11120.541666666628</v>
      </c>
      <c r="X80" s="2">
        <f t="shared" si="6"/>
        <v>421449.23516259098</v>
      </c>
      <c r="Y80" s="2">
        <f t="shared" si="7"/>
        <v>20850712.101277545</v>
      </c>
      <c r="Z80" s="2" t="str">
        <f t="shared" si="8"/>
        <v>HERE</v>
      </c>
      <c r="AA80" s="2">
        <f>IF(Z80="HERE",Y80,AA79+Graph!$G$1*1000)</f>
        <v>20850712.101277545</v>
      </c>
      <c r="AB80" s="2">
        <f t="shared" si="21"/>
        <v>421449.2351625897</v>
      </c>
      <c r="AC80" s="2">
        <f t="shared" si="9"/>
        <v>780519.16666666663</v>
      </c>
      <c r="AD80" s="3">
        <f t="shared" si="10"/>
        <v>20850712.101277545</v>
      </c>
      <c r="AE80" s="2">
        <f>IF(AE78&gt;=52800000,52800000,IF(AB59=Graph!G$1*1000,AE79+Graph!G$1*1000,AC80))</f>
        <v>780519.16666666663</v>
      </c>
      <c r="AF80" s="3">
        <f t="shared" si="11"/>
        <v>780519.16666666663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5</v>
      </c>
      <c r="C81" s="7"/>
      <c r="D81" s="2" t="e">
        <f t="shared" si="12"/>
        <v>#N/A</v>
      </c>
      <c r="E81" s="2" t="e">
        <f t="shared" si="22"/>
        <v>#N/A</v>
      </c>
      <c r="F81" s="2">
        <v>422460.83876977861</v>
      </c>
      <c r="G81" s="2">
        <f t="shared" si="25"/>
        <v>422460.83876977861</v>
      </c>
      <c r="H81" s="2">
        <f t="shared" si="13"/>
        <v>21271501.438957438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840641.2857142858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434676.41672472656</v>
      </c>
      <c r="Q81" s="2">
        <f t="shared" si="26"/>
        <v>434676.41672472656</v>
      </c>
      <c r="R81" s="2">
        <f t="shared" si="16"/>
        <v>22065907.684668943</v>
      </c>
      <c r="S81" s="2">
        <f t="shared" si="17"/>
        <v>422460.83876977861</v>
      </c>
      <c r="T81" s="2">
        <f t="shared" si="18"/>
        <v>20920.857142857159</v>
      </c>
      <c r="U81" s="2">
        <f t="shared" si="19"/>
        <v>434676.41672472656</v>
      </c>
      <c r="V81" s="2">
        <f t="shared" si="5"/>
        <v>791639.70833333337</v>
      </c>
      <c r="W81" s="2">
        <f t="shared" si="20"/>
        <v>11120.541666666744</v>
      </c>
      <c r="X81" s="2">
        <f t="shared" si="6"/>
        <v>423555.87505805981</v>
      </c>
      <c r="Y81" s="2">
        <f t="shared" si="7"/>
        <v>21274267.976335604</v>
      </c>
      <c r="Z81" s="2" t="str">
        <f t="shared" si="8"/>
        <v>HERE</v>
      </c>
      <c r="AA81" s="2">
        <f>IF(Z81="HERE",Y81,AA80+Graph!$G$1*1000)</f>
        <v>21274267.976335604</v>
      </c>
      <c r="AB81" s="2">
        <f t="shared" si="21"/>
        <v>423555.87505805865</v>
      </c>
      <c r="AC81" s="2">
        <f t="shared" si="9"/>
        <v>791639.70833333337</v>
      </c>
      <c r="AD81" s="3">
        <f t="shared" si="10"/>
        <v>21274267.976335604</v>
      </c>
      <c r="AE81" s="2">
        <f>IF(AE79&gt;=52800000,52800000,IF(AB60=Graph!G$1*1000,AE80+Graph!G$1*1000,AC81))</f>
        <v>791639.70833333337</v>
      </c>
      <c r="AF81" s="3">
        <f t="shared" si="11"/>
        <v>791639.70833333337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6</v>
      </c>
      <c r="C82" s="7"/>
      <c r="D82" s="2" t="e">
        <f t="shared" si="12"/>
        <v>#N/A</v>
      </c>
      <c r="E82" s="2" t="e">
        <f t="shared" si="22"/>
        <v>#N/A</v>
      </c>
      <c r="F82" s="2">
        <v>424296.61425891519</v>
      </c>
      <c r="G82" s="2">
        <f t="shared" si="25"/>
        <v>424296.61425891519</v>
      </c>
      <c r="H82" s="2">
        <f t="shared" si="13"/>
        <v>21695798.053216353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861562.14285714296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436783.05662019551</v>
      </c>
      <c r="Q82" s="2">
        <f t="shared" si="26"/>
        <v>436783.05662019551</v>
      </c>
      <c r="R82" s="2">
        <f t="shared" si="16"/>
        <v>22502690.741289139</v>
      </c>
      <c r="S82" s="2">
        <f t="shared" si="17"/>
        <v>424296.61425891519</v>
      </c>
      <c r="T82" s="2">
        <f t="shared" si="18"/>
        <v>20920.857142857159</v>
      </c>
      <c r="U82" s="2">
        <f t="shared" si="19"/>
        <v>436783.05662019551</v>
      </c>
      <c r="V82" s="2">
        <f t="shared" si="5"/>
        <v>802760.25</v>
      </c>
      <c r="W82" s="2">
        <f t="shared" si="20"/>
        <v>11120.541666666628</v>
      </c>
      <c r="X82" s="2">
        <f t="shared" si="6"/>
        <v>425662.51495352888</v>
      </c>
      <c r="Y82" s="2">
        <f t="shared" si="7"/>
        <v>21699930.491289131</v>
      </c>
      <c r="Z82" s="2" t="str">
        <f t="shared" si="8"/>
        <v>HERE</v>
      </c>
      <c r="AA82" s="2">
        <f>IF(Z82="HERE",Y82,AA81+Graph!$G$1*1000)</f>
        <v>21699930.491289131</v>
      </c>
      <c r="AB82" s="2">
        <f t="shared" si="21"/>
        <v>425662.5149535276</v>
      </c>
      <c r="AC82" s="2">
        <f t="shared" si="9"/>
        <v>802760.25</v>
      </c>
      <c r="AD82" s="3">
        <f t="shared" si="10"/>
        <v>21699930.491289131</v>
      </c>
      <c r="AE82" s="2">
        <f>IF(AE80&gt;=52800000,52800000,IF(AB61=Graph!G$1*1000,AE81+Graph!G$1*1000,AC82))</f>
        <v>802760.25</v>
      </c>
      <c r="AF82" s="3">
        <f t="shared" si="11"/>
        <v>802760.25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7</v>
      </c>
      <c r="C83" s="7"/>
      <c r="D83" s="2" t="e">
        <f t="shared" si="12"/>
        <v>#N/A</v>
      </c>
      <c r="E83" s="2" t="e">
        <f t="shared" si="22"/>
        <v>#N/A</v>
      </c>
      <c r="F83" s="2">
        <v>426132.38974806666</v>
      </c>
      <c r="G83" s="2">
        <f t="shared" si="25"/>
        <v>426132.38974806666</v>
      </c>
      <c r="H83" s="2">
        <f t="shared" si="13"/>
        <v>22121930.44296442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882483.00000000012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438889.69651566446</v>
      </c>
      <c r="Q83" s="2">
        <f t="shared" si="26"/>
        <v>438889.69651566446</v>
      </c>
      <c r="R83" s="2">
        <f t="shared" si="16"/>
        <v>22941580.437804803</v>
      </c>
      <c r="S83" s="2">
        <f t="shared" si="17"/>
        <v>426132.38974806666</v>
      </c>
      <c r="T83" s="2">
        <f t="shared" si="18"/>
        <v>20920.857142857159</v>
      </c>
      <c r="U83" s="2">
        <f t="shared" si="19"/>
        <v>438889.69651566446</v>
      </c>
      <c r="V83" s="2">
        <f t="shared" si="5"/>
        <v>813880.79166666663</v>
      </c>
      <c r="W83" s="2">
        <f t="shared" si="20"/>
        <v>11120.541666666628</v>
      </c>
      <c r="X83" s="2">
        <f t="shared" si="6"/>
        <v>427769.15484899783</v>
      </c>
      <c r="Y83" s="2">
        <f t="shared" si="7"/>
        <v>22127699.646138128</v>
      </c>
      <c r="Z83" s="2" t="str">
        <f t="shared" si="8"/>
        <v>HERE</v>
      </c>
      <c r="AA83" s="2">
        <f>IF(Z83="HERE",Y83,AA82+Graph!$G$1*1000)</f>
        <v>22127699.646138128</v>
      </c>
      <c r="AB83" s="2">
        <f t="shared" si="21"/>
        <v>427769.15484899655</v>
      </c>
      <c r="AC83" s="2">
        <f t="shared" si="9"/>
        <v>813880.79166666663</v>
      </c>
      <c r="AD83" s="3">
        <f t="shared" si="10"/>
        <v>22127699.646138128</v>
      </c>
      <c r="AE83" s="2">
        <f>IF(AE81&gt;=52800000,52800000,IF(AB62=Graph!G$1*1000,AE82+Graph!G$1*1000,AC83))</f>
        <v>813880.79166666663</v>
      </c>
      <c r="AF83" s="3">
        <f t="shared" si="11"/>
        <v>813880.79166666663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8</v>
      </c>
      <c r="C84" s="7"/>
      <c r="D84" s="2" t="e">
        <f t="shared" si="12"/>
        <v>#N/A</v>
      </c>
      <c r="E84" s="2" t="e">
        <f t="shared" si="22"/>
        <v>#N/A</v>
      </c>
      <c r="F84" s="2">
        <v>427968.16523721814</v>
      </c>
      <c r="G84" s="2">
        <f t="shared" si="25"/>
        <v>427968.16523721814</v>
      </c>
      <c r="H84" s="2">
        <f t="shared" si="13"/>
        <v>22549898.608201638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903403.85714285728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440996.33641113341</v>
      </c>
      <c r="Q84" s="2">
        <f t="shared" si="26"/>
        <v>440996.33641113341</v>
      </c>
      <c r="R84" s="2">
        <f t="shared" si="16"/>
        <v>23382576.774215937</v>
      </c>
      <c r="S84" s="2">
        <f t="shared" si="17"/>
        <v>427968.16523721814</v>
      </c>
      <c r="T84" s="2">
        <f t="shared" si="18"/>
        <v>20920.857142857159</v>
      </c>
      <c r="U84" s="2">
        <f t="shared" si="19"/>
        <v>440996.33641113341</v>
      </c>
      <c r="V84" s="2">
        <f t="shared" si="5"/>
        <v>825001.33333333337</v>
      </c>
      <c r="W84" s="2">
        <f t="shared" si="20"/>
        <v>11120.541666666744</v>
      </c>
      <c r="X84" s="2">
        <f t="shared" si="6"/>
        <v>429875.79474446666</v>
      </c>
      <c r="Y84" s="2">
        <f t="shared" si="7"/>
        <v>22557575.440882593</v>
      </c>
      <c r="Z84" s="2" t="str">
        <f t="shared" si="8"/>
        <v>HERE</v>
      </c>
      <c r="AA84" s="2">
        <f>IF(Z84="HERE",Y84,AA83+Graph!$G$1*1000)</f>
        <v>22557575.440882593</v>
      </c>
      <c r="AB84" s="2">
        <f t="shared" si="21"/>
        <v>429875.7947444655</v>
      </c>
      <c r="AC84" s="2">
        <f t="shared" si="9"/>
        <v>825001.33333333337</v>
      </c>
      <c r="AD84" s="3">
        <f t="shared" si="10"/>
        <v>22557575.440882593</v>
      </c>
      <c r="AE84" s="2">
        <f>IF(AE82&gt;=52800000,52800000,IF(AB63=Graph!G$1*1000,AE83+Graph!G$1*1000,AC84))</f>
        <v>825001.33333333337</v>
      </c>
      <c r="AF84" s="3">
        <f t="shared" si="11"/>
        <v>825001.33333333337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9</v>
      </c>
      <c r="C85" s="7"/>
      <c r="D85" s="2" t="e">
        <f t="shared" si="12"/>
        <v>#N/A</v>
      </c>
      <c r="E85" s="2" t="e">
        <f t="shared" si="22"/>
        <v>#N/A</v>
      </c>
      <c r="F85" s="2">
        <v>429803.94072635472</v>
      </c>
      <c r="G85" s="2">
        <f t="shared" si="25"/>
        <v>429803.94072635472</v>
      </c>
      <c r="H85" s="2">
        <f t="shared" si="13"/>
        <v>22979702.548927993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924324.71428571444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443102.97630660236</v>
      </c>
      <c r="Q85" s="2">
        <f t="shared" si="26"/>
        <v>443102.97630660236</v>
      </c>
      <c r="R85" s="2">
        <f t="shared" si="16"/>
        <v>23825679.750522539</v>
      </c>
      <c r="S85" s="2">
        <f t="shared" si="17"/>
        <v>429803.94072635472</v>
      </c>
      <c r="T85" s="2">
        <f t="shared" si="18"/>
        <v>20920.857142857159</v>
      </c>
      <c r="U85" s="2">
        <f t="shared" si="19"/>
        <v>443102.97630660236</v>
      </c>
      <c r="V85" s="2">
        <f t="shared" si="5"/>
        <v>836121.875</v>
      </c>
      <c r="W85" s="2">
        <f t="shared" si="20"/>
        <v>11120.541666666628</v>
      </c>
      <c r="X85" s="2">
        <f t="shared" si="6"/>
        <v>431982.43463993573</v>
      </c>
      <c r="Y85" s="2">
        <f t="shared" si="7"/>
        <v>22989557.875522528</v>
      </c>
      <c r="Z85" s="2" t="str">
        <f t="shared" si="8"/>
        <v>HERE</v>
      </c>
      <c r="AA85" s="2">
        <f>IF(Z85="HERE",Y85,AA84+Graph!$G$1*1000)</f>
        <v>22989557.875522528</v>
      </c>
      <c r="AB85" s="2">
        <f t="shared" si="21"/>
        <v>431982.43463993445</v>
      </c>
      <c r="AC85" s="2">
        <f t="shared" si="9"/>
        <v>836121.875</v>
      </c>
      <c r="AD85" s="3">
        <f t="shared" si="10"/>
        <v>22989557.875522528</v>
      </c>
      <c r="AE85" s="2">
        <f>IF(AE83&gt;=52800000,52800000,IF(AB64=Graph!G$1*1000,AE84+Graph!G$1*1000,AC85))</f>
        <v>836121.875</v>
      </c>
      <c r="AF85" s="3">
        <f t="shared" si="11"/>
        <v>836121.875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10</v>
      </c>
      <c r="C86" s="7"/>
      <c r="D86" s="2" t="e">
        <f t="shared" si="12"/>
        <v>#N/A</v>
      </c>
      <c r="E86" s="2" t="e">
        <f t="shared" si="22"/>
        <v>#N/A</v>
      </c>
      <c r="F86" s="2">
        <v>431639.7162155062</v>
      </c>
      <c r="G86" s="2">
        <f t="shared" si="25"/>
        <v>431639.7162155062</v>
      </c>
      <c r="H86" s="2">
        <f t="shared" si="13"/>
        <v>23411342.265143499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945245.57142857159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445209.61620208621</v>
      </c>
      <c r="Q86" s="2">
        <f t="shared" si="26"/>
        <v>445209.61620208621</v>
      </c>
      <c r="R86" s="2">
        <f t="shared" si="16"/>
        <v>24270889.366724625</v>
      </c>
      <c r="S86" s="2">
        <f t="shared" si="17"/>
        <v>431639.7162155062</v>
      </c>
      <c r="T86" s="2">
        <f t="shared" si="18"/>
        <v>20920.857142857159</v>
      </c>
      <c r="U86" s="2">
        <f t="shared" si="19"/>
        <v>445209.61620208621</v>
      </c>
      <c r="V86" s="2">
        <f t="shared" si="5"/>
        <v>847242.41666666663</v>
      </c>
      <c r="W86" s="2">
        <f t="shared" si="20"/>
        <v>11120.541666666628</v>
      </c>
      <c r="X86" s="2">
        <f t="shared" si="6"/>
        <v>434089.07453541958</v>
      </c>
      <c r="Y86" s="2">
        <f t="shared" si="7"/>
        <v>23423646.950057946</v>
      </c>
      <c r="Z86" s="2" t="str">
        <f t="shared" si="8"/>
        <v>HERE</v>
      </c>
      <c r="AA86" s="2">
        <f>IF(Z86="HERE",Y86,AA85+Graph!$G$1*1000)</f>
        <v>23423646.950057946</v>
      </c>
      <c r="AB86" s="2">
        <f t="shared" si="21"/>
        <v>434089.0745354183</v>
      </c>
      <c r="AC86" s="2">
        <f t="shared" si="9"/>
        <v>847242.41666666663</v>
      </c>
      <c r="AD86" s="3">
        <f t="shared" si="10"/>
        <v>23423646.950057946</v>
      </c>
      <c r="AE86" s="2">
        <f>IF(AE84&gt;=52800000,52800000,IF(AB65=Graph!G$1*1000,AE85+Graph!G$1*1000,AC86))</f>
        <v>847242.41666666663</v>
      </c>
      <c r="AF86" s="3">
        <f t="shared" si="11"/>
        <v>847242.41666666663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11</v>
      </c>
      <c r="C87" s="7"/>
      <c r="D87" s="2" t="e">
        <f t="shared" si="12"/>
        <v>#N/A</v>
      </c>
      <c r="E87" s="2" t="e">
        <f t="shared" si="22"/>
        <v>#N/A</v>
      </c>
      <c r="F87" s="2">
        <v>433475.49170464277</v>
      </c>
      <c r="G87" s="2">
        <f t="shared" si="25"/>
        <v>433475.49170464277</v>
      </c>
      <c r="H87" s="2">
        <f t="shared" si="13"/>
        <v>23844817.756848142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966166.42857142875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447316.25609755516</v>
      </c>
      <c r="Q87" s="2">
        <f t="shared" si="26"/>
        <v>447316.25609755516</v>
      </c>
      <c r="R87" s="2">
        <f t="shared" si="16"/>
        <v>24718205.62282218</v>
      </c>
      <c r="S87" s="2">
        <f t="shared" si="17"/>
        <v>433475.49170464277</v>
      </c>
      <c r="T87" s="2">
        <f t="shared" si="18"/>
        <v>20920.857142857159</v>
      </c>
      <c r="U87" s="2">
        <f t="shared" si="19"/>
        <v>447316.25609755516</v>
      </c>
      <c r="V87" s="2">
        <f t="shared" si="5"/>
        <v>858362.95833333337</v>
      </c>
      <c r="W87" s="2">
        <f t="shared" si="20"/>
        <v>11120.541666666744</v>
      </c>
      <c r="X87" s="2">
        <f t="shared" si="6"/>
        <v>436195.71443088842</v>
      </c>
      <c r="Y87" s="2">
        <f t="shared" si="7"/>
        <v>23859842.664488833</v>
      </c>
      <c r="Z87" s="2" t="str">
        <f t="shared" si="8"/>
        <v>HERE</v>
      </c>
      <c r="AA87" s="2">
        <f>IF(Z87="HERE",Y87,AA86+Graph!$G$1*1000)</f>
        <v>23859842.664488833</v>
      </c>
      <c r="AB87" s="2">
        <f t="shared" si="21"/>
        <v>436195.71443088725</v>
      </c>
      <c r="AC87" s="2">
        <f t="shared" si="9"/>
        <v>858362.95833333337</v>
      </c>
      <c r="AD87" s="3">
        <f t="shared" si="10"/>
        <v>23859842.664488833</v>
      </c>
      <c r="AE87" s="2">
        <f>IF(AE85&gt;=52800000,52800000,IF(AB66=Graph!G$1*1000,AE86+Graph!G$1*1000,AC87))</f>
        <v>858362.95833333337</v>
      </c>
      <c r="AF87" s="3">
        <f t="shared" si="11"/>
        <v>858362.95833333337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12</v>
      </c>
      <c r="C88" s="7"/>
      <c r="D88" s="2" t="e">
        <f t="shared" si="12"/>
        <v>#N/A</v>
      </c>
      <c r="E88" s="2" t="e">
        <f t="shared" si="22"/>
        <v>#N/A</v>
      </c>
      <c r="F88" s="2">
        <v>435311.26719379425</v>
      </c>
      <c r="G88" s="2">
        <f t="shared" si="25"/>
        <v>435311.26719379425</v>
      </c>
      <c r="H88" s="2">
        <f t="shared" si="13"/>
        <v>24280129.024041936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987087.28571428591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449422.89599302411</v>
      </c>
      <c r="Q88" s="2">
        <f t="shared" si="26"/>
        <v>449422.89599302411</v>
      </c>
      <c r="R88" s="2">
        <f t="shared" si="16"/>
        <v>25167628.518815205</v>
      </c>
      <c r="S88" s="2">
        <f t="shared" si="17"/>
        <v>435311.26719379425</v>
      </c>
      <c r="T88" s="2">
        <f t="shared" si="18"/>
        <v>20920.857142857159</v>
      </c>
      <c r="U88" s="2">
        <f t="shared" si="19"/>
        <v>449422.89599302411</v>
      </c>
      <c r="V88" s="2">
        <f t="shared" si="5"/>
        <v>869483.5</v>
      </c>
      <c r="W88" s="2">
        <f t="shared" si="20"/>
        <v>11120.541666666628</v>
      </c>
      <c r="X88" s="2">
        <f t="shared" si="6"/>
        <v>438302.35432635748</v>
      </c>
      <c r="Y88" s="2">
        <f t="shared" si="7"/>
        <v>24298145.01881519</v>
      </c>
      <c r="Z88" s="2" t="str">
        <f t="shared" si="8"/>
        <v>HERE</v>
      </c>
      <c r="AA88" s="2">
        <f>IF(Z88="HERE",Y88,AA87+Graph!$G$1*1000)</f>
        <v>24298145.01881519</v>
      </c>
      <c r="AB88" s="2">
        <f t="shared" si="21"/>
        <v>438302.3543263562</v>
      </c>
      <c r="AC88" s="2">
        <f t="shared" si="9"/>
        <v>869483.5</v>
      </c>
      <c r="AD88" s="3">
        <f t="shared" si="10"/>
        <v>24298145.01881519</v>
      </c>
      <c r="AE88" s="2">
        <f>IF(AE86&gt;=52800000,52800000,IF(AB67=Graph!G$1*1000,AE87+Graph!G$1*1000,AC88))</f>
        <v>869483.5</v>
      </c>
      <c r="AF88" s="3">
        <f t="shared" si="11"/>
        <v>869483.5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13</v>
      </c>
      <c r="C89" s="7"/>
      <c r="D89" s="2" t="e">
        <f t="shared" si="12"/>
        <v>#N/A</v>
      </c>
      <c r="E89" s="2" t="e">
        <f t="shared" si="22"/>
        <v>#N/A</v>
      </c>
      <c r="F89" s="2">
        <v>437147.04268293083</v>
      </c>
      <c r="G89" s="2">
        <f t="shared" si="25"/>
        <v>437147.04268293083</v>
      </c>
      <c r="H89" s="2">
        <f t="shared" si="13"/>
        <v>24717276.066724867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1008008.1428571431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451529.53588849306</v>
      </c>
      <c r="Q89" s="2">
        <f t="shared" si="26"/>
        <v>451529.53588849306</v>
      </c>
      <c r="R89" s="2">
        <f t="shared" si="16"/>
        <v>25619158.054703698</v>
      </c>
      <c r="S89" s="2">
        <f t="shared" si="17"/>
        <v>437147.04268293083</v>
      </c>
      <c r="T89" s="2">
        <f t="shared" si="18"/>
        <v>20920.857142857159</v>
      </c>
      <c r="U89" s="2">
        <f t="shared" si="19"/>
        <v>451529.53588849306</v>
      </c>
      <c r="V89" s="2">
        <f t="shared" si="5"/>
        <v>880604.04166666663</v>
      </c>
      <c r="W89" s="2">
        <f t="shared" si="20"/>
        <v>11120.541666666628</v>
      </c>
      <c r="X89" s="2">
        <f t="shared" si="6"/>
        <v>440408.99422182643</v>
      </c>
      <c r="Y89" s="2">
        <f t="shared" si="7"/>
        <v>24738554.013037015</v>
      </c>
      <c r="Z89" s="2" t="str">
        <f t="shared" si="8"/>
        <v>HERE</v>
      </c>
      <c r="AA89" s="2">
        <f>IF(Z89="HERE",Y89,AA88+Graph!$G$1*1000)</f>
        <v>24738554.013037015</v>
      </c>
      <c r="AB89" s="2">
        <f t="shared" si="21"/>
        <v>440408.99422182515</v>
      </c>
      <c r="AC89" s="2">
        <f t="shared" si="9"/>
        <v>880604.04166666663</v>
      </c>
      <c r="AD89" s="3">
        <f t="shared" si="10"/>
        <v>24738554.013037015</v>
      </c>
      <c r="AE89" s="2">
        <f>IF(AE87&gt;=52800000,52800000,IF(AB68=Graph!G$1*1000,AE88+Graph!G$1*1000,AC89))</f>
        <v>880604.04166666663</v>
      </c>
      <c r="AF89" s="3">
        <f t="shared" si="11"/>
        <v>880604.04166666663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14</v>
      </c>
      <c r="C90" s="7"/>
      <c r="D90" s="2" t="e">
        <f t="shared" si="12"/>
        <v>#N/A</v>
      </c>
      <c r="E90" s="2" t="e">
        <f t="shared" si="22"/>
        <v>#N/A</v>
      </c>
      <c r="F90" s="2">
        <v>438982.8181720823</v>
      </c>
      <c r="G90" s="2">
        <f t="shared" si="25"/>
        <v>438982.8181720823</v>
      </c>
      <c r="H90" s="2">
        <f t="shared" si="13"/>
        <v>25156258.884896949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1028929.0000000002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453636.17578396201</v>
      </c>
      <c r="Q90" s="2">
        <f t="shared" si="26"/>
        <v>453636.17578396201</v>
      </c>
      <c r="R90" s="2">
        <f t="shared" si="16"/>
        <v>26072794.23048766</v>
      </c>
      <c r="S90" s="2">
        <f t="shared" si="17"/>
        <v>438982.8181720823</v>
      </c>
      <c r="T90" s="2">
        <f t="shared" si="18"/>
        <v>20920.857142857159</v>
      </c>
      <c r="U90" s="2">
        <f t="shared" si="19"/>
        <v>453636.17578396201</v>
      </c>
      <c r="V90" s="2">
        <f t="shared" si="5"/>
        <v>891724.58333333326</v>
      </c>
      <c r="W90" s="2">
        <f t="shared" si="20"/>
        <v>11120.541666666628</v>
      </c>
      <c r="X90" s="2">
        <f t="shared" si="6"/>
        <v>442515.63411729538</v>
      </c>
      <c r="Y90" s="2">
        <f t="shared" si="7"/>
        <v>25181069.647154309</v>
      </c>
      <c r="Z90" s="2" t="str">
        <f t="shared" si="8"/>
        <v>HERE</v>
      </c>
      <c r="AA90" s="2">
        <f>IF(Z90="HERE",Y90,AA89+Graph!$G$1*1000)</f>
        <v>25181069.647154309</v>
      </c>
      <c r="AB90" s="2">
        <f t="shared" si="21"/>
        <v>442515.6341172941</v>
      </c>
      <c r="AC90" s="2">
        <f t="shared" si="9"/>
        <v>891724.58333333326</v>
      </c>
      <c r="AD90" s="3">
        <f t="shared" si="10"/>
        <v>25181069.647154309</v>
      </c>
      <c r="AE90" s="2">
        <f>IF(AE88&gt;=52800000,52800000,IF(AB69=Graph!G$1*1000,AE89+Graph!G$1*1000,AC90))</f>
        <v>891724.58333333326</v>
      </c>
      <c r="AF90" s="3">
        <f t="shared" si="11"/>
        <v>891724.58333333326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15</v>
      </c>
      <c r="C91" s="7"/>
      <c r="D91" s="2" t="e">
        <f t="shared" si="12"/>
        <v>#N/A</v>
      </c>
      <c r="E91" s="2" t="e">
        <f t="shared" si="22"/>
        <v>#N/A</v>
      </c>
      <c r="F91" s="2">
        <v>440818.59366121888</v>
      </c>
      <c r="G91" s="2">
        <f t="shared" si="25"/>
        <v>440818.59366121888</v>
      </c>
      <c r="H91" s="2">
        <f t="shared" si="13"/>
        <v>25597077.478558168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1049849.8571428573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455742.81567943096</v>
      </c>
      <c r="Q91" s="2">
        <f t="shared" si="26"/>
        <v>455742.81567943096</v>
      </c>
      <c r="R91" s="2">
        <f t="shared" si="16"/>
        <v>26528537.046167091</v>
      </c>
      <c r="S91" s="2">
        <f t="shared" si="17"/>
        <v>440818.59366121888</v>
      </c>
      <c r="T91" s="2">
        <f t="shared" si="18"/>
        <v>20920.857142857043</v>
      </c>
      <c r="U91" s="2">
        <f t="shared" si="19"/>
        <v>455742.81567943096</v>
      </c>
      <c r="V91" s="2">
        <f t="shared" si="5"/>
        <v>902845.125</v>
      </c>
      <c r="W91" s="2">
        <f t="shared" si="20"/>
        <v>11120.541666666744</v>
      </c>
      <c r="X91" s="2">
        <f t="shared" si="6"/>
        <v>444622.27401276422</v>
      </c>
      <c r="Y91" s="2">
        <f t="shared" si="7"/>
        <v>25625691.921167072</v>
      </c>
      <c r="Z91" s="2" t="str">
        <f t="shared" si="8"/>
        <v>HERE</v>
      </c>
      <c r="AA91" s="2">
        <f>IF(Z91="HERE",Y91,AA90+Graph!$G$1*1000)</f>
        <v>25625691.921167072</v>
      </c>
      <c r="AB91" s="2">
        <f t="shared" si="21"/>
        <v>444622.27401276305</v>
      </c>
      <c r="AC91" s="2">
        <f t="shared" si="9"/>
        <v>902845.125</v>
      </c>
      <c r="AD91" s="3">
        <f t="shared" si="10"/>
        <v>25625691.921167072</v>
      </c>
      <c r="AE91" s="2">
        <f>IF(AE89&gt;=52800000,52800000,IF(AB70=Graph!G$1*1000,AE90+Graph!G$1*1000,AC91))</f>
        <v>902845.125</v>
      </c>
      <c r="AF91" s="3">
        <f t="shared" si="11"/>
        <v>902845.125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16</v>
      </c>
      <c r="C92" s="7"/>
      <c r="D92" s="2" t="e">
        <f t="shared" si="12"/>
        <v>#N/A</v>
      </c>
      <c r="E92" s="2" t="e">
        <f t="shared" si="22"/>
        <v>#N/A</v>
      </c>
      <c r="F92" s="2">
        <v>442654.36915037036</v>
      </c>
      <c r="G92" s="2">
        <f t="shared" si="25"/>
        <v>442654.36915037036</v>
      </c>
      <c r="H92" s="2">
        <f t="shared" si="13"/>
        <v>26039731.847708538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1070770.7142857143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457849.45557489991</v>
      </c>
      <c r="Q92" s="2">
        <f t="shared" si="26"/>
        <v>457849.45557489991</v>
      </c>
      <c r="R92" s="2">
        <f t="shared" si="16"/>
        <v>26986386.50174199</v>
      </c>
      <c r="S92" s="2">
        <f t="shared" si="17"/>
        <v>442654.36915037036</v>
      </c>
      <c r="T92" s="2">
        <f t="shared" si="18"/>
        <v>20920.857142857043</v>
      </c>
      <c r="U92" s="2">
        <f t="shared" si="19"/>
        <v>457849.45557489991</v>
      </c>
      <c r="V92" s="2">
        <f t="shared" si="5"/>
        <v>913965.66666666663</v>
      </c>
      <c r="W92" s="2">
        <f t="shared" si="20"/>
        <v>11120.541666666628</v>
      </c>
      <c r="X92" s="2">
        <f t="shared" si="6"/>
        <v>446728.91390823328</v>
      </c>
      <c r="Y92" s="2">
        <f t="shared" si="7"/>
        <v>26072420.835075304</v>
      </c>
      <c r="Z92" s="2" t="str">
        <f t="shared" si="8"/>
        <v>HERE</v>
      </c>
      <c r="AA92" s="2">
        <f>IF(Z92="HERE",Y92,AA91+Graph!$G$1*1000)</f>
        <v>26072420.835075304</v>
      </c>
      <c r="AB92" s="2">
        <f t="shared" si="21"/>
        <v>446728.913908232</v>
      </c>
      <c r="AC92" s="2">
        <f t="shared" si="9"/>
        <v>913965.66666666663</v>
      </c>
      <c r="AD92" s="3">
        <f t="shared" si="10"/>
        <v>26072420.835075304</v>
      </c>
      <c r="AE92" s="2">
        <f>IF(AE90&gt;=52800000,52800000,IF(AB71=Graph!G$1*1000,AE91+Graph!G$1*1000,AC92))</f>
        <v>913965.66666666663</v>
      </c>
      <c r="AF92" s="3">
        <f t="shared" si="11"/>
        <v>913965.66666666663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17</v>
      </c>
      <c r="C93" s="7"/>
      <c r="D93" s="2" t="e">
        <f t="shared" si="12"/>
        <v>#N/A</v>
      </c>
      <c r="E93" s="2" t="e">
        <f t="shared" si="22"/>
        <v>#N/A</v>
      </c>
      <c r="F93" s="2">
        <v>444490.14463952184</v>
      </c>
      <c r="G93" s="2">
        <f t="shared" si="25"/>
        <v>444490.14463952184</v>
      </c>
      <c r="H93" s="2">
        <f t="shared" si="13"/>
        <v>26484221.99234806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1091691.5714285714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459956.09547036886</v>
      </c>
      <c r="Q93" s="2">
        <f t="shared" si="26"/>
        <v>459956.09547036886</v>
      </c>
      <c r="R93" s="2">
        <f t="shared" si="16"/>
        <v>27446342.597212359</v>
      </c>
      <c r="S93" s="2">
        <f t="shared" si="17"/>
        <v>444490.14463952184</v>
      </c>
      <c r="T93" s="2">
        <f t="shared" si="18"/>
        <v>20920.857142857043</v>
      </c>
      <c r="U93" s="2">
        <f t="shared" si="19"/>
        <v>459956.09547036886</v>
      </c>
      <c r="V93" s="2">
        <f t="shared" si="5"/>
        <v>925086.20833333326</v>
      </c>
      <c r="W93" s="2">
        <f t="shared" si="20"/>
        <v>11120.541666666628</v>
      </c>
      <c r="X93" s="2">
        <f t="shared" si="6"/>
        <v>448835.55380370223</v>
      </c>
      <c r="Y93" s="2">
        <f t="shared" si="7"/>
        <v>26521256.388879005</v>
      </c>
      <c r="Z93" s="2" t="str">
        <f t="shared" si="8"/>
        <v>HERE</v>
      </c>
      <c r="AA93" s="2">
        <f>IF(Z93="HERE",Y93,AA92+Graph!$G$1*1000)</f>
        <v>26521256.388879005</v>
      </c>
      <c r="AB93" s="2">
        <f t="shared" si="21"/>
        <v>448835.55380370095</v>
      </c>
      <c r="AC93" s="2">
        <f t="shared" si="9"/>
        <v>925086.20833333326</v>
      </c>
      <c r="AD93" s="3">
        <f t="shared" si="10"/>
        <v>26521256.388879005</v>
      </c>
      <c r="AE93" s="2">
        <f>IF(AE91&gt;=52800000,52800000,IF(AB72=Graph!G$1*1000,AE92+Graph!G$1*1000,AC93))</f>
        <v>925086.20833333326</v>
      </c>
      <c r="AF93" s="3">
        <f t="shared" si="11"/>
        <v>925086.20833333326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18</v>
      </c>
      <c r="C94" s="7"/>
      <c r="D94" s="2" t="e">
        <f t="shared" si="12"/>
        <v>#N/A</v>
      </c>
      <c r="E94" s="2" t="e">
        <f t="shared" si="22"/>
        <v>#N/A</v>
      </c>
      <c r="F94" s="2">
        <v>446325.92012865841</v>
      </c>
      <c r="G94" s="2">
        <f t="shared" si="25"/>
        <v>446325.92012865841</v>
      </c>
      <c r="H94" s="2">
        <f t="shared" si="13"/>
        <v>26930547.912476718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1112612.4285714284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462062.73536583781</v>
      </c>
      <c r="Q94" s="2">
        <f t="shared" si="26"/>
        <v>462062.73536583781</v>
      </c>
      <c r="R94" s="2">
        <f t="shared" si="16"/>
        <v>27908405.332578197</v>
      </c>
      <c r="S94" s="2">
        <f t="shared" si="17"/>
        <v>446325.92012865841</v>
      </c>
      <c r="T94" s="2">
        <f t="shared" si="18"/>
        <v>20920.857142857043</v>
      </c>
      <c r="U94" s="2">
        <f t="shared" si="19"/>
        <v>462062.73536583781</v>
      </c>
      <c r="V94" s="2">
        <f t="shared" si="5"/>
        <v>936206.75</v>
      </c>
      <c r="W94" s="2">
        <f t="shared" si="20"/>
        <v>11120.541666666744</v>
      </c>
      <c r="X94" s="2">
        <f t="shared" si="6"/>
        <v>450942.19369917107</v>
      </c>
      <c r="Y94" s="2">
        <f t="shared" si="7"/>
        <v>26972198.582578175</v>
      </c>
      <c r="Z94" s="2" t="str">
        <f t="shared" si="8"/>
        <v>HERE</v>
      </c>
      <c r="AA94" s="2">
        <f>IF(Z94="HERE",Y94,AA93+Graph!$G$1*1000)</f>
        <v>26972198.582578175</v>
      </c>
      <c r="AB94" s="2">
        <f t="shared" si="21"/>
        <v>450942.1936991699</v>
      </c>
      <c r="AC94" s="2">
        <f t="shared" si="9"/>
        <v>936206.75</v>
      </c>
      <c r="AD94" s="3">
        <f t="shared" si="10"/>
        <v>26972198.582578175</v>
      </c>
      <c r="AE94" s="2">
        <f>IF(AE92&gt;=52800000,52800000,IF(AB73=Graph!G$1*1000,AE93+Graph!G$1*1000,AC94))</f>
        <v>936206.75</v>
      </c>
      <c r="AF94" s="3">
        <f t="shared" si="11"/>
        <v>936206.75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19</v>
      </c>
      <c r="C95" s="7"/>
      <c r="D95" s="2" t="e">
        <f t="shared" si="12"/>
        <v>#N/A</v>
      </c>
      <c r="E95" s="2" t="e">
        <f t="shared" si="22"/>
        <v>#N/A</v>
      </c>
      <c r="F95" s="2">
        <v>448161.69561780989</v>
      </c>
      <c r="G95" s="2">
        <f t="shared" si="25"/>
        <v>448161.69561780989</v>
      </c>
      <c r="H95" s="2">
        <f t="shared" si="13"/>
        <v>27378709.608094528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1133533.2857142854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464169.37526130676</v>
      </c>
      <c r="Q95" s="2">
        <f t="shared" si="26"/>
        <v>464169.37526130676</v>
      </c>
      <c r="R95" s="2">
        <f t="shared" si="16"/>
        <v>28372574.707839504</v>
      </c>
      <c r="S95" s="2">
        <f t="shared" si="17"/>
        <v>448161.69561780989</v>
      </c>
      <c r="T95" s="2">
        <f t="shared" si="18"/>
        <v>20920.857142857043</v>
      </c>
      <c r="U95" s="2">
        <f t="shared" si="19"/>
        <v>464169.37526130676</v>
      </c>
      <c r="V95" s="2">
        <f t="shared" si="5"/>
        <v>947327.29166666663</v>
      </c>
      <c r="W95" s="2">
        <f t="shared" si="20"/>
        <v>11120.541666666628</v>
      </c>
      <c r="X95" s="2">
        <f t="shared" si="6"/>
        <v>453048.83359464013</v>
      </c>
      <c r="Y95" s="2">
        <f t="shared" ref="Y95:Y158" si="30">IF(COUNT($C96)=0,IF(COUNT($C95)=1,C95,SUM(Y94+X95)),C95)</f>
        <v>27425247.416172814</v>
      </c>
      <c r="Z95" s="2" t="str">
        <f t="shared" si="8"/>
        <v>HERE</v>
      </c>
      <c r="AA95" s="2">
        <f>IF(Z95="HERE",Y95,AA94+Graph!$G$1*1000)</f>
        <v>27425247.416172814</v>
      </c>
      <c r="AB95" s="2">
        <f t="shared" si="21"/>
        <v>453048.83359463885</v>
      </c>
      <c r="AC95" s="2">
        <f t="shared" ref="AC95:AC158" si="31">IF(Z96="HERE",V95,AC94)</f>
        <v>947327.29166666663</v>
      </c>
      <c r="AD95" s="3">
        <f t="shared" si="10"/>
        <v>27425247.416172814</v>
      </c>
      <c r="AE95" s="2">
        <f>IF(AE93&gt;=52800000,52800000,IF(AB74=Graph!G$1*1000,AE94+Graph!G$1*1000,AC95))</f>
        <v>947327.29166666663</v>
      </c>
      <c r="AF95" s="3">
        <f t="shared" si="11"/>
        <v>947327.29166666663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20</v>
      </c>
      <c r="C96" s="7"/>
      <c r="D96" s="2" t="e">
        <f t="shared" si="12"/>
        <v>#N/A</v>
      </c>
      <c r="E96" s="2" t="e">
        <f t="shared" si="22"/>
        <v>#N/A</v>
      </c>
      <c r="F96" s="2">
        <v>449997.47110694647</v>
      </c>
      <c r="G96" s="2">
        <f t="shared" si="25"/>
        <v>449997.47110694647</v>
      </c>
      <c r="H96" s="2">
        <f t="shared" ref="H96:H159" si="32">IF(COUNT($C97)=0,IF(COUNT($C96)=1,C96,SUM(H95+G96)),C96)</f>
        <v>27828707.079201475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1154454.1428571425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466276.01515679061</v>
      </c>
      <c r="Q96" s="2">
        <f t="shared" si="26"/>
        <v>466276.01515679061</v>
      </c>
      <c r="R96" s="2">
        <f t="shared" ref="R96:R159" si="33">IF(COUNT($C97)=0,IF(COUNT($C96)=1,M96,SUM(R95+Q96)),M96)</f>
        <v>28838850.722996294</v>
      </c>
      <c r="S96" s="2">
        <f t="shared" si="17"/>
        <v>449997.47110694647</v>
      </c>
      <c r="T96" s="2">
        <f t="shared" si="18"/>
        <v>20920.857142857043</v>
      </c>
      <c r="U96" s="2">
        <f t="shared" si="19"/>
        <v>466276.01515679061</v>
      </c>
      <c r="V96" s="2">
        <f t="shared" si="5"/>
        <v>958447.83333333326</v>
      </c>
      <c r="W96" s="2">
        <f t="shared" si="20"/>
        <v>11120.541666666628</v>
      </c>
      <c r="X96" s="2">
        <f t="shared" si="6"/>
        <v>455155.47349012399</v>
      </c>
      <c r="Y96" s="2">
        <f t="shared" si="30"/>
        <v>27880402.889662936</v>
      </c>
      <c r="Z96" s="2" t="str">
        <f t="shared" si="8"/>
        <v>HERE</v>
      </c>
      <c r="AA96" s="2">
        <f>IF(Z96="HERE",Y96,AA95+Graph!$G$1*1000)</f>
        <v>27880402.889662936</v>
      </c>
      <c r="AB96" s="2">
        <f t="shared" si="21"/>
        <v>455155.47349012271</v>
      </c>
      <c r="AC96" s="2">
        <f t="shared" si="31"/>
        <v>958447.83333333326</v>
      </c>
      <c r="AD96" s="3">
        <f t="shared" si="10"/>
        <v>27880402.889662936</v>
      </c>
      <c r="AE96" s="2">
        <f>IF(AE94&gt;=52800000,52800000,IF(AB75=Graph!G$1*1000,AE95+Graph!G$1*1000,AC96))</f>
        <v>958447.83333333326</v>
      </c>
      <c r="AF96" s="3">
        <f t="shared" si="11"/>
        <v>958447.83333333326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21</v>
      </c>
      <c r="C97" s="7"/>
      <c r="D97" s="2" t="e">
        <f t="shared" si="12"/>
        <v>#N/A</v>
      </c>
      <c r="E97" s="2" t="e">
        <f t="shared" si="22"/>
        <v>#N/A</v>
      </c>
      <c r="F97" s="2">
        <v>451833.24659609795</v>
      </c>
      <c r="G97" s="2">
        <f t="shared" si="25"/>
        <v>451833.24659609795</v>
      </c>
      <c r="H97" s="2">
        <f t="shared" si="32"/>
        <v>28280540.325797573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1175374.9999999995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468382.65505225956</v>
      </c>
      <c r="Q97" s="2">
        <f t="shared" si="26"/>
        <v>468382.65505225956</v>
      </c>
      <c r="R97" s="2">
        <f t="shared" si="33"/>
        <v>29307233.378048554</v>
      </c>
      <c r="S97" s="2">
        <f t="shared" si="17"/>
        <v>451833.24659609795</v>
      </c>
      <c r="T97" s="2">
        <f t="shared" si="18"/>
        <v>20920.857142857043</v>
      </c>
      <c r="U97" s="2">
        <f t="shared" si="19"/>
        <v>468382.65505225956</v>
      </c>
      <c r="V97" s="2">
        <f t="shared" si="5"/>
        <v>969568.375</v>
      </c>
      <c r="W97" s="2">
        <f t="shared" si="20"/>
        <v>11120.541666666744</v>
      </c>
      <c r="X97" s="2">
        <f t="shared" si="6"/>
        <v>457262.11338559282</v>
      </c>
      <c r="Y97" s="2">
        <f t="shared" si="30"/>
        <v>28337665.003048528</v>
      </c>
      <c r="Z97" s="2" t="str">
        <f t="shared" si="8"/>
        <v>HERE</v>
      </c>
      <c r="AA97" s="2">
        <f>IF(Z97="HERE",Y97,AA96+Graph!$G$1*1000)</f>
        <v>28337665.003048528</v>
      </c>
      <c r="AB97" s="2">
        <f t="shared" si="21"/>
        <v>457262.11338559166</v>
      </c>
      <c r="AC97" s="2">
        <f t="shared" si="31"/>
        <v>969568.375</v>
      </c>
      <c r="AD97" s="3">
        <f t="shared" si="10"/>
        <v>28337665.003048528</v>
      </c>
      <c r="AE97" s="2">
        <f>IF(AE95&gt;=52800000,52800000,IF(AB76=Graph!G$1*1000,AE96+Graph!G$1*1000,AC97))</f>
        <v>969568.375</v>
      </c>
      <c r="AF97" s="3">
        <f t="shared" si="11"/>
        <v>969568.375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22</v>
      </c>
      <c r="C98" s="7"/>
      <c r="D98" s="2" t="e">
        <f t="shared" si="12"/>
        <v>#N/A</v>
      </c>
      <c r="E98" s="2" t="e">
        <f t="shared" si="22"/>
        <v>#N/A</v>
      </c>
      <c r="F98" s="2">
        <v>453669.02208523452</v>
      </c>
      <c r="G98" s="2">
        <f t="shared" si="25"/>
        <v>453669.02208523452</v>
      </c>
      <c r="H98" s="2">
        <f t="shared" si="32"/>
        <v>28734209.347882807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1196295.8571428566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470489.29494772851</v>
      </c>
      <c r="Q98" s="2">
        <f t="shared" si="26"/>
        <v>470489.29494772851</v>
      </c>
      <c r="R98" s="2">
        <f t="shared" si="33"/>
        <v>29777722.672996283</v>
      </c>
      <c r="S98" s="2">
        <f t="shared" si="17"/>
        <v>453669.02208523452</v>
      </c>
      <c r="T98" s="2">
        <f t="shared" si="18"/>
        <v>20920.857142857043</v>
      </c>
      <c r="U98" s="2">
        <f t="shared" si="19"/>
        <v>470489.29494772851</v>
      </c>
      <c r="V98" s="2">
        <f t="shared" si="5"/>
        <v>980688.91666666663</v>
      </c>
      <c r="W98" s="2">
        <f t="shared" si="20"/>
        <v>11120.541666666628</v>
      </c>
      <c r="X98" s="2">
        <f t="shared" si="6"/>
        <v>459368.75328106189</v>
      </c>
      <c r="Y98" s="2">
        <f t="shared" si="30"/>
        <v>28797033.756329589</v>
      </c>
      <c r="Z98" s="2" t="str">
        <f t="shared" si="8"/>
        <v>HERE</v>
      </c>
      <c r="AA98" s="2">
        <f>IF(Z98="HERE",Y98,AA97+Graph!$G$1*1000)</f>
        <v>28797033.756329589</v>
      </c>
      <c r="AB98" s="2">
        <f t="shared" si="21"/>
        <v>459368.75328106061</v>
      </c>
      <c r="AC98" s="2">
        <f t="shared" si="31"/>
        <v>980688.91666666663</v>
      </c>
      <c r="AD98" s="3">
        <f t="shared" si="10"/>
        <v>28797033.756329589</v>
      </c>
      <c r="AE98" s="2">
        <f>IF(AE96&gt;=52800000,52800000,IF(AB77=Graph!G$1*1000,AE97+Graph!G$1*1000,AC98))</f>
        <v>980688.91666666663</v>
      </c>
      <c r="AF98" s="3">
        <f t="shared" si="11"/>
        <v>980688.91666666663</v>
      </c>
      <c r="AG98" s="3">
        <f t="shared" si="29"/>
        <v>17670773.761011899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23</v>
      </c>
      <c r="C99" s="7"/>
      <c r="D99" s="2" t="e">
        <f t="shared" si="12"/>
        <v>#N/A</v>
      </c>
      <c r="E99" s="2" t="e">
        <f t="shared" si="22"/>
        <v>#N/A</v>
      </c>
      <c r="F99" s="2">
        <v>455504.797574386</v>
      </c>
      <c r="G99" s="2">
        <f t="shared" si="25"/>
        <v>455504.797574386</v>
      </c>
      <c r="H99" s="2">
        <f t="shared" si="32"/>
        <v>29189714.145457193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1217216.7142857136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472595.93484319746</v>
      </c>
      <c r="Q99" s="2">
        <f t="shared" si="26"/>
        <v>472595.93484319746</v>
      </c>
      <c r="R99" s="2">
        <f t="shared" si="33"/>
        <v>30250318.60783948</v>
      </c>
      <c r="S99" s="2">
        <f t="shared" si="17"/>
        <v>455504.797574386</v>
      </c>
      <c r="T99" s="2">
        <f t="shared" si="18"/>
        <v>20920.857142857043</v>
      </c>
      <c r="U99" s="2">
        <f t="shared" si="19"/>
        <v>472595.93484319746</v>
      </c>
      <c r="V99" s="2">
        <f t="shared" si="5"/>
        <v>991809.45833333326</v>
      </c>
      <c r="W99" s="2">
        <f t="shared" si="20"/>
        <v>11120.541666666628</v>
      </c>
      <c r="X99" s="2">
        <f t="shared" si="6"/>
        <v>461475.39317653084</v>
      </c>
      <c r="Y99" s="2">
        <f t="shared" si="30"/>
        <v>29258509.149506118</v>
      </c>
      <c r="Z99" s="2" t="str">
        <f t="shared" si="8"/>
        <v>HERE</v>
      </c>
      <c r="AA99" s="2">
        <f>IF(Z99="HERE",Y99,AA98+Graph!$G$1*1000)</f>
        <v>29258509.149506118</v>
      </c>
      <c r="AB99" s="2">
        <f t="shared" si="21"/>
        <v>461475.39317652956</v>
      </c>
      <c r="AC99" s="2">
        <f t="shared" si="31"/>
        <v>991809.45833333326</v>
      </c>
      <c r="AD99" s="3">
        <f t="shared" si="10"/>
        <v>29258509.149506118</v>
      </c>
      <c r="AE99" s="2">
        <f>IF(AE97&gt;=52800000,52800000,IF(AB78=Graph!G$1*1000,AE98+Graph!G$1*1000,AC99))</f>
        <v>991809.45833333326</v>
      </c>
      <c r="AF99" s="3">
        <f t="shared" si="11"/>
        <v>991809.45833333326</v>
      </c>
      <c r="AG99" s="3">
        <f t="shared" si="29"/>
        <v>18046842.147929717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24</v>
      </c>
      <c r="C100" s="14"/>
      <c r="D100" s="13" t="e">
        <f t="shared" si="12"/>
        <v>#N/A</v>
      </c>
      <c r="E100" s="13" t="e">
        <f t="shared" si="22"/>
        <v>#N/A</v>
      </c>
      <c r="F100" s="13">
        <v>457340.57306353748</v>
      </c>
      <c r="G100" s="2">
        <f t="shared" si="25"/>
        <v>457340.57306353748</v>
      </c>
      <c r="H100" s="13">
        <f t="shared" si="32"/>
        <v>29647054.718520731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1238137.5714285707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474702.57473866642</v>
      </c>
      <c r="Q100" s="2">
        <f t="shared" si="26"/>
        <v>474702.57473866642</v>
      </c>
      <c r="R100" s="13">
        <f t="shared" si="33"/>
        <v>30725021.182578146</v>
      </c>
      <c r="S100" s="13">
        <f t="shared" si="17"/>
        <v>457340.57306353748</v>
      </c>
      <c r="T100" s="13">
        <f t="shared" si="18"/>
        <v>20920.857142857043</v>
      </c>
      <c r="U100" s="13">
        <f t="shared" si="19"/>
        <v>474702.57473866642</v>
      </c>
      <c r="V100" s="13">
        <f t="shared" si="5"/>
        <v>1002930</v>
      </c>
      <c r="W100" s="13">
        <f t="shared" si="20"/>
        <v>11120.541666666744</v>
      </c>
      <c r="X100" s="13">
        <f t="shared" si="6"/>
        <v>463582.03307199967</v>
      </c>
      <c r="Y100" s="2">
        <f t="shared" si="30"/>
        <v>29722091.182578117</v>
      </c>
      <c r="Z100" s="2" t="str">
        <f t="shared" si="8"/>
        <v>HERE</v>
      </c>
      <c r="AA100" s="2">
        <f>IF(Z100="HERE",Y100,AA99+Graph!$G$1*1000)</f>
        <v>29722091.182578117</v>
      </c>
      <c r="AB100" s="2">
        <f t="shared" si="21"/>
        <v>463582.03307199851</v>
      </c>
      <c r="AC100" s="2">
        <f t="shared" si="31"/>
        <v>1002930</v>
      </c>
      <c r="AD100" s="3">
        <f t="shared" si="10"/>
        <v>29722091.182578117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18424806.51075346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25</v>
      </c>
      <c r="C101" s="7"/>
      <c r="D101" s="2" t="e">
        <f t="shared" si="12"/>
        <v>#N/A</v>
      </c>
      <c r="E101" s="2" t="e">
        <f t="shared" si="22"/>
        <v>#N/A</v>
      </c>
      <c r="F101" s="2">
        <v>459176.34855267406</v>
      </c>
      <c r="G101" s="2">
        <f t="shared" si="25"/>
        <v>459176.34855267406</v>
      </c>
      <c r="H101" s="2">
        <f t="shared" si="32"/>
        <v>30106231.067073405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1259058.4285714277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476809.21463413537</v>
      </c>
      <c r="Q101" s="2">
        <f t="shared" si="26"/>
        <v>476809.21463413537</v>
      </c>
      <c r="R101" s="2">
        <f t="shared" si="33"/>
        <v>31201830.397212282</v>
      </c>
      <c r="S101" s="2">
        <f t="shared" si="17"/>
        <v>459176.34855267406</v>
      </c>
      <c r="T101" s="2">
        <f t="shared" si="18"/>
        <v>20920.857142857043</v>
      </c>
      <c r="U101" s="2">
        <f t="shared" si="19"/>
        <v>476809.21463413537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423371.50034842105</v>
      </c>
      <c r="Y101" s="2">
        <f t="shared" si="30"/>
        <v>30145462.682926539</v>
      </c>
      <c r="Z101" s="2" t="str">
        <f t="shared" si="8"/>
        <v>HERE</v>
      </c>
      <c r="AA101" s="2">
        <f>IF(Z101="HERE",Y101,AA100+Graph!$G$1*1000)</f>
        <v>30145462.682926539</v>
      </c>
      <c r="AB101" s="2">
        <f t="shared" si="21"/>
        <v>423371.50034842268</v>
      </c>
      <c r="AC101" s="2">
        <f t="shared" si="31"/>
        <v>1056367.7142857143</v>
      </c>
      <c r="AD101" s="3">
        <f t="shared" si="10"/>
        <v>30145462.682926539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18804666.849483125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26</v>
      </c>
      <c r="C102" s="7"/>
      <c r="D102" s="2" t="e">
        <f t="shared" si="12"/>
        <v>#N/A</v>
      </c>
      <c r="E102" s="2" t="e">
        <f t="shared" si="22"/>
        <v>#N/A</v>
      </c>
      <c r="F102" s="2">
        <v>461012.12404182553</v>
      </c>
      <c r="G102" s="2">
        <f t="shared" ref="G102:G165" si="35">IF(F102&gt;550000,$AK$31*1000,F102)</f>
        <v>461012.12404182553</v>
      </c>
      <c r="H102" s="2">
        <f t="shared" si="32"/>
        <v>30567243.19111523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1279979.2857142847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478915.85452960432</v>
      </c>
      <c r="Q102" s="2">
        <f t="shared" ref="Q102:Q165" si="36">IF(P102&gt;550000,550000,P102)</f>
        <v>478915.85452960432</v>
      </c>
      <c r="R102" s="2">
        <f t="shared" si="33"/>
        <v>31680746.251741886</v>
      </c>
      <c r="S102" s="2">
        <f t="shared" si="17"/>
        <v>461012.12404182553</v>
      </c>
      <c r="T102" s="2">
        <f t="shared" si="18"/>
        <v>20920.857142857043</v>
      </c>
      <c r="U102" s="2">
        <f t="shared" si="19"/>
        <v>478915.85452960432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425478.14024389</v>
      </c>
      <c r="Y102" s="2">
        <f t="shared" si="30"/>
        <v>30570940.823170431</v>
      </c>
      <c r="Z102" s="2" t="str">
        <f t="shared" si="8"/>
        <v>HERE</v>
      </c>
      <c r="AA102" s="2">
        <f>IF(Z102="HERE",Y102,AA101+Graph!$G$1*1000)</f>
        <v>30570940.823170431</v>
      </c>
      <c r="AB102" s="2">
        <f t="shared" si="21"/>
        <v>425478.14024389163</v>
      </c>
      <c r="AC102" s="2">
        <f t="shared" si="31"/>
        <v>1109805.4285714286</v>
      </c>
      <c r="AD102" s="3">
        <f t="shared" si="10"/>
        <v>30570940.823170431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19186423.164118711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27</v>
      </c>
      <c r="C103" s="7"/>
      <c r="D103" s="2" t="e">
        <f t="shared" si="12"/>
        <v>#N/A</v>
      </c>
      <c r="E103" s="2" t="e">
        <f t="shared" si="22"/>
        <v>#N/A</v>
      </c>
      <c r="F103" s="2">
        <v>462847.89953096211</v>
      </c>
      <c r="G103" s="2">
        <f t="shared" si="35"/>
        <v>462847.89953096211</v>
      </c>
      <c r="H103" s="2">
        <f t="shared" si="32"/>
        <v>31030091.090646192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1300900.1428571418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481022.49442507327</v>
      </c>
      <c r="Q103" s="2">
        <f t="shared" si="36"/>
        <v>481022.49442507327</v>
      </c>
      <c r="R103" s="2">
        <f t="shared" si="33"/>
        <v>32161768.746166959</v>
      </c>
      <c r="S103" s="2">
        <f t="shared" si="17"/>
        <v>462847.89953096211</v>
      </c>
      <c r="T103" s="2">
        <f t="shared" si="18"/>
        <v>20920.857142857043</v>
      </c>
      <c r="U103" s="2">
        <f t="shared" si="19"/>
        <v>481022.49442507327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427584.78013935918</v>
      </c>
      <c r="Y103" s="2">
        <f t="shared" si="30"/>
        <v>30998525.603309792</v>
      </c>
      <c r="Z103" s="2" t="str">
        <f t="shared" si="8"/>
        <v>HERE</v>
      </c>
      <c r="AA103" s="2">
        <f>IF(Z103="HERE",Y103,AA102+Graph!$G$1*1000)</f>
        <v>30998525.603309792</v>
      </c>
      <c r="AB103" s="2">
        <f t="shared" si="21"/>
        <v>427584.78013936058</v>
      </c>
      <c r="AC103" s="2">
        <f t="shared" si="31"/>
        <v>1163243.1428571427</v>
      </c>
      <c r="AD103" s="3">
        <f t="shared" si="10"/>
        <v>30998525.603309792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19570075.454660218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28</v>
      </c>
      <c r="C104" s="7"/>
      <c r="D104" s="2" t="e">
        <f t="shared" si="12"/>
        <v>#N/A</v>
      </c>
      <c r="E104" s="2" t="e">
        <f t="shared" si="22"/>
        <v>#N/A</v>
      </c>
      <c r="F104" s="2">
        <v>464683.67502011359</v>
      </c>
      <c r="G104" s="2">
        <f t="shared" si="35"/>
        <v>464683.67502011359</v>
      </c>
      <c r="H104" s="2">
        <f t="shared" si="32"/>
        <v>31494774.765666306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1321820.9999999988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483129.13432054222</v>
      </c>
      <c r="Q104" s="2">
        <f t="shared" si="36"/>
        <v>483129.13432054222</v>
      </c>
      <c r="R104" s="2">
        <f t="shared" si="33"/>
        <v>32644897.880487502</v>
      </c>
      <c r="S104" s="2">
        <f t="shared" si="17"/>
        <v>464683.67502011359</v>
      </c>
      <c r="T104" s="2">
        <f t="shared" si="18"/>
        <v>20920.857142857043</v>
      </c>
      <c r="U104" s="2">
        <f t="shared" si="19"/>
        <v>483129.13432054222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429691.4200348279</v>
      </c>
      <c r="Y104" s="2">
        <f t="shared" si="30"/>
        <v>31428217.023344621</v>
      </c>
      <c r="Z104" s="2" t="str">
        <f t="shared" si="8"/>
        <v>HERE</v>
      </c>
      <c r="AA104" s="2">
        <f>IF(Z104="HERE",Y104,AA103+Graph!$G$1*1000)</f>
        <v>31428217.023344621</v>
      </c>
      <c r="AB104" s="2">
        <f t="shared" si="21"/>
        <v>429691.42003482953</v>
      </c>
      <c r="AC104" s="2">
        <f t="shared" si="31"/>
        <v>1216680.857142857</v>
      </c>
      <c r="AD104" s="3">
        <f t="shared" si="10"/>
        <v>31428217.023344621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19955623.721107647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29</v>
      </c>
      <c r="C105" s="7"/>
      <c r="D105" s="2" t="e">
        <f t="shared" si="12"/>
        <v>#N/A</v>
      </c>
      <c r="E105" s="2" t="e">
        <f t="shared" si="22"/>
        <v>#N/A</v>
      </c>
      <c r="F105" s="2">
        <v>466519.45050925016</v>
      </c>
      <c r="G105" s="2">
        <f t="shared" si="35"/>
        <v>466519.45050925016</v>
      </c>
      <c r="H105" s="2">
        <f t="shared" si="32"/>
        <v>31961294.216175556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1342741.8571428559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485235.77421601117</v>
      </c>
      <c r="Q105" s="2">
        <f t="shared" si="36"/>
        <v>485235.77421601117</v>
      </c>
      <c r="R105" s="2">
        <f t="shared" si="33"/>
        <v>33130133.654703513</v>
      </c>
      <c r="S105" s="2">
        <f t="shared" si="17"/>
        <v>466519.45050925016</v>
      </c>
      <c r="T105" s="2">
        <f t="shared" si="18"/>
        <v>20920.857142857043</v>
      </c>
      <c r="U105" s="2">
        <f t="shared" si="19"/>
        <v>485235.77421601117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431798.05993029685</v>
      </c>
      <c r="Y105" s="2">
        <f t="shared" si="30"/>
        <v>31860015.08327492</v>
      </c>
      <c r="Z105" s="2" t="str">
        <f t="shared" si="8"/>
        <v>HERE</v>
      </c>
      <c r="AA105" s="2">
        <f>IF(Z105="HERE",Y105,AA104+Graph!$G$1*1000)</f>
        <v>31860015.08327492</v>
      </c>
      <c r="AB105" s="2">
        <f t="shared" si="21"/>
        <v>431798.05993029848</v>
      </c>
      <c r="AC105" s="2">
        <f t="shared" si="31"/>
        <v>1270118.5714285714</v>
      </c>
      <c r="AD105" s="3">
        <f t="shared" si="10"/>
        <v>31860015.08327492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20343067.963461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30</v>
      </c>
      <c r="C106" s="7"/>
      <c r="D106" s="2" t="e">
        <f t="shared" si="12"/>
        <v>#N/A</v>
      </c>
      <c r="E106" s="2" t="e">
        <f t="shared" si="22"/>
        <v>#N/A</v>
      </c>
      <c r="F106" s="2">
        <v>468355.22599840164</v>
      </c>
      <c r="G106" s="2">
        <f t="shared" si="35"/>
        <v>468355.22599840164</v>
      </c>
      <c r="H106" s="2">
        <f t="shared" si="32"/>
        <v>32429649.442173958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1363662.7142857129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487342.41411148012</v>
      </c>
      <c r="Q106" s="2">
        <f t="shared" si="36"/>
        <v>487342.41411148012</v>
      </c>
      <c r="R106" s="2">
        <f t="shared" si="33"/>
        <v>33617476.068814993</v>
      </c>
      <c r="S106" s="2">
        <f t="shared" si="17"/>
        <v>468355.22599840164</v>
      </c>
      <c r="T106" s="2">
        <f t="shared" si="18"/>
        <v>20920.857142857043</v>
      </c>
      <c r="U106" s="2">
        <f t="shared" si="19"/>
        <v>487342.41411148012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433904.6998257658</v>
      </c>
      <c r="Y106" s="2">
        <f t="shared" si="30"/>
        <v>32293919.783100687</v>
      </c>
      <c r="Z106" s="2" t="str">
        <f t="shared" si="8"/>
        <v>HERE</v>
      </c>
      <c r="AA106" s="2">
        <f>IF(Z106="HERE",Y106,AA105+Graph!$G$1*1000)</f>
        <v>32293919.783100687</v>
      </c>
      <c r="AB106" s="2">
        <f t="shared" si="21"/>
        <v>433904.69982576743</v>
      </c>
      <c r="AC106" s="2">
        <f t="shared" si="31"/>
        <v>1323556.2857142857</v>
      </c>
      <c r="AD106" s="3">
        <f t="shared" si="10"/>
        <v>32293919.783100687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20732408.181720275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31</v>
      </c>
      <c r="C107" s="7"/>
      <c r="D107" s="2" t="e">
        <f t="shared" si="12"/>
        <v>#N/A</v>
      </c>
      <c r="E107" s="2" t="e">
        <f t="shared" si="22"/>
        <v>#N/A</v>
      </c>
      <c r="F107" s="2">
        <v>470191.00148755312</v>
      </c>
      <c r="G107" s="2">
        <f t="shared" si="35"/>
        <v>470191.00148755312</v>
      </c>
      <c r="H107" s="2">
        <f t="shared" si="32"/>
        <v>32899840.443661511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1384583.57142857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489449.05400696397</v>
      </c>
      <c r="Q107" s="2">
        <f t="shared" si="36"/>
        <v>489449.05400696397</v>
      </c>
      <c r="R107" s="2">
        <f t="shared" si="33"/>
        <v>34106925.122821957</v>
      </c>
      <c r="S107" s="2">
        <f t="shared" si="17"/>
        <v>470191.00148755312</v>
      </c>
      <c r="T107" s="2">
        <f t="shared" si="18"/>
        <v>20920.857142857043</v>
      </c>
      <c r="U107" s="2">
        <f t="shared" si="19"/>
        <v>489449.05400696397</v>
      </c>
      <c r="V107" s="2">
        <f t="shared" si="34"/>
        <v>1376994</v>
      </c>
      <c r="W107" s="2">
        <f t="shared" si="20"/>
        <v>53437.714285714319</v>
      </c>
      <c r="X107" s="2">
        <f t="shared" si="6"/>
        <v>436011.33972124965</v>
      </c>
      <c r="Y107" s="2">
        <f t="shared" si="30"/>
        <v>32729931.122821938</v>
      </c>
      <c r="Z107" s="2" t="str">
        <f t="shared" si="8"/>
        <v>HERE</v>
      </c>
      <c r="AA107" s="2">
        <f>IF(Z107="HERE",Y107,AA106+Graph!$G$1*1000)</f>
        <v>32729931.122821938</v>
      </c>
      <c r="AB107" s="2">
        <f t="shared" si="21"/>
        <v>436011.33972125128</v>
      </c>
      <c r="AC107" s="2">
        <f t="shared" si="31"/>
        <v>1376994</v>
      </c>
      <c r="AD107" s="3">
        <f t="shared" si="10"/>
        <v>32729931.122821938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21123644.375885487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32</v>
      </c>
      <c r="C108" s="7"/>
      <c r="D108" s="2" t="e">
        <f t="shared" si="12"/>
        <v>#N/A</v>
      </c>
      <c r="E108" s="2" t="e">
        <f t="shared" si="22"/>
        <v>#N/A</v>
      </c>
      <c r="F108" s="2">
        <v>472026.7769766897</v>
      </c>
      <c r="G108" s="2">
        <f t="shared" si="35"/>
        <v>472026.7769766897</v>
      </c>
      <c r="H108" s="2">
        <f t="shared" si="32"/>
        <v>33371867.220638201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1405504.428571427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491555.69390243292</v>
      </c>
      <c r="Q108" s="2">
        <f t="shared" si="36"/>
        <v>491555.69390243292</v>
      </c>
      <c r="R108" s="2">
        <f t="shared" si="33"/>
        <v>34598480.81672439</v>
      </c>
      <c r="S108" s="2">
        <f t="shared" si="17"/>
        <v>472026.7769766897</v>
      </c>
      <c r="T108" s="2">
        <f t="shared" si="18"/>
        <v>20920.857142857043</v>
      </c>
      <c r="U108" s="2">
        <f t="shared" si="19"/>
        <v>491555.69390243292</v>
      </c>
      <c r="V108" s="2">
        <f t="shared" si="34"/>
        <v>1508825.75</v>
      </c>
      <c r="W108" s="2">
        <f t="shared" si="20"/>
        <v>131831.75</v>
      </c>
      <c r="X108" s="2">
        <f t="shared" si="6"/>
        <v>359723.94390243292</v>
      </c>
      <c r="Y108" s="2">
        <f t="shared" si="30"/>
        <v>33089655.066724371</v>
      </c>
      <c r="Z108" s="2" t="str">
        <f t="shared" si="8"/>
        <v>HERE</v>
      </c>
      <c r="AA108" s="2">
        <f>IF(Z108="HERE",Y108,AA107+Graph!$G$1*1000)</f>
        <v>33089655.066724371</v>
      </c>
      <c r="AB108" s="2">
        <f t="shared" si="21"/>
        <v>359723.94390243292</v>
      </c>
      <c r="AC108" s="2">
        <f t="shared" si="31"/>
        <v>1508825.75</v>
      </c>
      <c r="AD108" s="3">
        <f t="shared" si="10"/>
        <v>33089655.066724371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21516776.545956619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33</v>
      </c>
      <c r="C109" s="7"/>
      <c r="D109" s="2" t="e">
        <f t="shared" si="12"/>
        <v>#N/A</v>
      </c>
      <c r="E109" s="2" t="e">
        <f t="shared" si="22"/>
        <v>#N/A</v>
      </c>
      <c r="F109" s="2">
        <v>473862.55246584117</v>
      </c>
      <c r="G109" s="2">
        <f t="shared" si="35"/>
        <v>473862.55246584117</v>
      </c>
      <c r="H109" s="2">
        <f t="shared" si="32"/>
        <v>33845729.773104042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1426425.2857142841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493662.33379790187</v>
      </c>
      <c r="Q109" s="2">
        <f t="shared" si="36"/>
        <v>493662.33379790187</v>
      </c>
      <c r="R109" s="2">
        <f t="shared" si="33"/>
        <v>35092143.150522292</v>
      </c>
      <c r="S109" s="2">
        <f t="shared" si="17"/>
        <v>473862.55246584117</v>
      </c>
      <c r="T109" s="2">
        <f t="shared" si="18"/>
        <v>20920.857142857043</v>
      </c>
      <c r="U109" s="2">
        <f t="shared" si="19"/>
        <v>493662.33379790187</v>
      </c>
      <c r="V109" s="2">
        <f t="shared" si="34"/>
        <v>1640657.5</v>
      </c>
      <c r="W109" s="2">
        <f t="shared" si="20"/>
        <v>131831.75</v>
      </c>
      <c r="X109" s="2">
        <f t="shared" si="6"/>
        <v>361830.58379790187</v>
      </c>
      <c r="Y109" s="2">
        <f t="shared" si="30"/>
        <v>33451485.650522273</v>
      </c>
      <c r="Z109" s="2" t="str">
        <f t="shared" si="8"/>
        <v>HERE</v>
      </c>
      <c r="AA109" s="2">
        <f>IF(Z109="HERE",Y109,AA108+Graph!$G$1*1000)</f>
        <v>33451485.650522273</v>
      </c>
      <c r="AB109" s="2">
        <f t="shared" si="21"/>
        <v>361830.58379790187</v>
      </c>
      <c r="AC109" s="2">
        <f t="shared" si="31"/>
        <v>1640657.5</v>
      </c>
      <c r="AD109" s="3">
        <f t="shared" si="10"/>
        <v>33451485.650522273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21911804.691933673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34</v>
      </c>
      <c r="C110" s="7"/>
      <c r="D110" s="2" t="e">
        <f t="shared" si="12"/>
        <v>#N/A</v>
      </c>
      <c r="E110" s="2" t="e">
        <f t="shared" si="22"/>
        <v>#N/A</v>
      </c>
      <c r="F110" s="2">
        <v>475698.32795497775</v>
      </c>
      <c r="G110" s="2">
        <f t="shared" si="35"/>
        <v>475698.32795497775</v>
      </c>
      <c r="H110" s="2">
        <f t="shared" si="32"/>
        <v>34321428.10105902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1447346.1428571411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495768.97369337082</v>
      </c>
      <c r="Q110" s="2">
        <f t="shared" si="36"/>
        <v>495768.97369337082</v>
      </c>
      <c r="R110" s="2">
        <f t="shared" si="33"/>
        <v>35587912.124215662</v>
      </c>
      <c r="S110" s="2">
        <f t="shared" si="17"/>
        <v>475698.32795497775</v>
      </c>
      <c r="T110" s="2">
        <f t="shared" si="18"/>
        <v>20920.857142857043</v>
      </c>
      <c r="U110" s="2">
        <f t="shared" si="19"/>
        <v>495768.97369337082</v>
      </c>
      <c r="V110" s="2">
        <f t="shared" si="34"/>
        <v>1772489.25</v>
      </c>
      <c r="W110" s="2">
        <f t="shared" si="20"/>
        <v>131831.75</v>
      </c>
      <c r="X110" s="2">
        <f t="shared" si="6"/>
        <v>363937.22369337082</v>
      </c>
      <c r="Y110" s="2">
        <f t="shared" si="30"/>
        <v>33815422.874215648</v>
      </c>
      <c r="Z110" s="2" t="str">
        <f t="shared" si="8"/>
        <v>HERE</v>
      </c>
      <c r="AA110" s="2">
        <f>IF(Z110="HERE",Y110,AA109+Graph!$G$1*1000)</f>
        <v>33815422.874215648</v>
      </c>
      <c r="AB110" s="2">
        <f t="shared" si="21"/>
        <v>363937.22369337454</v>
      </c>
      <c r="AC110" s="2">
        <f t="shared" si="31"/>
        <v>1772489.25</v>
      </c>
      <c r="AD110" s="3">
        <f t="shared" si="10"/>
        <v>33815422.874215648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22308728.813816648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35</v>
      </c>
      <c r="C111" s="7"/>
      <c r="D111" s="2" t="e">
        <f t="shared" si="12"/>
        <v>#N/A</v>
      </c>
      <c r="E111" s="2" t="e">
        <f t="shared" si="22"/>
        <v>#N/A</v>
      </c>
      <c r="F111" s="2">
        <v>477534.10344412923</v>
      </c>
      <c r="G111" s="2">
        <f t="shared" si="35"/>
        <v>477534.10344412923</v>
      </c>
      <c r="H111" s="2">
        <f t="shared" si="32"/>
        <v>34798962.204503149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1468266.9999999981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497875.61358883977</v>
      </c>
      <c r="Q111" s="2">
        <f t="shared" si="36"/>
        <v>497875.61358883977</v>
      </c>
      <c r="R111" s="2">
        <f t="shared" si="33"/>
        <v>36085787.737804502</v>
      </c>
      <c r="S111" s="2">
        <f t="shared" si="17"/>
        <v>477534.10344412923</v>
      </c>
      <c r="T111" s="2">
        <f t="shared" si="18"/>
        <v>20920.857142857043</v>
      </c>
      <c r="U111" s="2">
        <f t="shared" si="19"/>
        <v>497875.61358883977</v>
      </c>
      <c r="V111" s="2">
        <f t="shared" si="34"/>
        <v>1904321</v>
      </c>
      <c r="W111" s="2">
        <f t="shared" si="20"/>
        <v>131831.75</v>
      </c>
      <c r="X111" s="2">
        <f t="shared" si="6"/>
        <v>366043.86358883977</v>
      </c>
      <c r="Y111" s="2">
        <f t="shared" si="30"/>
        <v>34181466.737804487</v>
      </c>
      <c r="Z111" s="2" t="str">
        <f t="shared" si="8"/>
        <v>HERE</v>
      </c>
      <c r="AA111" s="2">
        <f>IF(Z111="HERE",Y111,AA110+Graph!$G$1*1000)</f>
        <v>34181466.737804487</v>
      </c>
      <c r="AB111" s="2">
        <f t="shared" si="21"/>
        <v>366043.86358883977</v>
      </c>
      <c r="AC111" s="2">
        <f t="shared" si="31"/>
        <v>1904321</v>
      </c>
      <c r="AD111" s="3">
        <f t="shared" si="10"/>
        <v>34181466.737804487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22707548.911605548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36</v>
      </c>
      <c r="C112" s="7"/>
      <c r="D112" s="2" t="e">
        <f t="shared" si="12"/>
        <v>#N/A</v>
      </c>
      <c r="E112" s="2" t="e">
        <f t="shared" si="22"/>
        <v>#N/A</v>
      </c>
      <c r="F112" s="2">
        <v>479369.87893326581</v>
      </c>
      <c r="G112" s="2">
        <f t="shared" si="35"/>
        <v>479369.87893326581</v>
      </c>
      <c r="H112" s="2">
        <f t="shared" si="32"/>
        <v>35278332.083436415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1489187.8571428552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499982.25348430872</v>
      </c>
      <c r="Q112" s="2">
        <f t="shared" si="36"/>
        <v>499982.25348430872</v>
      </c>
      <c r="R112" s="2">
        <f t="shared" si="33"/>
        <v>36585769.991288811</v>
      </c>
      <c r="S112" s="2">
        <f t="shared" si="17"/>
        <v>479369.87893326581</v>
      </c>
      <c r="T112" s="2">
        <f t="shared" si="18"/>
        <v>20920.857142857043</v>
      </c>
      <c r="U112" s="2">
        <f t="shared" si="19"/>
        <v>499982.25348430872</v>
      </c>
      <c r="V112" s="2">
        <f t="shared" si="34"/>
        <v>2036152.75</v>
      </c>
      <c r="W112" s="2">
        <f t="shared" si="20"/>
        <v>131831.75</v>
      </c>
      <c r="X112" s="2">
        <f t="shared" si="6"/>
        <v>368150.50348430872</v>
      </c>
      <c r="Y112" s="2">
        <f t="shared" si="30"/>
        <v>34549617.241288796</v>
      </c>
      <c r="Z112" s="2" t="str">
        <f t="shared" si="8"/>
        <v>HERE</v>
      </c>
      <c r="AA112" s="2">
        <f>IF(Z112="HERE",Y112,AA111+Graph!$G$1*1000)</f>
        <v>34549617.241288796</v>
      </c>
      <c r="AB112" s="2">
        <f t="shared" si="21"/>
        <v>368150.50348430872</v>
      </c>
      <c r="AC112" s="2">
        <f t="shared" si="31"/>
        <v>2036152.75</v>
      </c>
      <c r="AD112" s="3">
        <f t="shared" si="10"/>
        <v>34549617.241288796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23108264.985300366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37</v>
      </c>
      <c r="C113" s="7"/>
      <c r="D113" s="2" t="e">
        <f t="shared" si="12"/>
        <v>#N/A</v>
      </c>
      <c r="E113" s="2" t="e">
        <f t="shared" si="22"/>
        <v>#N/A</v>
      </c>
      <c r="F113" s="2">
        <v>481205.65442241728</v>
      </c>
      <c r="G113" s="2">
        <f t="shared" si="35"/>
        <v>481205.65442241728</v>
      </c>
      <c r="H113" s="2">
        <f t="shared" si="32"/>
        <v>35759537.737858832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1510108.7142857122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502088.89337977767</v>
      </c>
      <c r="Q113" s="2">
        <f t="shared" si="36"/>
        <v>502088.89337977767</v>
      </c>
      <c r="R113" s="2">
        <f t="shared" si="33"/>
        <v>37087858.884668589</v>
      </c>
      <c r="S113" s="2">
        <f t="shared" si="17"/>
        <v>481205.65442241728</v>
      </c>
      <c r="T113" s="2">
        <f t="shared" si="18"/>
        <v>20920.857142857043</v>
      </c>
      <c r="U113" s="2">
        <f t="shared" si="19"/>
        <v>502088.89337977767</v>
      </c>
      <c r="V113" s="2">
        <f t="shared" si="34"/>
        <v>2167984.5</v>
      </c>
      <c r="W113" s="2">
        <f t="shared" si="20"/>
        <v>131831.75</v>
      </c>
      <c r="X113" s="2">
        <f t="shared" si="6"/>
        <v>370257.14337977767</v>
      </c>
      <c r="Y113" s="2">
        <f t="shared" si="30"/>
        <v>34919874.384668574</v>
      </c>
      <c r="Z113" s="2" t="str">
        <f t="shared" si="8"/>
        <v>HERE</v>
      </c>
      <c r="AA113" s="2">
        <f>IF(Z113="HERE",Y113,AA112+Graph!$G$1*1000)</f>
        <v>34919874.384668574</v>
      </c>
      <c r="AB113" s="2">
        <f t="shared" si="21"/>
        <v>370257.14337977767</v>
      </c>
      <c r="AC113" s="2">
        <f t="shared" si="31"/>
        <v>2167984.5</v>
      </c>
      <c r="AD113" s="3">
        <f t="shared" si="10"/>
        <v>34919874.384668574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23510877.034901109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38</v>
      </c>
      <c r="C114" s="7"/>
      <c r="D114" s="2" t="e">
        <f t="shared" si="12"/>
        <v>#N/A</v>
      </c>
      <c r="E114" s="2" t="e">
        <f t="shared" si="22"/>
        <v>#N/A</v>
      </c>
      <c r="F114" s="2">
        <v>483041.42991155386</v>
      </c>
      <c r="G114" s="2">
        <f t="shared" si="35"/>
        <v>483041.42991155386</v>
      </c>
      <c r="H114" s="2">
        <f t="shared" si="32"/>
        <v>36242579.167770386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1531029.5714285693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504195.53327524662</v>
      </c>
      <c r="Q114" s="2">
        <f t="shared" si="36"/>
        <v>504195.53327524662</v>
      </c>
      <c r="R114" s="2">
        <f t="shared" si="33"/>
        <v>37592054.417943835</v>
      </c>
      <c r="S114" s="2">
        <f t="shared" si="17"/>
        <v>483041.42991155386</v>
      </c>
      <c r="T114" s="2">
        <f t="shared" si="18"/>
        <v>20920.857142857043</v>
      </c>
      <c r="U114" s="2">
        <f t="shared" si="19"/>
        <v>504195.53327524662</v>
      </c>
      <c r="V114" s="2">
        <f t="shared" si="34"/>
        <v>2299816.25</v>
      </c>
      <c r="W114" s="2">
        <f t="shared" si="20"/>
        <v>131831.75</v>
      </c>
      <c r="X114" s="2">
        <f t="shared" si="6"/>
        <v>372363.78327524662</v>
      </c>
      <c r="Y114" s="2">
        <f t="shared" si="30"/>
        <v>35292238.16794382</v>
      </c>
      <c r="Z114" s="2" t="str">
        <f t="shared" si="8"/>
        <v>HERE</v>
      </c>
      <c r="AA114" s="2">
        <f>IF(Z114="HERE",Y114,AA113+Graph!$G$1*1000)</f>
        <v>35292238.16794382</v>
      </c>
      <c r="AB114" s="2">
        <f t="shared" si="21"/>
        <v>372363.78327524662</v>
      </c>
      <c r="AC114" s="2">
        <f t="shared" si="31"/>
        <v>2299816.25</v>
      </c>
      <c r="AD114" s="3">
        <f t="shared" si="10"/>
        <v>35292238.16794382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23915385.060407769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39</v>
      </c>
      <c r="C115" s="7"/>
      <c r="D115" s="2" t="e">
        <f t="shared" si="12"/>
        <v>#N/A</v>
      </c>
      <c r="E115" s="2" t="e">
        <f t="shared" si="22"/>
        <v>#N/A</v>
      </c>
      <c r="F115" s="2">
        <v>484877.20540070534</v>
      </c>
      <c r="G115" s="2">
        <f t="shared" si="35"/>
        <v>484877.20540070534</v>
      </c>
      <c r="H115" s="2">
        <f t="shared" si="32"/>
        <v>36727456.373171091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1551950.4285714263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506302.17317071557</v>
      </c>
      <c r="Q115" s="2">
        <f t="shared" si="36"/>
        <v>506302.17317071557</v>
      </c>
      <c r="R115" s="2">
        <f t="shared" si="33"/>
        <v>38098356.591114551</v>
      </c>
      <c r="S115" s="2">
        <f t="shared" si="17"/>
        <v>484877.20540070534</v>
      </c>
      <c r="T115" s="2">
        <f t="shared" si="18"/>
        <v>20920.857142857043</v>
      </c>
      <c r="U115" s="2">
        <f t="shared" si="19"/>
        <v>506302.17317071557</v>
      </c>
      <c r="V115" s="2">
        <f t="shared" si="34"/>
        <v>2431648</v>
      </c>
      <c r="W115" s="2">
        <f t="shared" si="20"/>
        <v>131831.75</v>
      </c>
      <c r="X115" s="2">
        <f t="shared" si="6"/>
        <v>374470.42317071557</v>
      </c>
      <c r="Y115" s="2">
        <f t="shared" si="30"/>
        <v>35666708.591114536</v>
      </c>
      <c r="Z115" s="2" t="str">
        <f t="shared" si="8"/>
        <v>HERE</v>
      </c>
      <c r="AA115" s="2">
        <f>IF(Z115="HERE",Y115,AA114+Graph!$G$1*1000)</f>
        <v>35666708.591114536</v>
      </c>
      <c r="AB115" s="2">
        <f t="shared" si="21"/>
        <v>374470.42317071557</v>
      </c>
      <c r="AC115" s="2">
        <f t="shared" si="31"/>
        <v>2431648</v>
      </c>
      <c r="AD115" s="3">
        <f t="shared" si="10"/>
        <v>35666708.591114536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24321789.061820358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40</v>
      </c>
      <c r="C116" s="7"/>
      <c r="D116" s="2" t="e">
        <f t="shared" si="12"/>
        <v>#N/A</v>
      </c>
      <c r="E116" s="2" t="e">
        <f t="shared" si="22"/>
        <v>#N/A</v>
      </c>
      <c r="F116" s="2">
        <v>486712.98088985682</v>
      </c>
      <c r="G116" s="2">
        <f t="shared" si="35"/>
        <v>486712.98088985682</v>
      </c>
      <c r="H116" s="2">
        <f t="shared" si="32"/>
        <v>37214169.354060948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1572871.2857142834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508408.81306618452</v>
      </c>
      <c r="Q116" s="2">
        <f t="shared" si="36"/>
        <v>508408.81306618452</v>
      </c>
      <c r="R116" s="2">
        <f t="shared" si="33"/>
        <v>38606765.404180735</v>
      </c>
      <c r="S116" s="2">
        <f t="shared" si="17"/>
        <v>486712.98088985682</v>
      </c>
      <c r="T116" s="2">
        <f t="shared" si="18"/>
        <v>20920.857142857043</v>
      </c>
      <c r="U116" s="2">
        <f t="shared" si="19"/>
        <v>508408.81306618452</v>
      </c>
      <c r="V116" s="2">
        <f t="shared" si="34"/>
        <v>2639309</v>
      </c>
      <c r="W116" s="2">
        <f t="shared" si="20"/>
        <v>207661</v>
      </c>
      <c r="X116" s="2">
        <f t="shared" si="6"/>
        <v>300747.81306618452</v>
      </c>
      <c r="Y116" s="2">
        <f t="shared" si="30"/>
        <v>35967456.40418072</v>
      </c>
      <c r="Z116" s="2" t="str">
        <f t="shared" si="8"/>
        <v>HERE</v>
      </c>
      <c r="AA116" s="2">
        <f>IF(Z116="HERE",Y116,AA115+Graph!$G$1*1000)</f>
        <v>35967456.40418072</v>
      </c>
      <c r="AB116" s="2">
        <f t="shared" si="21"/>
        <v>300747.81306618452</v>
      </c>
      <c r="AC116" s="2">
        <f t="shared" si="31"/>
        <v>2639309</v>
      </c>
      <c r="AD116" s="3">
        <f t="shared" si="10"/>
        <v>35967456.40418072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24730089.039138865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41</v>
      </c>
      <c r="C117" s="7"/>
      <c r="D117" s="2" t="e">
        <f t="shared" si="12"/>
        <v>#N/A</v>
      </c>
      <c r="E117" s="2" t="e">
        <f t="shared" si="22"/>
        <v>#N/A</v>
      </c>
      <c r="F117" s="2">
        <v>488548.75637899339</v>
      </c>
      <c r="G117" s="2">
        <f t="shared" si="35"/>
        <v>488548.75637899339</v>
      </c>
      <c r="H117" s="2">
        <f t="shared" si="32"/>
        <v>37702718.110439941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1593792.1428571404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510515.45296166837</v>
      </c>
      <c r="Q117" s="2">
        <f t="shared" si="36"/>
        <v>510515.45296166837</v>
      </c>
      <c r="R117" s="2">
        <f t="shared" si="33"/>
        <v>39117280.857142404</v>
      </c>
      <c r="S117" s="2">
        <f t="shared" si="17"/>
        <v>488548.75637899339</v>
      </c>
      <c r="T117" s="2">
        <f t="shared" si="18"/>
        <v>20920.857142857043</v>
      </c>
      <c r="U117" s="2">
        <f t="shared" si="19"/>
        <v>510515.45296166837</v>
      </c>
      <c r="V117" s="2">
        <f t="shared" si="34"/>
        <v>2918252</v>
      </c>
      <c r="W117" s="2">
        <f t="shared" si="20"/>
        <v>278943</v>
      </c>
      <c r="X117" s="2">
        <f t="shared" si="6"/>
        <v>231572.45296166837</v>
      </c>
      <c r="Y117" s="2">
        <f t="shared" si="30"/>
        <v>36199028.857142389</v>
      </c>
      <c r="Z117" s="2" t="str">
        <f t="shared" si="8"/>
        <v>HERE</v>
      </c>
      <c r="AA117" s="2">
        <f>IF(Z117="HERE",Y117,AA116+Graph!$G$1*1000)</f>
        <v>36199028.857142389</v>
      </c>
      <c r="AB117" s="2">
        <f t="shared" si="21"/>
        <v>231572.45296166837</v>
      </c>
      <c r="AC117" s="2">
        <f t="shared" si="31"/>
        <v>2918252</v>
      </c>
      <c r="AD117" s="3">
        <f t="shared" si="10"/>
        <v>36199028.857142389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25140284.992363308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42</v>
      </c>
      <c r="C118" s="7"/>
      <c r="D118" s="2" t="e">
        <f t="shared" si="12"/>
        <v>#N/A</v>
      </c>
      <c r="E118" s="2" t="e">
        <f t="shared" si="22"/>
        <v>#N/A</v>
      </c>
      <c r="F118" s="2">
        <v>490384.53186814487</v>
      </c>
      <c r="G118" s="2">
        <f t="shared" si="35"/>
        <v>490384.53186814487</v>
      </c>
      <c r="H118" s="2">
        <f t="shared" si="32"/>
        <v>38193102.642308086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1614712.9999999974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512622.09285713732</v>
      </c>
      <c r="Q118" s="2">
        <f t="shared" si="36"/>
        <v>512622.09285713732</v>
      </c>
      <c r="R118" s="2">
        <f t="shared" si="33"/>
        <v>39629902.949999541</v>
      </c>
      <c r="S118" s="2">
        <f t="shared" si="17"/>
        <v>490384.53186814487</v>
      </c>
      <c r="T118" s="2">
        <f t="shared" si="18"/>
        <v>20920.857142857043</v>
      </c>
      <c r="U118" s="2">
        <f t="shared" si="19"/>
        <v>512622.09285713732</v>
      </c>
      <c r="V118" s="2">
        <f t="shared" si="34"/>
        <v>3234946</v>
      </c>
      <c r="W118" s="2">
        <f t="shared" si="20"/>
        <v>316694</v>
      </c>
      <c r="X118" s="2">
        <f t="shared" si="6"/>
        <v>195928.09285713732</v>
      </c>
      <c r="Y118" s="2">
        <f t="shared" si="30"/>
        <v>36394956.949999526</v>
      </c>
      <c r="Z118" s="2" t="str">
        <f t="shared" si="8"/>
        <v>HERE</v>
      </c>
      <c r="AA118" s="2">
        <f>IF(Z118="HERE",Y118,AA117+Graph!$G$1*1000)</f>
        <v>36394956.949999526</v>
      </c>
      <c r="AB118" s="2">
        <f t="shared" si="21"/>
        <v>195928.09285713732</v>
      </c>
      <c r="AC118" s="2">
        <f t="shared" si="31"/>
        <v>3234946</v>
      </c>
      <c r="AD118" s="3">
        <f t="shared" si="10"/>
        <v>36394956.949999526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25552376.921493676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43</v>
      </c>
      <c r="C119" s="7"/>
      <c r="D119" s="2" t="e">
        <f t="shared" si="12"/>
        <v>#N/A</v>
      </c>
      <c r="E119" s="2" t="e">
        <f t="shared" si="22"/>
        <v>#N/A</v>
      </c>
      <c r="F119" s="2">
        <v>492220.30735728145</v>
      </c>
      <c r="G119" s="2">
        <f t="shared" si="35"/>
        <v>492220.30735728145</v>
      </c>
      <c r="H119" s="2">
        <f t="shared" si="32"/>
        <v>38685322.949665368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1635633.8571428545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514728.73275260627</v>
      </c>
      <c r="Q119" s="2">
        <f t="shared" si="36"/>
        <v>514728.73275260627</v>
      </c>
      <c r="R119" s="2">
        <f t="shared" si="33"/>
        <v>40144631.682752147</v>
      </c>
      <c r="S119" s="2">
        <f t="shared" si="17"/>
        <v>492220.30735728145</v>
      </c>
      <c r="T119" s="2">
        <f t="shared" si="18"/>
        <v>20920.857142857043</v>
      </c>
      <c r="U119" s="2">
        <f t="shared" si="19"/>
        <v>514728.73275260627</v>
      </c>
      <c r="V119" s="2">
        <f t="shared" si="34"/>
        <v>3559179</v>
      </c>
      <c r="W119" s="2">
        <f t="shared" si="20"/>
        <v>324233</v>
      </c>
      <c r="X119" s="2">
        <f t="shared" si="6"/>
        <v>190495.73275260627</v>
      </c>
      <c r="Y119" s="2">
        <f t="shared" si="30"/>
        <v>36585452.682752132</v>
      </c>
      <c r="Z119" s="2" t="str">
        <f t="shared" si="8"/>
        <v>HERE</v>
      </c>
      <c r="AA119" s="2">
        <f>IF(Z119="HERE",Y119,AA118+Graph!$G$1*1000)</f>
        <v>36585452.682752132</v>
      </c>
      <c r="AB119" s="2">
        <f t="shared" si="21"/>
        <v>190495.73275260627</v>
      </c>
      <c r="AC119" s="2">
        <f t="shared" si="31"/>
        <v>3559179</v>
      </c>
      <c r="AD119" s="3">
        <f t="shared" si="10"/>
        <v>36585452.682752132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25966364.826529965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44</v>
      </c>
      <c r="C120" s="7"/>
      <c r="D120" s="2" t="e">
        <f t="shared" si="12"/>
        <v>#N/A</v>
      </c>
      <c r="E120" s="2" t="e">
        <f t="shared" si="22"/>
        <v>#N/A</v>
      </c>
      <c r="F120" s="2">
        <v>494056.08284643292</v>
      </c>
      <c r="G120" s="2">
        <f t="shared" si="35"/>
        <v>494056.08284643292</v>
      </c>
      <c r="H120" s="2">
        <f t="shared" si="32"/>
        <v>39179379.032511801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1656554.7142857115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516835.37264807522</v>
      </c>
      <c r="Q120" s="2">
        <f t="shared" si="36"/>
        <v>516835.37264807522</v>
      </c>
      <c r="R120" s="2">
        <f t="shared" si="33"/>
        <v>40661467.055400223</v>
      </c>
      <c r="S120" s="2">
        <f t="shared" si="17"/>
        <v>494056.08284643292</v>
      </c>
      <c r="T120" s="2">
        <f t="shared" si="18"/>
        <v>20920.857142857043</v>
      </c>
      <c r="U120" s="2">
        <f t="shared" si="19"/>
        <v>516835.37264807522</v>
      </c>
      <c r="V120" s="2">
        <f t="shared" si="34"/>
        <v>3837094</v>
      </c>
      <c r="W120" s="2">
        <f t="shared" si="20"/>
        <v>277915</v>
      </c>
      <c r="X120" s="2">
        <f t="shared" si="6"/>
        <v>238920.37264807522</v>
      </c>
      <c r="Y120" s="2">
        <f t="shared" si="30"/>
        <v>36824373.055400208</v>
      </c>
      <c r="Z120" s="2" t="str">
        <f t="shared" si="8"/>
        <v>HERE</v>
      </c>
      <c r="AA120" s="2">
        <f>IF(Z120="HERE",Y120,AA119+Graph!$G$1*1000)</f>
        <v>36824373.055400208</v>
      </c>
      <c r="AB120" s="2">
        <f t="shared" si="21"/>
        <v>238920.37264807522</v>
      </c>
      <c r="AC120" s="2">
        <f t="shared" si="31"/>
        <v>3837094</v>
      </c>
      <c r="AD120" s="3">
        <f t="shared" si="10"/>
        <v>36824373.055400208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26382248.707472172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45</v>
      </c>
      <c r="C121" s="7"/>
      <c r="D121" s="2" t="e">
        <f t="shared" si="12"/>
        <v>#N/A</v>
      </c>
      <c r="E121" s="2" t="e">
        <f t="shared" si="22"/>
        <v>#N/A</v>
      </c>
      <c r="F121" s="2">
        <v>495891.8583355695</v>
      </c>
      <c r="G121" s="2">
        <f t="shared" si="35"/>
        <v>495891.8583355695</v>
      </c>
      <c r="H121" s="2">
        <f t="shared" si="32"/>
        <v>39675270.89084737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1677475.5714285686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518942.01254354417</v>
      </c>
      <c r="Q121" s="2">
        <f t="shared" si="36"/>
        <v>518942.01254354417</v>
      </c>
      <c r="R121" s="2">
        <f t="shared" si="33"/>
        <v>41180409.067943767</v>
      </c>
      <c r="S121" s="2">
        <f t="shared" si="17"/>
        <v>495891.8583355695</v>
      </c>
      <c r="T121" s="2">
        <f t="shared" si="18"/>
        <v>20920.857142857043</v>
      </c>
      <c r="U121" s="2">
        <f t="shared" si="19"/>
        <v>518942.01254354417</v>
      </c>
      <c r="V121" s="2">
        <f t="shared" si="34"/>
        <v>4062501</v>
      </c>
      <c r="W121" s="2">
        <f t="shared" si="20"/>
        <v>225407</v>
      </c>
      <c r="X121" s="2">
        <f t="shared" si="6"/>
        <v>293535.01254354417</v>
      </c>
      <c r="Y121" s="2">
        <f t="shared" si="30"/>
        <v>37117908.067943752</v>
      </c>
      <c r="Z121" s="2" t="str">
        <f t="shared" si="8"/>
        <v>HERE</v>
      </c>
      <c r="AA121" s="2">
        <f>IF(Z121="HERE",Y121,AA120+Graph!$G$1*1000)</f>
        <v>37117908.067943752</v>
      </c>
      <c r="AB121" s="2">
        <f t="shared" si="21"/>
        <v>293535.01254354417</v>
      </c>
      <c r="AC121" s="2">
        <f t="shared" si="31"/>
        <v>4062501</v>
      </c>
      <c r="AD121" s="3">
        <f t="shared" si="10"/>
        <v>37117908.067943752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26800028.564320307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46</v>
      </c>
      <c r="C122" s="7"/>
      <c r="D122" s="2" t="e">
        <f t="shared" si="12"/>
        <v>#N/A</v>
      </c>
      <c r="E122" s="2" t="e">
        <f t="shared" si="22"/>
        <v>#N/A</v>
      </c>
      <c r="F122" s="2">
        <v>497727.63382472098</v>
      </c>
      <c r="G122" s="2">
        <f t="shared" si="35"/>
        <v>497727.63382472098</v>
      </c>
      <c r="H122" s="2">
        <f t="shared" si="32"/>
        <v>40172998.524672091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1698396.4285714256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521048.65243901312</v>
      </c>
      <c r="Q122" s="2">
        <f t="shared" si="36"/>
        <v>521048.65243901312</v>
      </c>
      <c r="R122" s="2">
        <f t="shared" si="33"/>
        <v>41701457.72038278</v>
      </c>
      <c r="S122" s="2">
        <f t="shared" si="17"/>
        <v>497727.63382472098</v>
      </c>
      <c r="T122" s="2">
        <f t="shared" si="18"/>
        <v>20920.857142857043</v>
      </c>
      <c r="U122" s="2">
        <f t="shared" si="19"/>
        <v>521048.65243901312</v>
      </c>
      <c r="V122" s="2">
        <f t="shared" si="34"/>
        <v>4266577</v>
      </c>
      <c r="W122" s="2">
        <f t="shared" si="20"/>
        <v>204076</v>
      </c>
      <c r="X122" s="2">
        <f t="shared" si="6"/>
        <v>316972.65243901312</v>
      </c>
      <c r="Y122" s="2">
        <f t="shared" si="30"/>
        <v>37434880.720382765</v>
      </c>
      <c r="Z122" s="2" t="str">
        <f t="shared" si="8"/>
        <v>HERE</v>
      </c>
      <c r="AA122" s="2">
        <f>IF(Z122="HERE",Y122,AA121+Graph!$G$1*1000)</f>
        <v>37434880.720382765</v>
      </c>
      <c r="AB122" s="2">
        <f t="shared" si="21"/>
        <v>316972.65243901312</v>
      </c>
      <c r="AC122" s="2">
        <f t="shared" si="31"/>
        <v>4266577</v>
      </c>
      <c r="AD122" s="3">
        <f t="shared" si="10"/>
        <v>37434880.720382765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27183734.80034817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47</v>
      </c>
      <c r="C123" s="7"/>
      <c r="D123" s="2" t="e">
        <f t="shared" si="12"/>
        <v>#N/A</v>
      </c>
      <c r="E123" s="2" t="e">
        <f t="shared" si="22"/>
        <v>#N/A</v>
      </c>
      <c r="F123" s="2">
        <v>499563.40931387246</v>
      </c>
      <c r="G123" s="2">
        <f t="shared" si="35"/>
        <v>499563.40931387246</v>
      </c>
      <c r="H123" s="2">
        <f t="shared" si="32"/>
        <v>40672561.933985963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1719317.2857142827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523155.29233448207</v>
      </c>
      <c r="Q123" s="2">
        <f t="shared" si="36"/>
        <v>523155.29233448207</v>
      </c>
      <c r="R123" s="2">
        <f t="shared" si="33"/>
        <v>42224613.012717262</v>
      </c>
      <c r="S123" s="2">
        <f t="shared" si="17"/>
        <v>499563.40931387246</v>
      </c>
      <c r="T123" s="2">
        <f t="shared" si="18"/>
        <v>20920.857142857043</v>
      </c>
      <c r="U123" s="2">
        <f t="shared" si="19"/>
        <v>523155.29233448207</v>
      </c>
      <c r="V123" s="2">
        <f t="shared" si="34"/>
        <v>4609740</v>
      </c>
      <c r="W123" s="2">
        <f t="shared" si="20"/>
        <v>343163</v>
      </c>
      <c r="X123" s="2">
        <f t="shared" si="6"/>
        <v>179992.29233448207</v>
      </c>
      <c r="Y123" s="2">
        <f t="shared" si="30"/>
        <v>37614873.012717247</v>
      </c>
      <c r="Z123" s="2" t="str">
        <f t="shared" si="8"/>
        <v>HERE</v>
      </c>
      <c r="AA123" s="2">
        <f>IF(Z123="HERE",Y123,AA122+Graph!$G$1*1000)</f>
        <v>37614873.012717247</v>
      </c>
      <c r="AB123" s="2">
        <f t="shared" si="21"/>
        <v>179992.29233448207</v>
      </c>
      <c r="AC123" s="2">
        <f t="shared" si="31"/>
        <v>4609740</v>
      </c>
      <c r="AD123" s="3">
        <f t="shared" si="10"/>
        <v>37614873.012717247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27569337.012281958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48</v>
      </c>
      <c r="C124" s="7"/>
      <c r="D124" s="2" t="e">
        <f t="shared" si="12"/>
        <v>#N/A</v>
      </c>
      <c r="E124" s="2" t="e">
        <f t="shared" si="22"/>
        <v>#N/A</v>
      </c>
      <c r="F124" s="2">
        <v>501399.18480300903</v>
      </c>
      <c r="G124" s="2">
        <f t="shared" si="35"/>
        <v>501399.18480300903</v>
      </c>
      <c r="H124" s="2">
        <f t="shared" si="32"/>
        <v>41173961.118788972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1740238.1428571397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525261.93222995102</v>
      </c>
      <c r="Q124" s="2">
        <f t="shared" si="36"/>
        <v>525261.93222995102</v>
      </c>
      <c r="R124" s="2">
        <f t="shared" si="33"/>
        <v>42749874.944947213</v>
      </c>
      <c r="S124" s="2">
        <f t="shared" si="17"/>
        <v>501399.18480300903</v>
      </c>
      <c r="T124" s="2">
        <f t="shared" si="18"/>
        <v>20920.857142857043</v>
      </c>
      <c r="U124" s="2">
        <f t="shared" si="19"/>
        <v>525261.93222995102</v>
      </c>
      <c r="V124" s="2">
        <f t="shared" si="34"/>
        <v>4973248</v>
      </c>
      <c r="W124" s="2">
        <f t="shared" si="20"/>
        <v>363508</v>
      </c>
      <c r="X124" s="2">
        <f t="shared" si="6"/>
        <v>161753.93222995102</v>
      </c>
      <c r="Y124" s="2">
        <f t="shared" si="30"/>
        <v>37776626.944947198</v>
      </c>
      <c r="Z124" s="2" t="str">
        <f t="shared" si="8"/>
        <v>HERE</v>
      </c>
      <c r="AA124" s="2">
        <f>IF(Z124="HERE",Y124,AA123+Graph!$G$1*1000)</f>
        <v>37776626.944947198</v>
      </c>
      <c r="AB124" s="2">
        <f t="shared" si="21"/>
        <v>161753.93222995102</v>
      </c>
      <c r="AC124" s="2">
        <f t="shared" si="31"/>
        <v>4973248</v>
      </c>
      <c r="AD124" s="3">
        <f t="shared" si="10"/>
        <v>37776626.944947198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27956835.200121671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49</v>
      </c>
      <c r="C125" s="7"/>
      <c r="D125" s="2" t="e">
        <f t="shared" si="12"/>
        <v>#N/A</v>
      </c>
      <c r="E125" s="2" t="e">
        <f t="shared" si="22"/>
        <v>#N/A</v>
      </c>
      <c r="F125" s="2">
        <v>503234.96029216051</v>
      </c>
      <c r="G125" s="2">
        <f t="shared" si="35"/>
        <v>503234.96029216051</v>
      </c>
      <c r="H125" s="2">
        <f t="shared" si="32"/>
        <v>41677196.079081133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1761158.9999999967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527368.57212541997</v>
      </c>
      <c r="Q125" s="2">
        <f t="shared" si="36"/>
        <v>527368.57212541997</v>
      </c>
      <c r="R125" s="2">
        <f t="shared" si="33"/>
        <v>43277243.517072633</v>
      </c>
      <c r="S125" s="2">
        <f t="shared" si="17"/>
        <v>503234.96029216051</v>
      </c>
      <c r="T125" s="2">
        <f t="shared" si="18"/>
        <v>20920.857142857043</v>
      </c>
      <c r="U125" s="2">
        <f t="shared" si="19"/>
        <v>527368.57212541997</v>
      </c>
      <c r="V125" s="2">
        <f t="shared" si="34"/>
        <v>5383103</v>
      </c>
      <c r="W125" s="2">
        <f t="shared" si="20"/>
        <v>409855</v>
      </c>
      <c r="X125" s="2">
        <f t="shared" si="6"/>
        <v>117513.57212541997</v>
      </c>
      <c r="Y125" s="2">
        <f t="shared" si="30"/>
        <v>37894140.517072618</v>
      </c>
      <c r="Z125" s="2" t="str">
        <f t="shared" si="8"/>
        <v>HERE</v>
      </c>
      <c r="AA125" s="2">
        <f>IF(Z125="HERE",Y125,AA124+Graph!$G$1*1000)</f>
        <v>37894140.517072618</v>
      </c>
      <c r="AB125" s="2">
        <f t="shared" si="21"/>
        <v>117513.57212541997</v>
      </c>
      <c r="AC125" s="2">
        <f t="shared" si="31"/>
        <v>5383103</v>
      </c>
      <c r="AD125" s="3">
        <f t="shared" si="10"/>
        <v>37894140.517072618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28346229.363867305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50</v>
      </c>
      <c r="C126" s="7"/>
      <c r="D126" s="2" t="e">
        <f t="shared" si="12"/>
        <v>#N/A</v>
      </c>
      <c r="E126" s="2" t="e">
        <f t="shared" si="22"/>
        <v>#N/A</v>
      </c>
      <c r="F126" s="2">
        <v>505070.73578129709</v>
      </c>
      <c r="G126" s="2">
        <f t="shared" si="35"/>
        <v>505070.73578129709</v>
      </c>
      <c r="H126" s="2">
        <f t="shared" si="32"/>
        <v>42182266.81486243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1782079.8571428538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529475.21202088892</v>
      </c>
      <c r="Q126" s="2">
        <f t="shared" si="36"/>
        <v>529475.21202088892</v>
      </c>
      <c r="R126" s="2">
        <f t="shared" si="33"/>
        <v>43806718.729093522</v>
      </c>
      <c r="S126" s="2">
        <f t="shared" si="17"/>
        <v>505070.73578129709</v>
      </c>
      <c r="T126" s="2">
        <f t="shared" si="18"/>
        <v>20920.857142857043</v>
      </c>
      <c r="U126" s="2">
        <f t="shared" si="19"/>
        <v>529475.21202088892</v>
      </c>
      <c r="V126" s="2">
        <f t="shared" si="34"/>
        <v>5861351</v>
      </c>
      <c r="W126" s="2">
        <f t="shared" si="20"/>
        <v>478248</v>
      </c>
      <c r="X126" s="2">
        <f t="shared" si="6"/>
        <v>51227.212020888925</v>
      </c>
      <c r="Y126" s="2">
        <f t="shared" si="30"/>
        <v>37945367.729093507</v>
      </c>
      <c r="Z126" s="2" t="str">
        <f t="shared" si="8"/>
        <v>HERE</v>
      </c>
      <c r="AA126" s="2">
        <f>IF(Z126="HERE",Y126,AA125+Graph!$G$1*1000)</f>
        <v>37945367.729093507</v>
      </c>
      <c r="AB126" s="2">
        <f t="shared" si="21"/>
        <v>51227.212020888925</v>
      </c>
      <c r="AC126" s="2">
        <f t="shared" si="31"/>
        <v>5861351</v>
      </c>
      <c r="AD126" s="3">
        <f t="shared" si="10"/>
        <v>37945367.729093507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28737519.503518857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51</v>
      </c>
      <c r="C127" s="7"/>
      <c r="D127" s="2" t="e">
        <f t="shared" si="12"/>
        <v>#N/A</v>
      </c>
      <c r="E127" s="2" t="e">
        <f t="shared" si="22"/>
        <v>#N/A</v>
      </c>
      <c r="F127" s="2">
        <v>506906.51127044857</v>
      </c>
      <c r="G127" s="2">
        <f t="shared" si="35"/>
        <v>506906.51127044857</v>
      </c>
      <c r="H127" s="2">
        <f t="shared" si="32"/>
        <v>42689173.326132879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1803000.7142857108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531581.85191637278</v>
      </c>
      <c r="Q127" s="2">
        <f t="shared" si="36"/>
        <v>531581.85191637278</v>
      </c>
      <c r="R127" s="2">
        <f t="shared" si="33"/>
        <v>44338300.581009895</v>
      </c>
      <c r="S127" s="2">
        <f t="shared" si="17"/>
        <v>506906.51127044857</v>
      </c>
      <c r="T127" s="2">
        <f t="shared" si="18"/>
        <v>20920.857142857043</v>
      </c>
      <c r="U127" s="2">
        <f t="shared" si="19"/>
        <v>531581.85191637278</v>
      </c>
      <c r="V127" s="2">
        <f t="shared" si="34"/>
        <v>6353321</v>
      </c>
      <c r="W127" s="2">
        <f t="shared" si="20"/>
        <v>491970</v>
      </c>
      <c r="X127" s="2">
        <f t="shared" si="6"/>
        <v>39611.851916372776</v>
      </c>
      <c r="Y127" s="2">
        <f t="shared" si="30"/>
        <v>37984979.58100988</v>
      </c>
      <c r="Z127" s="2" t="str">
        <f t="shared" si="8"/>
        <v>HERE</v>
      </c>
      <c r="AA127" s="2">
        <f>IF(Z127="HERE",Y127,AA126+Graph!$G$1*1000)</f>
        <v>37984979.58100988</v>
      </c>
      <c r="AB127" s="2">
        <f t="shared" si="21"/>
        <v>39611.851916372776</v>
      </c>
      <c r="AC127" s="2">
        <f t="shared" si="31"/>
        <v>6353321</v>
      </c>
      <c r="AD127" s="3">
        <f t="shared" si="10"/>
        <v>37984979.58100988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29130705.619076334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52</v>
      </c>
      <c r="C128" s="7"/>
      <c r="D128" s="2" t="e">
        <f t="shared" si="12"/>
        <v>#N/A</v>
      </c>
      <c r="E128" s="2" t="e">
        <f t="shared" si="22"/>
        <v>#N/A</v>
      </c>
      <c r="F128" s="2">
        <v>508742.28675958514</v>
      </c>
      <c r="G128" s="2">
        <f t="shared" si="35"/>
        <v>508742.28675958514</v>
      </c>
      <c r="H128" s="2">
        <f t="shared" si="32"/>
        <v>43197915.612892464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1823921.5714285679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533688.49181184173</v>
      </c>
      <c r="Q128" s="2">
        <f t="shared" si="36"/>
        <v>533688.49181184173</v>
      </c>
      <c r="R128" s="2">
        <f t="shared" si="33"/>
        <v>44871989.072821736</v>
      </c>
      <c r="S128" s="2">
        <f t="shared" si="17"/>
        <v>508742.28675958514</v>
      </c>
      <c r="T128" s="2">
        <f t="shared" si="18"/>
        <v>20920.857142857043</v>
      </c>
      <c r="U128" s="2">
        <f t="shared" si="19"/>
        <v>533688.49181184173</v>
      </c>
      <c r="V128" s="2">
        <f t="shared" si="34"/>
        <v>6573570</v>
      </c>
      <c r="W128" s="2">
        <f t="shared" si="20"/>
        <v>220249</v>
      </c>
      <c r="X128" s="2">
        <f t="shared" si="6"/>
        <v>313439.49181184173</v>
      </c>
      <c r="Y128" s="2">
        <f t="shared" si="30"/>
        <v>38298419.072821721</v>
      </c>
      <c r="Z128" s="2" t="str">
        <f t="shared" si="8"/>
        <v>HERE</v>
      </c>
      <c r="AA128" s="2">
        <f>IF(Z128="HERE",Y128,AA127+Graph!$G$1*1000)</f>
        <v>38298419.072821721</v>
      </c>
      <c r="AB128" s="2">
        <f t="shared" si="21"/>
        <v>313439.49181184173</v>
      </c>
      <c r="AC128" s="2">
        <f t="shared" si="31"/>
        <v>6573570</v>
      </c>
      <c r="AD128" s="3">
        <f t="shared" si="10"/>
        <v>38298419.072821721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29525787.710539743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53</v>
      </c>
      <c r="C129" s="7"/>
      <c r="D129" s="2" t="e">
        <f t="shared" si="12"/>
        <v>#N/A</v>
      </c>
      <c r="E129" s="2" t="e">
        <f t="shared" si="22"/>
        <v>#N/A</v>
      </c>
      <c r="F129" s="2">
        <v>510578.06224873662</v>
      </c>
      <c r="G129" s="2">
        <f t="shared" si="35"/>
        <v>510578.06224873662</v>
      </c>
      <c r="H129" s="2">
        <f t="shared" si="32"/>
        <v>43708493.6751412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1844842.4285714249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535795.13170731068</v>
      </c>
      <c r="Q129" s="2">
        <f t="shared" si="36"/>
        <v>535795.13170731068</v>
      </c>
      <c r="R129" s="2">
        <f t="shared" si="33"/>
        <v>45407784.204529047</v>
      </c>
      <c r="S129" s="2">
        <f t="shared" si="17"/>
        <v>510578.06224873662</v>
      </c>
      <c r="T129" s="2">
        <f t="shared" si="18"/>
        <v>20920.857142857043</v>
      </c>
      <c r="U129" s="2">
        <f t="shared" si="19"/>
        <v>535795.13170731068</v>
      </c>
      <c r="V129" s="2">
        <f t="shared" si="34"/>
        <v>6853372</v>
      </c>
      <c r="W129" s="2">
        <f t="shared" si="20"/>
        <v>279802</v>
      </c>
      <c r="X129" s="2">
        <f t="shared" si="6"/>
        <v>255993.13170731068</v>
      </c>
      <c r="Y129" s="2">
        <f t="shared" si="30"/>
        <v>38554412.204529032</v>
      </c>
      <c r="Z129" s="2" t="str">
        <f t="shared" si="8"/>
        <v>HERE</v>
      </c>
      <c r="AA129" s="2">
        <f>IF(Z129="HERE",Y129,AA128+Graph!$G$1*1000)</f>
        <v>38554412.204529032</v>
      </c>
      <c r="AB129" s="2">
        <f t="shared" si="21"/>
        <v>255993.13170731068</v>
      </c>
      <c r="AC129" s="2">
        <f t="shared" si="31"/>
        <v>6853372</v>
      </c>
      <c r="AD129" s="3">
        <f t="shared" si="10"/>
        <v>38554412.204529032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29856130.847551934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54</v>
      </c>
      <c r="C130" s="7"/>
      <c r="D130" s="2" t="e">
        <f t="shared" si="12"/>
        <v>#N/A</v>
      </c>
      <c r="E130" s="2" t="e">
        <f t="shared" si="22"/>
        <v>#N/A</v>
      </c>
      <c r="F130" s="2">
        <v>512413.8377378881</v>
      </c>
      <c r="G130" s="2">
        <f t="shared" si="35"/>
        <v>512413.8377378881</v>
      </c>
      <c r="H130" s="2">
        <f t="shared" si="32"/>
        <v>44220907.512879089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1865763.285714282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537901.77160277963</v>
      </c>
      <c r="Q130" s="2">
        <f t="shared" si="36"/>
        <v>537901.77160277963</v>
      </c>
      <c r="R130" s="2">
        <f t="shared" si="33"/>
        <v>45945685.976131827</v>
      </c>
      <c r="S130" s="2">
        <f t="shared" si="17"/>
        <v>512413.8377378881</v>
      </c>
      <c r="T130" s="2">
        <f t="shared" si="18"/>
        <v>20920.857142857043</v>
      </c>
      <c r="U130" s="2">
        <f t="shared" si="19"/>
        <v>537901.77160277963</v>
      </c>
      <c r="V130" s="2">
        <f t="shared" si="34"/>
        <v>7164387</v>
      </c>
      <c r="W130" s="2">
        <f t="shared" si="20"/>
        <v>311015</v>
      </c>
      <c r="X130" s="2">
        <f t="shared" si="6"/>
        <v>226886.77160277963</v>
      </c>
      <c r="Y130" s="2">
        <f t="shared" si="30"/>
        <v>38781298.976131812</v>
      </c>
      <c r="Z130" s="2" t="str">
        <f t="shared" si="8"/>
        <v>HERE</v>
      </c>
      <c r="AA130" s="2">
        <f>IF(Z130="HERE",Y130,AA129+Graph!$G$1*1000)</f>
        <v>38781298.976131812</v>
      </c>
      <c r="AB130" s="2">
        <f t="shared" si="21"/>
        <v>226886.77160277963</v>
      </c>
      <c r="AC130" s="2">
        <f t="shared" si="31"/>
        <v>7164387</v>
      </c>
      <c r="AD130" s="3">
        <f t="shared" si="10"/>
        <v>38781298.976131812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30188369.960470047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55</v>
      </c>
      <c r="C131" s="7"/>
      <c r="D131" s="2" t="e">
        <f t="shared" si="12"/>
        <v>#N/A</v>
      </c>
      <c r="E131" s="2" t="e">
        <f t="shared" si="22"/>
        <v>#N/A</v>
      </c>
      <c r="F131" s="2">
        <v>514249.61322702467</v>
      </c>
      <c r="G131" s="2">
        <f t="shared" si="35"/>
        <v>514249.61322702467</v>
      </c>
      <c r="H131" s="2">
        <f t="shared" si="32"/>
        <v>44735157.126106113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1886684.142857139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540008.41149824858</v>
      </c>
      <c r="Q131" s="2">
        <f t="shared" si="36"/>
        <v>540008.41149824858</v>
      </c>
      <c r="R131" s="2">
        <f t="shared" si="33"/>
        <v>46485694.387630075</v>
      </c>
      <c r="S131" s="2">
        <f t="shared" si="17"/>
        <v>514249.61322702467</v>
      </c>
      <c r="T131" s="2">
        <f t="shared" si="18"/>
        <v>20920.857142857043</v>
      </c>
      <c r="U131" s="2">
        <f t="shared" si="19"/>
        <v>540008.41149824858</v>
      </c>
      <c r="V131" s="2">
        <f t="shared" si="34"/>
        <v>7447199</v>
      </c>
      <c r="W131" s="2">
        <f t="shared" si="20"/>
        <v>282812</v>
      </c>
      <c r="X131" s="2">
        <f t="shared" si="6"/>
        <v>257196.41149824858</v>
      </c>
      <c r="Y131" s="2">
        <f t="shared" si="30"/>
        <v>39038495.38763006</v>
      </c>
      <c r="Z131" s="2" t="str">
        <f t="shared" si="8"/>
        <v>HERE</v>
      </c>
      <c r="AA131" s="2">
        <f>IF(Z131="HERE",Y131,AA130+Graph!$G$1*1000)</f>
        <v>39038495.38763006</v>
      </c>
      <c r="AB131" s="2">
        <f t="shared" si="21"/>
        <v>257196.41149824858</v>
      </c>
      <c r="AC131" s="2">
        <f t="shared" si="31"/>
        <v>7447199</v>
      </c>
      <c r="AD131" s="3">
        <f t="shared" si="10"/>
        <v>39038495.38763006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30522505.049294081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56</v>
      </c>
      <c r="C132" s="7"/>
      <c r="D132" s="2" t="e">
        <f t="shared" si="12"/>
        <v>#N/A</v>
      </c>
      <c r="E132" s="2" t="e">
        <f t="shared" si="22"/>
        <v>#N/A</v>
      </c>
      <c r="F132" s="2">
        <v>516085.38871617615</v>
      </c>
      <c r="G132" s="2">
        <f t="shared" si="35"/>
        <v>516085.38871617615</v>
      </c>
      <c r="H132" s="2">
        <f t="shared" si="32"/>
        <v>45251242.514822289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1907604.999999996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542115.05139371753</v>
      </c>
      <c r="Q132" s="2">
        <f t="shared" si="36"/>
        <v>542115.05139371753</v>
      </c>
      <c r="R132" s="2">
        <f t="shared" si="33"/>
        <v>47027809.439023793</v>
      </c>
      <c r="S132" s="2">
        <f t="shared" si="17"/>
        <v>516085.38871617615</v>
      </c>
      <c r="T132" s="2">
        <f t="shared" si="18"/>
        <v>20920.857142857043</v>
      </c>
      <c r="U132" s="2">
        <f t="shared" si="19"/>
        <v>542115.05139371753</v>
      </c>
      <c r="V132" s="2">
        <f t="shared" si="34"/>
        <v>7891184</v>
      </c>
      <c r="W132" s="2">
        <f t="shared" si="20"/>
        <v>443985</v>
      </c>
      <c r="X132" s="2">
        <f t="shared" si="6"/>
        <v>98130.051393717527</v>
      </c>
      <c r="Y132" s="2">
        <f t="shared" si="30"/>
        <v>39136625.439023778</v>
      </c>
      <c r="Z132" s="2" t="str">
        <f t="shared" si="8"/>
        <v>HERE</v>
      </c>
      <c r="AA132" s="2">
        <f>IF(Z132="HERE",Y132,AA131+Graph!$G$1*1000)</f>
        <v>39136625.439023778</v>
      </c>
      <c r="AB132" s="2">
        <f t="shared" si="21"/>
        <v>98130.051393717527</v>
      </c>
      <c r="AC132" s="2">
        <f t="shared" si="31"/>
        <v>7891184</v>
      </c>
      <c r="AD132" s="3">
        <f t="shared" si="10"/>
        <v>39136625.439023778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30858536.114024039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57</v>
      </c>
      <c r="C133" s="7"/>
      <c r="D133" s="2" t="e">
        <f t="shared" si="12"/>
        <v>#N/A</v>
      </c>
      <c r="E133" s="2" t="e">
        <f t="shared" si="22"/>
        <v>#N/A</v>
      </c>
      <c r="F133" s="2">
        <v>517921.16420531273</v>
      </c>
      <c r="G133" s="2">
        <f t="shared" si="35"/>
        <v>517921.16420531273</v>
      </c>
      <c r="H133" s="2">
        <f t="shared" si="32"/>
        <v>45769163.679027602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1928525.8571428531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544221.69128918648</v>
      </c>
      <c r="Q133" s="2">
        <f t="shared" si="36"/>
        <v>544221.69128918648</v>
      </c>
      <c r="R133" s="2">
        <f t="shared" si="33"/>
        <v>47572031.130312979</v>
      </c>
      <c r="S133" s="2">
        <f t="shared" si="17"/>
        <v>517921.16420531273</v>
      </c>
      <c r="T133" s="2">
        <f t="shared" si="18"/>
        <v>20920.857142857043</v>
      </c>
      <c r="U133" s="2">
        <f t="shared" si="19"/>
        <v>544221.69128918648</v>
      </c>
      <c r="V133" s="2">
        <f t="shared" si="34"/>
        <v>8378940</v>
      </c>
      <c r="W133" s="2">
        <f t="shared" si="20"/>
        <v>487756</v>
      </c>
      <c r="X133" s="2">
        <f t="shared" si="6"/>
        <v>56465.691289186478</v>
      </c>
      <c r="Y133" s="2">
        <f t="shared" si="30"/>
        <v>39193091.130312964</v>
      </c>
      <c r="Z133" s="2" t="str">
        <f t="shared" si="8"/>
        <v>HERE</v>
      </c>
      <c r="AA133" s="2">
        <f>IF(Z133="HERE",Y133,AA132+Graph!$G$1*1000)</f>
        <v>39193091.130312964</v>
      </c>
      <c r="AB133" s="2">
        <f t="shared" si="21"/>
        <v>56465.691289186478</v>
      </c>
      <c r="AC133" s="2">
        <f t="shared" si="31"/>
        <v>8378940</v>
      </c>
      <c r="AD133" s="3">
        <f t="shared" si="10"/>
        <v>39193091.130312964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31196463.154659916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58</v>
      </c>
      <c r="C134" s="7"/>
      <c r="D134" s="2" t="e">
        <f t="shared" si="12"/>
        <v>#N/A</v>
      </c>
      <c r="E134" s="2" t="e">
        <f t="shared" si="22"/>
        <v>#N/A</v>
      </c>
      <c r="F134" s="2">
        <v>519756.93969446421</v>
      </c>
      <c r="G134" s="2">
        <f t="shared" si="35"/>
        <v>519756.93969446421</v>
      </c>
      <c r="H134" s="2">
        <f t="shared" si="32"/>
        <v>46288920.618722066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1949446.7142857101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546328.33118465543</v>
      </c>
      <c r="Q134" s="2">
        <f t="shared" si="36"/>
        <v>546328.33118465543</v>
      </c>
      <c r="R134" s="2">
        <f t="shared" si="33"/>
        <v>48118359.461497635</v>
      </c>
      <c r="S134" s="2">
        <f t="shared" si="17"/>
        <v>519756.93969446421</v>
      </c>
      <c r="T134" s="2">
        <f t="shared" si="18"/>
        <v>20920.857142857043</v>
      </c>
      <c r="U134" s="2">
        <f t="shared" si="19"/>
        <v>546328.33118465543</v>
      </c>
      <c r="V134" s="2">
        <f t="shared" si="34"/>
        <v>8977329</v>
      </c>
      <c r="W134" s="2">
        <f t="shared" si="20"/>
        <v>598389</v>
      </c>
      <c r="X134" s="2">
        <f t="shared" si="6"/>
        <v>-52060.668815344572</v>
      </c>
      <c r="Y134" s="2">
        <f t="shared" si="30"/>
        <v>39141030.46149762</v>
      </c>
      <c r="Z134" s="2" t="str">
        <f t="shared" si="8"/>
        <v>HERE</v>
      </c>
      <c r="AA134" s="2">
        <f>IF(Z134="HERE",Y134,AA133+Graph!$G$1*1000)</f>
        <v>39141030.46149762</v>
      </c>
      <c r="AB134" s="2">
        <f t="shared" si="21"/>
        <v>-52060.668815344572</v>
      </c>
      <c r="AC134" s="2">
        <f t="shared" si="31"/>
        <v>8977329</v>
      </c>
      <c r="AD134" s="3">
        <f t="shared" si="10"/>
        <v>39141030.46149762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31536286.171201717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59</v>
      </c>
      <c r="C135" s="7"/>
      <c r="D135" s="2" t="e">
        <f t="shared" si="12"/>
        <v>#N/A</v>
      </c>
      <c r="E135" s="2" t="e">
        <f t="shared" si="22"/>
        <v>#N/A</v>
      </c>
      <c r="F135" s="2">
        <v>521592.71518360078</v>
      </c>
      <c r="G135" s="2">
        <f t="shared" si="35"/>
        <v>521592.71518360078</v>
      </c>
      <c r="H135" s="2">
        <f t="shared" si="32"/>
        <v>46810513.333905667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1970367.5714285672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548434.97108012438</v>
      </c>
      <c r="Q135" s="2">
        <f t="shared" si="36"/>
        <v>548434.97108012438</v>
      </c>
      <c r="R135" s="2">
        <f t="shared" si="33"/>
        <v>48666794.432577759</v>
      </c>
      <c r="S135" s="2">
        <f t="shared" si="17"/>
        <v>521592.71518360078</v>
      </c>
      <c r="T135" s="2">
        <f t="shared" si="18"/>
        <v>20920.857142857043</v>
      </c>
      <c r="U135" s="2">
        <f t="shared" si="19"/>
        <v>548434.97108012438</v>
      </c>
      <c r="V135" s="2">
        <f t="shared" si="34"/>
        <v>9296367</v>
      </c>
      <c r="W135" s="2">
        <f t="shared" si="20"/>
        <v>319038</v>
      </c>
      <c r="X135" s="2">
        <f t="shared" si="6"/>
        <v>229396.97108012438</v>
      </c>
      <c r="Y135" s="2">
        <f t="shared" si="30"/>
        <v>39370427.432577744</v>
      </c>
      <c r="Z135" s="2" t="str">
        <f t="shared" si="8"/>
        <v>HERE</v>
      </c>
      <c r="AA135" s="2">
        <f>IF(Z135="HERE",Y135,AA134+Graph!$G$1*1000)</f>
        <v>39370427.432577744</v>
      </c>
      <c r="AB135" s="2">
        <f t="shared" si="21"/>
        <v>229396.97108012438</v>
      </c>
      <c r="AC135" s="2">
        <f t="shared" si="31"/>
        <v>9296367</v>
      </c>
      <c r="AD135" s="3">
        <f t="shared" si="10"/>
        <v>39370427.432577744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31878005.16364944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60</v>
      </c>
      <c r="C136" s="7"/>
      <c r="D136" s="2" t="e">
        <f t="shared" si="12"/>
        <v>#N/A</v>
      </c>
      <c r="E136" s="2" t="e">
        <f t="shared" si="22"/>
        <v>#N/A</v>
      </c>
      <c r="F136" s="2">
        <v>523428.49067275226</v>
      </c>
      <c r="G136" s="2">
        <f t="shared" si="35"/>
        <v>523428.49067275226</v>
      </c>
      <c r="H136" s="2">
        <f t="shared" si="32"/>
        <v>47333941.824578419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1991288.4285714242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550541.61097559333</v>
      </c>
      <c r="Q136" s="2">
        <f t="shared" si="36"/>
        <v>550000</v>
      </c>
      <c r="R136" s="2">
        <f t="shared" si="33"/>
        <v>49216794.432577759</v>
      </c>
      <c r="S136" s="2">
        <f t="shared" si="17"/>
        <v>523428.49067275226</v>
      </c>
      <c r="T136" s="2">
        <f t="shared" si="18"/>
        <v>20920.857142857043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39570079.432577744</v>
      </c>
      <c r="Z136" s="2" t="str">
        <f t="shared" si="8"/>
        <v>HERE</v>
      </c>
      <c r="AA136" s="2">
        <f>IF(Z136="HERE",Y136,AA135+Graph!$G$1*1000)</f>
        <v>39570079.432577744</v>
      </c>
      <c r="AB136" s="2">
        <f t="shared" si="21"/>
        <v>199652</v>
      </c>
      <c r="AC136" s="2">
        <f t="shared" si="31"/>
        <v>9646715</v>
      </c>
      <c r="AD136" s="3">
        <f t="shared" si="10"/>
        <v>39570079.432577744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32221620.13200308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61</v>
      </c>
      <c r="C137" s="7"/>
      <c r="D137" s="2" t="e">
        <f t="shared" si="12"/>
        <v>#N/A</v>
      </c>
      <c r="E137" s="2" t="e">
        <f t="shared" si="22"/>
        <v>#N/A</v>
      </c>
      <c r="F137" s="2">
        <v>525264.26616188884</v>
      </c>
      <c r="G137" s="2">
        <f t="shared" si="35"/>
        <v>525264.26616188884</v>
      </c>
      <c r="H137" s="2">
        <f t="shared" si="32"/>
        <v>47859206.090740308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2012209.2857142813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552648.25087106228</v>
      </c>
      <c r="Q137" s="2">
        <f t="shared" si="36"/>
        <v>550000</v>
      </c>
      <c r="R137" s="2">
        <f t="shared" si="33"/>
        <v>49766794.432577759</v>
      </c>
      <c r="S137" s="2">
        <f t="shared" si="17"/>
        <v>525264.26616188884</v>
      </c>
      <c r="T137" s="2">
        <f t="shared" si="18"/>
        <v>20920.857142857043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39745323.432577744</v>
      </c>
      <c r="Z137" s="2" t="str">
        <f t="shared" si="8"/>
        <v>HERE</v>
      </c>
      <c r="AA137" s="2">
        <f>IF(Z137="HERE",Y137,AA136+Graph!$G$1*1000)</f>
        <v>39745323.432577744</v>
      </c>
      <c r="AB137" s="2">
        <f t="shared" si="21"/>
        <v>175244</v>
      </c>
      <c r="AC137" s="2">
        <f t="shared" si="31"/>
        <v>10021471</v>
      </c>
      <c r="AD137" s="3">
        <f t="shared" si="10"/>
        <v>39745323.432577744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32502676.213762648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62</v>
      </c>
      <c r="C138" s="7"/>
      <c r="D138" s="2" t="e">
        <f t="shared" si="12"/>
        <v>#N/A</v>
      </c>
      <c r="E138" s="2" t="e">
        <f t="shared" si="22"/>
        <v>#N/A</v>
      </c>
      <c r="F138" s="2">
        <v>527100.04165104032</v>
      </c>
      <c r="G138" s="2">
        <f t="shared" si="35"/>
        <v>527100.04165104032</v>
      </c>
      <c r="H138" s="2">
        <f t="shared" si="32"/>
        <v>48386306.132391348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2033130.1428571383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554754.89076654613</v>
      </c>
      <c r="Q138" s="2">
        <f t="shared" si="36"/>
        <v>550000</v>
      </c>
      <c r="R138" s="2">
        <f t="shared" si="33"/>
        <v>50316794.432577759</v>
      </c>
      <c r="S138" s="2">
        <f t="shared" si="17"/>
        <v>527100.04165104032</v>
      </c>
      <c r="T138" s="2">
        <f t="shared" si="18"/>
        <v>20920.857142857043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39826307.432577744</v>
      </c>
      <c r="Z138" s="2" t="str">
        <f t="shared" si="8"/>
        <v>HERE</v>
      </c>
      <c r="AA138" s="2">
        <f>IF(Z138="HERE",Y138,AA137+Graph!$G$1*1000)</f>
        <v>39826307.432577744</v>
      </c>
      <c r="AB138" s="2">
        <f t="shared" si="21"/>
        <v>80984</v>
      </c>
      <c r="AC138" s="2">
        <f t="shared" si="31"/>
        <v>10490487</v>
      </c>
      <c r="AD138" s="3">
        <f t="shared" si="10"/>
        <v>39826307.432577744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32725038.571428154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63</v>
      </c>
      <c r="C139" s="7"/>
      <c r="D139" s="2" t="e">
        <f t="shared" si="12"/>
        <v>#N/A</v>
      </c>
      <c r="E139" s="2" t="e">
        <f t="shared" si="22"/>
        <v>#N/A</v>
      </c>
      <c r="F139" s="2">
        <v>528935.81714019179</v>
      </c>
      <c r="G139" s="2">
        <f t="shared" si="35"/>
        <v>528935.81714019179</v>
      </c>
      <c r="H139" s="2">
        <f t="shared" si="32"/>
        <v>48915241.94953154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2054050.9999999953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556861.53066201508</v>
      </c>
      <c r="Q139" s="2">
        <f t="shared" si="36"/>
        <v>550000</v>
      </c>
      <c r="R139" s="2">
        <f t="shared" si="33"/>
        <v>50866794.432577759</v>
      </c>
      <c r="S139" s="2">
        <f t="shared" si="17"/>
        <v>528935.81714019179</v>
      </c>
      <c r="T139" s="2">
        <f t="shared" si="18"/>
        <v>20920.857142857043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39895747.432577744</v>
      </c>
      <c r="Z139" s="2" t="str">
        <f t="shared" si="8"/>
        <v>HERE</v>
      </c>
      <c r="AA139" s="2">
        <f>IF(Z139="HERE",Y139,AA138+Graph!$G$1*1000)</f>
        <v>39895747.432577744</v>
      </c>
      <c r="AB139" s="2">
        <f t="shared" si="21"/>
        <v>69440</v>
      </c>
      <c r="AC139" s="2">
        <f t="shared" si="31"/>
        <v>10971047</v>
      </c>
      <c r="AD139" s="3">
        <f t="shared" si="10"/>
        <v>39895747.432577744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32917208.554999575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64</v>
      </c>
      <c r="C140" s="7"/>
      <c r="D140" s="2" t="e">
        <f t="shared" si="12"/>
        <v>#N/A</v>
      </c>
      <c r="E140" s="2" t="e">
        <f t="shared" si="22"/>
        <v>#N/A</v>
      </c>
      <c r="F140" s="2">
        <v>530771.59262932837</v>
      </c>
      <c r="G140" s="2">
        <f t="shared" si="35"/>
        <v>530771.59262932837</v>
      </c>
      <c r="H140" s="2">
        <f t="shared" si="32"/>
        <v>49446013.542160869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2074971.8571428524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558968.17055748403</v>
      </c>
      <c r="Q140" s="2">
        <f t="shared" si="36"/>
        <v>550000</v>
      </c>
      <c r="R140" s="2">
        <f t="shared" si="33"/>
        <v>51416794.432577759</v>
      </c>
      <c r="S140" s="2">
        <f t="shared" si="17"/>
        <v>530771.59262932837</v>
      </c>
      <c r="T140" s="2">
        <f t="shared" si="18"/>
        <v>20920.857142857043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39951584.432577744</v>
      </c>
      <c r="Z140" s="2" t="str">
        <f t="shared" si="8"/>
        <v>HERE</v>
      </c>
      <c r="AA140" s="2">
        <f>IF(Z140="HERE",Y140,AA139+Graph!$G$1*1000)</f>
        <v>39951584.432577744</v>
      </c>
      <c r="AB140" s="2">
        <f t="shared" si="21"/>
        <v>55837</v>
      </c>
      <c r="AC140" s="2">
        <f t="shared" si="31"/>
        <v>11465210</v>
      </c>
      <c r="AD140" s="3">
        <f t="shared" si="10"/>
        <v>39951584.432577744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33104866.364476919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65</v>
      </c>
      <c r="C141" s="7"/>
      <c r="D141" s="2" t="e">
        <f t="shared" si="12"/>
        <v>#N/A</v>
      </c>
      <c r="E141" s="2" t="e">
        <f t="shared" si="22"/>
        <v>#N/A</v>
      </c>
      <c r="F141" s="2">
        <v>532607.36811847985</v>
      </c>
      <c r="G141" s="2">
        <f t="shared" si="35"/>
        <v>532607.36811847985</v>
      </c>
      <c r="H141" s="2">
        <f t="shared" si="32"/>
        <v>49978620.910279348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2095892.7142857094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561074.81045295298</v>
      </c>
      <c r="Q141" s="2">
        <f t="shared" si="36"/>
        <v>550000</v>
      </c>
      <c r="R141" s="2">
        <f t="shared" si="33"/>
        <v>51966794.432577759</v>
      </c>
      <c r="S141" s="2">
        <f t="shared" si="17"/>
        <v>532607.36811847985</v>
      </c>
      <c r="T141" s="2">
        <f t="shared" si="18"/>
        <v>20920.857142857043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39952506.432577744</v>
      </c>
      <c r="Z141" s="2" t="str">
        <f t="shared" si="8"/>
        <v>HERE</v>
      </c>
      <c r="AA141" s="2">
        <f>IF(Z141="HERE",Y141,AA140+Graph!$G$1*1000)</f>
        <v>39952506.432577744</v>
      </c>
      <c r="AB141" s="2">
        <f t="shared" si="21"/>
        <v>922</v>
      </c>
      <c r="AC141" s="2">
        <f t="shared" si="31"/>
        <v>12014288</v>
      </c>
      <c r="AD141" s="3">
        <f t="shared" si="10"/>
        <v>39952506.432577744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33333790.449860185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66</v>
      </c>
      <c r="C142" s="7"/>
      <c r="D142" s="2" t="e">
        <f t="shared" si="12"/>
        <v>#N/A</v>
      </c>
      <c r="E142" s="2" t="e">
        <f t="shared" si="22"/>
        <v>#N/A</v>
      </c>
      <c r="F142" s="2">
        <v>534443.14360761642</v>
      </c>
      <c r="G142" s="2">
        <f t="shared" si="35"/>
        <v>534443.14360761642</v>
      </c>
      <c r="H142" s="2">
        <f t="shared" si="32"/>
        <v>50513064.053886965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2116813.5714285667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563181.45034842193</v>
      </c>
      <c r="Q142" s="2">
        <f t="shared" si="36"/>
        <v>550000</v>
      </c>
      <c r="R142" s="2">
        <f t="shared" si="33"/>
        <v>52516794.432577759</v>
      </c>
      <c r="S142" s="2">
        <f t="shared" si="17"/>
        <v>534443.14360761642</v>
      </c>
      <c r="T142" s="2">
        <f t="shared" si="18"/>
        <v>20920.857142857276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40222788.432577744</v>
      </c>
      <c r="Z142" s="2" t="str">
        <f t="shared" si="8"/>
        <v>HERE</v>
      </c>
      <c r="AA142" s="2">
        <f>IF(Z142="HERE",Y142,AA141+Graph!$G$1*1000)</f>
        <v>40222788.432577744</v>
      </c>
      <c r="AB142" s="2">
        <f t="shared" si="21"/>
        <v>270282</v>
      </c>
      <c r="AC142" s="2">
        <f t="shared" si="31"/>
        <v>12294006</v>
      </c>
      <c r="AD142" s="3">
        <f t="shared" si="10"/>
        <v>40222788.432577744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33609242.311149374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67</v>
      </c>
      <c r="C143" s="7"/>
      <c r="D143" s="2" t="e">
        <f t="shared" si="12"/>
        <v>#N/A</v>
      </c>
      <c r="E143" s="2" t="e">
        <f t="shared" si="22"/>
        <v>#N/A</v>
      </c>
      <c r="F143" s="2">
        <v>536278.9190967679</v>
      </c>
      <c r="G143" s="2">
        <f t="shared" si="35"/>
        <v>536278.9190967679</v>
      </c>
      <c r="H143" s="2">
        <f t="shared" si="32"/>
        <v>51049342.972983733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2137734.428571424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565288.09024389088</v>
      </c>
      <c r="Q143" s="2">
        <f t="shared" si="36"/>
        <v>550000</v>
      </c>
      <c r="R143" s="2">
        <f t="shared" si="33"/>
        <v>53066794.432577759</v>
      </c>
      <c r="S143" s="2">
        <f t="shared" si="17"/>
        <v>536278.9190967679</v>
      </c>
      <c r="T143" s="2">
        <f t="shared" si="18"/>
        <v>20920.857142857276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40420308.432577744</v>
      </c>
      <c r="Z143" s="2" t="str">
        <f t="shared" si="8"/>
        <v>HERE</v>
      </c>
      <c r="AA143" s="2">
        <f>IF(Z143="HERE",Y143,AA142+Graph!$G$1*1000)</f>
        <v>40420308.432577744</v>
      </c>
      <c r="AB143" s="2">
        <f t="shared" si="21"/>
        <v>197520</v>
      </c>
      <c r="AC143" s="2">
        <f t="shared" si="31"/>
        <v>12646486</v>
      </c>
      <c r="AD143" s="3">
        <f t="shared" si="10"/>
        <v>40420308.432577744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33904721.498344488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68</v>
      </c>
      <c r="C144" s="7"/>
      <c r="D144" s="2" t="e">
        <f t="shared" si="12"/>
        <v>#N/A</v>
      </c>
      <c r="E144" s="2" t="e">
        <f t="shared" si="22"/>
        <v>#N/A</v>
      </c>
      <c r="F144" s="2">
        <v>538114.69458590448</v>
      </c>
      <c r="G144" s="2">
        <f t="shared" si="35"/>
        <v>538114.69458590448</v>
      </c>
      <c r="H144" s="2">
        <f t="shared" si="32"/>
        <v>51587457.667569637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2158655.2857142813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567394.73013935983</v>
      </c>
      <c r="Q144" s="2">
        <f t="shared" si="36"/>
        <v>550000</v>
      </c>
      <c r="R144" s="2">
        <f t="shared" si="33"/>
        <v>53616794.432577759</v>
      </c>
      <c r="S144" s="2">
        <f t="shared" si="17"/>
        <v>538114.69458590448</v>
      </c>
      <c r="T144" s="2">
        <f t="shared" si="18"/>
        <v>20920.857142857276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40558496.432577744</v>
      </c>
      <c r="Z144" s="2" t="str">
        <f t="shared" si="8"/>
        <v>HERE</v>
      </c>
      <c r="AA144" s="2">
        <f>IF(Z144="HERE",Y144,AA143+Graph!$G$1*1000)</f>
        <v>40558496.432577744</v>
      </c>
      <c r="AB144" s="2">
        <f t="shared" si="21"/>
        <v>138188</v>
      </c>
      <c r="AC144" s="2">
        <f t="shared" si="31"/>
        <v>13058298</v>
      </c>
      <c r="AD144" s="3">
        <f t="shared" si="10"/>
        <v>40558496.432577744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34083872.711445525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69</v>
      </c>
      <c r="C145" s="7"/>
      <c r="D145" s="2" t="e">
        <f t="shared" si="12"/>
        <v>#N/A</v>
      </c>
      <c r="E145" s="2" t="e">
        <f t="shared" si="22"/>
        <v>#N/A</v>
      </c>
      <c r="F145" s="2">
        <v>539950.47007505596</v>
      </c>
      <c r="G145" s="2">
        <f t="shared" si="35"/>
        <v>539950.47007505596</v>
      </c>
      <c r="H145" s="2">
        <f t="shared" si="32"/>
        <v>52127408.137644693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2179576.1428571385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569501.37003482878</v>
      </c>
      <c r="Q145" s="2">
        <f t="shared" si="36"/>
        <v>550000</v>
      </c>
      <c r="R145" s="2">
        <f t="shared" si="33"/>
        <v>54166794.432577759</v>
      </c>
      <c r="S145" s="2">
        <f t="shared" si="17"/>
        <v>539950.47007505596</v>
      </c>
      <c r="T145" s="2">
        <f t="shared" si="18"/>
        <v>20920.857142857276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40657686.432577744</v>
      </c>
      <c r="Z145" s="2" t="str">
        <f t="shared" si="8"/>
        <v>HERE</v>
      </c>
      <c r="AA145" s="2">
        <f>IF(Z145="HERE",Y145,AA144+Graph!$G$1*1000)</f>
        <v>40657686.432577744</v>
      </c>
      <c r="AB145" s="2">
        <f t="shared" si="21"/>
        <v>99190</v>
      </c>
      <c r="AC145" s="2">
        <f t="shared" si="31"/>
        <v>13509108</v>
      </c>
      <c r="AD145" s="3">
        <f t="shared" si="10"/>
        <v>40657686.432577744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34247626.65045248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70</v>
      </c>
      <c r="C146" s="7"/>
      <c r="D146" s="2" t="e">
        <f t="shared" si="12"/>
        <v>#N/A</v>
      </c>
      <c r="E146" s="2" t="e">
        <f t="shared" si="22"/>
        <v>#N/A</v>
      </c>
      <c r="F146" s="2">
        <v>541786.24556420743</v>
      </c>
      <c r="G146" s="2">
        <f t="shared" si="35"/>
        <v>541786.24556420743</v>
      </c>
      <c r="H146" s="2">
        <f t="shared" si="32"/>
        <v>52669194.383208901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2200496.9999999958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571608.00993029773</v>
      </c>
      <c r="Q146" s="2">
        <f t="shared" si="36"/>
        <v>550000</v>
      </c>
      <c r="R146" s="2">
        <f t="shared" si="33"/>
        <v>54716794.432577759</v>
      </c>
      <c r="S146" s="2">
        <f t="shared" si="17"/>
        <v>541786.24556420743</v>
      </c>
      <c r="T146" s="2">
        <f t="shared" si="18"/>
        <v>20920.857142857276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40704570.432577744</v>
      </c>
      <c r="Z146" s="2" t="str">
        <f t="shared" si="8"/>
        <v>HERE</v>
      </c>
      <c r="AA146" s="2">
        <f>IF(Z146="HERE",Y146,AA145+Graph!$G$1*1000)</f>
        <v>40704570.432577744</v>
      </c>
      <c r="AB146" s="2">
        <f t="shared" si="21"/>
        <v>46884</v>
      </c>
      <c r="AC146" s="2">
        <f t="shared" si="31"/>
        <v>14012224</v>
      </c>
      <c r="AD146" s="3">
        <f t="shared" si="10"/>
        <v>40704570.432577744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34373881.615365356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71</v>
      </c>
      <c r="C147" s="7"/>
      <c r="D147" s="2" t="e">
        <f t="shared" si="12"/>
        <v>#N/A</v>
      </c>
      <c r="E147" s="2" t="e">
        <f t="shared" si="22"/>
        <v>#N/A</v>
      </c>
      <c r="F147" s="2">
        <v>543622.02105334401</v>
      </c>
      <c r="G147" s="2">
        <f t="shared" si="35"/>
        <v>543622.02105334401</v>
      </c>
      <c r="H147" s="2">
        <f t="shared" si="32"/>
        <v>53212816.404262245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2221417.8571428531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573714.64982576668</v>
      </c>
      <c r="Q147" s="2">
        <f t="shared" si="36"/>
        <v>550000</v>
      </c>
      <c r="R147" s="2">
        <f t="shared" si="33"/>
        <v>55266794.432577759</v>
      </c>
      <c r="S147" s="2">
        <f t="shared" si="17"/>
        <v>543622.02105334401</v>
      </c>
      <c r="T147" s="2">
        <f t="shared" si="18"/>
        <v>20920.857142857276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40709967.432577744</v>
      </c>
      <c r="Z147" s="2" t="str">
        <f t="shared" si="8"/>
        <v>HERE</v>
      </c>
      <c r="AA147" s="2">
        <f>IF(Z147="HERE",Y147,AA146+Graph!$G$1*1000)</f>
        <v>40709967.432577744</v>
      </c>
      <c r="AB147" s="2">
        <f t="shared" si="21"/>
        <v>5397</v>
      </c>
      <c r="AC147" s="2">
        <f t="shared" si="31"/>
        <v>14556827</v>
      </c>
      <c r="AD147" s="3">
        <f t="shared" si="10"/>
        <v>40709967.432577744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34443898.506184153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72</v>
      </c>
      <c r="C148" s="7"/>
      <c r="D148" s="2" t="e">
        <f t="shared" si="12"/>
        <v>#N/A</v>
      </c>
      <c r="E148" s="2" t="e">
        <f t="shared" si="22"/>
        <v>#N/A</v>
      </c>
      <c r="F148" s="2">
        <v>545457.79654249549</v>
      </c>
      <c r="G148" s="2">
        <f t="shared" si="35"/>
        <v>545457.79654249549</v>
      </c>
      <c r="H148" s="2">
        <f t="shared" si="32"/>
        <v>53758274.20080474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2242338.7142857104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575821.28972125053</v>
      </c>
      <c r="Q148" s="2">
        <f t="shared" si="36"/>
        <v>550000</v>
      </c>
      <c r="R148" s="2">
        <f t="shared" si="33"/>
        <v>55816794.432577759</v>
      </c>
      <c r="S148" s="2">
        <f t="shared" si="17"/>
        <v>545457.79654249549</v>
      </c>
      <c r="T148" s="2">
        <f t="shared" si="18"/>
        <v>20920.857142857276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40754605.432577744</v>
      </c>
      <c r="Z148" s="2" t="str">
        <f t="shared" si="8"/>
        <v>HERE</v>
      </c>
      <c r="AA148" s="2">
        <f>IF(Z148="HERE",Y148,AA147+Graph!$G$1*1000)</f>
        <v>40754605.432577744</v>
      </c>
      <c r="AB148" s="2">
        <f t="shared" si="21"/>
        <v>44638</v>
      </c>
      <c r="AC148" s="2">
        <f t="shared" si="31"/>
        <v>15062189</v>
      </c>
      <c r="AD148" s="3">
        <f t="shared" si="10"/>
        <v>40754605.432577744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34504147.672908887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73</v>
      </c>
      <c r="C149" s="7"/>
      <c r="D149" s="2" t="e">
        <f t="shared" si="12"/>
        <v>#N/A</v>
      </c>
      <c r="E149" s="2" t="e">
        <f t="shared" si="22"/>
        <v>#N/A</v>
      </c>
      <c r="F149" s="2">
        <v>547293.57203163207</v>
      </c>
      <c r="G149" s="2">
        <f t="shared" si="35"/>
        <v>547293.57203163207</v>
      </c>
      <c r="H149" s="2">
        <f t="shared" si="32"/>
        <v>54305567.772836372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2263259.5714285676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577927.92961671948</v>
      </c>
      <c r="Q149" s="2">
        <f t="shared" si="36"/>
        <v>550000</v>
      </c>
      <c r="R149" s="2">
        <f t="shared" si="33"/>
        <v>56366794.432577759</v>
      </c>
      <c r="S149" s="2">
        <f t="shared" si="17"/>
        <v>547293.57203163207</v>
      </c>
      <c r="T149" s="2">
        <f t="shared" si="18"/>
        <v>20920.857142857276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41066643.432577744</v>
      </c>
      <c r="Z149" s="2" t="str">
        <f t="shared" si="8"/>
        <v>HERE</v>
      </c>
      <c r="AA149" s="2">
        <f>IF(Z149="HERE",Y149,AA148+Graph!$G$1*1000)</f>
        <v>41066643.432577744</v>
      </c>
      <c r="AB149" s="2">
        <f t="shared" si="21"/>
        <v>312038</v>
      </c>
      <c r="AC149" s="2">
        <f t="shared" si="31"/>
        <v>15300151</v>
      </c>
      <c r="AD149" s="3">
        <f t="shared" si="10"/>
        <v>41066643.432577744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34797255.665539548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74</v>
      </c>
      <c r="C150" s="7"/>
      <c r="D150" s="2" t="e">
        <f t="shared" si="12"/>
        <v>#N/A</v>
      </c>
      <c r="E150" s="2" t="e">
        <f t="shared" si="22"/>
        <v>#N/A</v>
      </c>
      <c r="F150" s="2">
        <v>549129.34752078354</v>
      </c>
      <c r="G150" s="2">
        <f t="shared" si="35"/>
        <v>549129.34752078354</v>
      </c>
      <c r="H150" s="2">
        <f t="shared" si="32"/>
        <v>54854697.120357156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2284180.4285714249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580034.56951218843</v>
      </c>
      <c r="Q150" s="2">
        <f t="shared" si="36"/>
        <v>550000</v>
      </c>
      <c r="R150" s="2">
        <f t="shared" si="33"/>
        <v>56916794.432577759</v>
      </c>
      <c r="S150" s="2">
        <f t="shared" si="17"/>
        <v>549129.34752078354</v>
      </c>
      <c r="T150" s="2">
        <f t="shared" si="18"/>
        <v>20920.857142857276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41340687.432577744</v>
      </c>
      <c r="Z150" s="2" t="str">
        <f t="shared" si="8"/>
        <v>HERE</v>
      </c>
      <c r="AA150" s="2">
        <f>IF(Z150="HERE",Y150,AA149+Graph!$G$1*1000)</f>
        <v>41340687.432577744</v>
      </c>
      <c r="AB150" s="2">
        <f t="shared" si="21"/>
        <v>274044</v>
      </c>
      <c r="AC150" s="2">
        <f t="shared" si="31"/>
        <v>15576107</v>
      </c>
      <c r="AD150" s="3">
        <f t="shared" si="10"/>
        <v>41340687.432577744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35041639.584076129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75</v>
      </c>
      <c r="C151" s="7"/>
      <c r="D151" s="2" t="e">
        <f t="shared" si="12"/>
        <v>#N/A</v>
      </c>
      <c r="E151" s="2" t="e">
        <f t="shared" si="22"/>
        <v>#N/A</v>
      </c>
      <c r="F151" s="2">
        <v>550965.12300992012</v>
      </c>
      <c r="G151" s="2">
        <f t="shared" si="35"/>
        <v>529079.14285714284</v>
      </c>
      <c r="H151" s="2">
        <f t="shared" si="32"/>
        <v>55383776.263214298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2305101.2857142822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582141.20940765738</v>
      </c>
      <c r="Q151" s="2">
        <f t="shared" si="36"/>
        <v>550000</v>
      </c>
      <c r="R151" s="2">
        <f t="shared" si="33"/>
        <v>57466794.432577759</v>
      </c>
      <c r="S151" s="2">
        <f t="shared" si="17"/>
        <v>529079.14285714179</v>
      </c>
      <c r="T151" s="2">
        <f t="shared" si="18"/>
        <v>20920.857142857276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41525822.432577744</v>
      </c>
      <c r="Z151" s="2" t="str">
        <f t="shared" si="8"/>
        <v>HERE</v>
      </c>
      <c r="AA151" s="2">
        <f>IF(Z151="HERE",Y151,AA150+Graph!$G$1*1000)</f>
        <v>41525822.432577744</v>
      </c>
      <c r="AB151" s="2">
        <f t="shared" si="21"/>
        <v>185135</v>
      </c>
      <c r="AC151" s="2">
        <f t="shared" si="31"/>
        <v>15940972</v>
      </c>
      <c r="AD151" s="3">
        <f t="shared" si="10"/>
        <v>41525822.432577744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35261388.428518631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76</v>
      </c>
      <c r="C152" s="7"/>
      <c r="D152" s="2" t="e">
        <f t="shared" si="12"/>
        <v>#N/A</v>
      </c>
      <c r="E152" s="2" t="e">
        <f t="shared" si="22"/>
        <v>#N/A</v>
      </c>
      <c r="F152" s="2">
        <v>552800.8984990716</v>
      </c>
      <c r="G152" s="2">
        <f t="shared" si="35"/>
        <v>529079.14285714284</v>
      </c>
      <c r="H152" s="2">
        <f t="shared" si="32"/>
        <v>55912855.406071439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2326022.1428571395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584247.84930312634</v>
      </c>
      <c r="Q152" s="2">
        <f t="shared" si="36"/>
        <v>550000</v>
      </c>
      <c r="R152" s="2">
        <f t="shared" si="33"/>
        <v>58016794.432577759</v>
      </c>
      <c r="S152" s="2">
        <f t="shared" si="17"/>
        <v>529079.14285714179</v>
      </c>
      <c r="T152" s="2">
        <f t="shared" si="18"/>
        <v>20920.857142857276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41593712.432577744</v>
      </c>
      <c r="Z152" s="2" t="str">
        <f t="shared" si="8"/>
        <v>HERE</v>
      </c>
      <c r="AA152" s="2">
        <f>IF(Z152="HERE",Y152,AA151+Graph!$G$1*1000)</f>
        <v>41593712.432577744</v>
      </c>
      <c r="AB152" s="2">
        <f t="shared" si="21"/>
        <v>67890</v>
      </c>
      <c r="AC152" s="2">
        <f t="shared" si="31"/>
        <v>16423082</v>
      </c>
      <c r="AD152" s="3">
        <f t="shared" si="10"/>
        <v>41593712.432577744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35507005.798867062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77</v>
      </c>
      <c r="C153" s="7"/>
      <c r="D153" s="2" t="e">
        <f t="shared" si="12"/>
        <v>#N/A</v>
      </c>
      <c r="E153" s="2" t="e">
        <f t="shared" si="22"/>
        <v>#N/A</v>
      </c>
      <c r="F153" s="2">
        <v>554636.67398822308</v>
      </c>
      <c r="G153" s="2">
        <f t="shared" si="35"/>
        <v>529079.14285714284</v>
      </c>
      <c r="H153" s="2">
        <f t="shared" si="32"/>
        <v>56441934.548928581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2346942.9999999967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586354.48919859529</v>
      </c>
      <c r="Q153" s="2">
        <f t="shared" si="36"/>
        <v>550000</v>
      </c>
      <c r="R153" s="2">
        <f t="shared" si="33"/>
        <v>58566794.432577759</v>
      </c>
      <c r="S153" s="2">
        <f t="shared" si="17"/>
        <v>529079.14285714179</v>
      </c>
      <c r="T153" s="2">
        <f t="shared" si="18"/>
        <v>20920.857142857276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41691258.432577744</v>
      </c>
      <c r="Z153" s="2" t="str">
        <f t="shared" si="8"/>
        <v>HERE</v>
      </c>
      <c r="AA153" s="2">
        <f>IF(Z153="HERE",Y153,AA152+Graph!$G$1*1000)</f>
        <v>41691258.432577744</v>
      </c>
      <c r="AB153" s="2">
        <f t="shared" si="21"/>
        <v>97546</v>
      </c>
      <c r="AC153" s="2">
        <f t="shared" si="31"/>
        <v>16875536</v>
      </c>
      <c r="AD153" s="3">
        <f t="shared" si="10"/>
        <v>41691258.432577744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35617522.095121406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78</v>
      </c>
      <c r="C154" s="7"/>
      <c r="D154" s="2" t="e">
        <f t="shared" si="12"/>
        <v>#N/A</v>
      </c>
      <c r="E154" s="2" t="e">
        <f t="shared" si="22"/>
        <v>#N/A</v>
      </c>
      <c r="F154" s="2">
        <v>556472.44947735965</v>
      </c>
      <c r="G154" s="2">
        <f t="shared" si="35"/>
        <v>529079.14285714284</v>
      </c>
      <c r="H154" s="2">
        <f t="shared" si="32"/>
        <v>56971013.691785723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2367863.857142854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588461.12909406424</v>
      </c>
      <c r="Q154" s="2">
        <f t="shared" si="36"/>
        <v>550000</v>
      </c>
      <c r="R154" s="2">
        <f t="shared" si="33"/>
        <v>59116794.432577759</v>
      </c>
      <c r="S154" s="2">
        <f t="shared" si="17"/>
        <v>529079.14285714179</v>
      </c>
      <c r="T154" s="2">
        <f t="shared" si="18"/>
        <v>20920.857142857276</v>
      </c>
      <c r="U154" s="2">
        <f t="shared" si="19"/>
        <v>550000</v>
      </c>
      <c r="V154" s="2">
        <f t="shared" si="34"/>
        <v>17247442</v>
      </c>
      <c r="W154" s="2">
        <f t="shared" si="20"/>
        <v>371906</v>
      </c>
      <c r="X154" s="2">
        <f t="shared" si="6"/>
        <v>178094</v>
      </c>
      <c r="Y154" s="2">
        <f t="shared" si="30"/>
        <v>41869352.432577744</v>
      </c>
      <c r="Z154" s="2" t="str">
        <f t="shared" si="8"/>
        <v>HERE</v>
      </c>
      <c r="AA154" s="2">
        <f>IF(Z154="HERE",Y154,AA153+Graph!$G$1*1000)</f>
        <v>41869352.432577744</v>
      </c>
      <c r="AB154" s="2">
        <f t="shared" si="21"/>
        <v>178094</v>
      </c>
      <c r="AC154" s="2">
        <f t="shared" si="31"/>
        <v>17247442</v>
      </c>
      <c r="AD154" s="3">
        <f t="shared" si="10"/>
        <v>41869352.432577744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35692729.017281666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79</v>
      </c>
      <c r="C155" s="7"/>
      <c r="D155" s="2" t="e">
        <f t="shared" si="12"/>
        <v>#N/A</v>
      </c>
      <c r="E155" s="2" t="e">
        <f t="shared" si="22"/>
        <v>#N/A</v>
      </c>
      <c r="F155" s="2">
        <v>558308.22496651113</v>
      </c>
      <c r="G155" s="2">
        <f t="shared" si="35"/>
        <v>529079.14285714284</v>
      </c>
      <c r="H155" s="2">
        <f t="shared" si="32"/>
        <v>57500092.834642865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2388784.7142857113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590567.76898953319</v>
      </c>
      <c r="Q155" s="2">
        <f t="shared" si="36"/>
        <v>550000</v>
      </c>
      <c r="R155" s="2">
        <f t="shared" si="33"/>
        <v>59666794.432577759</v>
      </c>
      <c r="S155" s="2">
        <f t="shared" si="17"/>
        <v>529079.14285714179</v>
      </c>
      <c r="T155" s="2">
        <f t="shared" si="18"/>
        <v>20920.857142857276</v>
      </c>
      <c r="U155" s="2">
        <f t="shared" si="19"/>
        <v>550000</v>
      </c>
      <c r="V155" s="2">
        <f t="shared" si="34"/>
        <v>17582121</v>
      </c>
      <c r="W155" s="2">
        <f t="shared" si="20"/>
        <v>334679</v>
      </c>
      <c r="X155" s="2">
        <f t="shared" si="6"/>
        <v>215321</v>
      </c>
      <c r="Y155" s="2">
        <f t="shared" si="30"/>
        <v>42084673.432577744</v>
      </c>
      <c r="Z155" s="2" t="str">
        <f t="shared" si="8"/>
        <v>HERE</v>
      </c>
      <c r="AA155" s="2">
        <f>IF(Z155="HERE",Y155,AA154+Graph!$G$1*1000)</f>
        <v>42084673.432577744</v>
      </c>
      <c r="AB155" s="2">
        <f t="shared" si="21"/>
        <v>215321</v>
      </c>
      <c r="AC155" s="2">
        <f t="shared" si="31"/>
        <v>17582121</v>
      </c>
      <c r="AD155" s="3">
        <f t="shared" si="10"/>
        <v>42084673.432577744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35675793.865347862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80</v>
      </c>
      <c r="C156" s="7"/>
      <c r="D156" s="2" t="e">
        <f t="shared" si="12"/>
        <v>#N/A</v>
      </c>
      <c r="E156" s="2" t="e">
        <f t="shared" si="22"/>
        <v>#N/A</v>
      </c>
      <c r="F156" s="2">
        <v>560144.00045564771</v>
      </c>
      <c r="G156" s="2">
        <f t="shared" si="35"/>
        <v>529079.14285714284</v>
      </c>
      <c r="H156" s="2">
        <f t="shared" si="32"/>
        <v>58029171.977500007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2409705.5714285686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592674.40888500214</v>
      </c>
      <c r="Q156" s="2">
        <f t="shared" si="36"/>
        <v>550000</v>
      </c>
      <c r="R156" s="2">
        <f t="shared" si="33"/>
        <v>60216794.432577759</v>
      </c>
      <c r="S156" s="2">
        <f t="shared" si="17"/>
        <v>529079.14285714179</v>
      </c>
      <c r="T156" s="2">
        <f t="shared" si="18"/>
        <v>20920.857142857276</v>
      </c>
      <c r="U156" s="2">
        <f t="shared" si="19"/>
        <v>550000</v>
      </c>
      <c r="V156" s="2">
        <f t="shared" si="34"/>
        <v>17723840</v>
      </c>
      <c r="W156" s="2">
        <f t="shared" si="20"/>
        <v>141719</v>
      </c>
      <c r="X156" s="2">
        <f t="shared" si="6"/>
        <v>408281</v>
      </c>
      <c r="Y156" s="2">
        <f t="shared" si="30"/>
        <v>42492954.432577744</v>
      </c>
      <c r="Z156" s="2" t="str">
        <f t="shared" si="8"/>
        <v>HERE</v>
      </c>
      <c r="AA156" s="2">
        <f>IF(Z156="HERE",Y156,AA155+Graph!$G$1*1000)</f>
        <v>42492954.432577744</v>
      </c>
      <c r="AB156" s="2">
        <f t="shared" si="21"/>
        <v>408281</v>
      </c>
      <c r="AC156" s="2">
        <f t="shared" si="31"/>
        <v>17723840</v>
      </c>
      <c r="AD156" s="3">
        <f t="shared" si="10"/>
        <v>42492954.432577744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35898203.03931997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81</v>
      </c>
      <c r="C157" s="7"/>
      <c r="D157" s="2" t="e">
        <f t="shared" si="12"/>
        <v>#N/A</v>
      </c>
      <c r="E157" s="2" t="e">
        <f t="shared" si="22"/>
        <v>#N/A</v>
      </c>
      <c r="F157" s="2">
        <v>561979.77594479918</v>
      </c>
      <c r="G157" s="2">
        <f t="shared" si="35"/>
        <v>529079.14285714284</v>
      </c>
      <c r="H157" s="2">
        <f t="shared" si="32"/>
        <v>58558251.120357148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2430626.4285714258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594781.04878047109</v>
      </c>
      <c r="Q157" s="2">
        <f t="shared" si="36"/>
        <v>550000</v>
      </c>
      <c r="R157" s="2">
        <f t="shared" si="33"/>
        <v>60766794.432577759</v>
      </c>
      <c r="S157" s="2">
        <f t="shared" si="17"/>
        <v>529079.14285714179</v>
      </c>
      <c r="T157" s="2">
        <f t="shared" si="18"/>
        <v>20920.857142857276</v>
      </c>
      <c r="U157" s="2">
        <f t="shared" si="19"/>
        <v>550000</v>
      </c>
      <c r="V157" s="2">
        <f t="shared" si="34"/>
        <v>17916181</v>
      </c>
      <c r="W157" s="2">
        <f t="shared" si="20"/>
        <v>192341</v>
      </c>
      <c r="X157" s="2">
        <f t="shared" si="6"/>
        <v>357659</v>
      </c>
      <c r="Y157" s="2">
        <f t="shared" si="30"/>
        <v>42850613.432577744</v>
      </c>
      <c r="Z157" s="2" t="str">
        <f t="shared" si="8"/>
        <v>HERE</v>
      </c>
      <c r="AA157" s="2">
        <f>IF(Z157="HERE",Y157,AA156+Graph!$G$1*1000)</f>
        <v>42850613.432577744</v>
      </c>
      <c r="AB157" s="2">
        <f t="shared" si="21"/>
        <v>357659</v>
      </c>
      <c r="AC157" s="2">
        <f t="shared" si="31"/>
        <v>17916181</v>
      </c>
      <c r="AD157" s="3">
        <f t="shared" si="10"/>
        <v>42850613.432577744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36095407.239319973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82</v>
      </c>
      <c r="C158" s="7"/>
      <c r="D158" s="2" t="e">
        <f t="shared" si="12"/>
        <v>#N/A</v>
      </c>
      <c r="E158" s="2" t="e">
        <f t="shared" si="22"/>
        <v>#N/A</v>
      </c>
      <c r="F158" s="2">
        <v>563815.55143393576</v>
      </c>
      <c r="G158" s="2">
        <f t="shared" si="35"/>
        <v>529079.14285714284</v>
      </c>
      <c r="H158" s="2">
        <f t="shared" si="32"/>
        <v>59087330.26321429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2451547.2857142831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596887.68867594004</v>
      </c>
      <c r="Q158" s="2">
        <f t="shared" si="36"/>
        <v>550000</v>
      </c>
      <c r="R158" s="2">
        <f t="shared" si="33"/>
        <v>61316794.432577759</v>
      </c>
      <c r="S158" s="2">
        <f t="shared" si="17"/>
        <v>529079.14285714179</v>
      </c>
      <c r="T158" s="2">
        <f t="shared" si="18"/>
        <v>20920.857142857276</v>
      </c>
      <c r="U158" s="2">
        <f t="shared" si="19"/>
        <v>550000</v>
      </c>
      <c r="V158" s="2">
        <f t="shared" si="34"/>
        <v>18242873</v>
      </c>
      <c r="W158" s="2">
        <f t="shared" si="20"/>
        <v>326692</v>
      </c>
      <c r="X158" s="2">
        <f t="shared" si="6"/>
        <v>223308</v>
      </c>
      <c r="Y158" s="2">
        <f t="shared" si="30"/>
        <v>43073921.432577744</v>
      </c>
      <c r="Z158" s="2" t="str">
        <f t="shared" si="8"/>
        <v>HERE</v>
      </c>
      <c r="AA158" s="2">
        <f>IF(Z158="HERE",Y158,AA157+Graph!$G$1*1000)</f>
        <v>43073921.432577744</v>
      </c>
      <c r="AB158" s="2">
        <f t="shared" si="21"/>
        <v>223308</v>
      </c>
      <c r="AC158" s="2">
        <f t="shared" si="31"/>
        <v>18242873</v>
      </c>
      <c r="AD158" s="3">
        <f t="shared" si="10"/>
        <v>43073921.432577744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36271864.639319971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83</v>
      </c>
      <c r="C159" s="7"/>
      <c r="D159" s="2" t="e">
        <f t="shared" si="12"/>
        <v>#N/A</v>
      </c>
      <c r="E159" s="2" t="e">
        <f t="shared" si="22"/>
        <v>#N/A</v>
      </c>
      <c r="F159" s="2">
        <v>565651.32692308724</v>
      </c>
      <c r="G159" s="2">
        <f t="shared" si="35"/>
        <v>529079.14285714284</v>
      </c>
      <c r="H159" s="2">
        <f t="shared" si="32"/>
        <v>59616409.406071432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2472468.1428571404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598994.32857142389</v>
      </c>
      <c r="Q159" s="2">
        <f t="shared" si="36"/>
        <v>550000</v>
      </c>
      <c r="R159" s="2">
        <f t="shared" si="33"/>
        <v>61866794.432577759</v>
      </c>
      <c r="S159" s="2">
        <f t="shared" si="17"/>
        <v>529079.14285714179</v>
      </c>
      <c r="T159" s="2">
        <f t="shared" si="18"/>
        <v>20920.857142857276</v>
      </c>
      <c r="U159" s="2">
        <f t="shared" si="19"/>
        <v>550000</v>
      </c>
      <c r="V159" s="2">
        <f t="shared" si="34"/>
        <v>18691835</v>
      </c>
      <c r="W159" s="2">
        <f t="shared" si="20"/>
        <v>448962</v>
      </c>
      <c r="X159" s="2">
        <f t="shared" si="6"/>
        <v>101038</v>
      </c>
      <c r="Y159" s="2">
        <f t="shared" ref="Y159:Y222" si="37">IF(COUNT($C160)=0,IF(COUNT($C159)=1,C159,SUM(Y158+X159)),C159)</f>
        <v>43174959.432577744</v>
      </c>
      <c r="Z159" s="2" t="str">
        <f t="shared" si="8"/>
        <v>HERE</v>
      </c>
      <c r="AA159" s="2">
        <f>IF(Z159="HERE",Y159,AA158+Graph!$G$1*1000)</f>
        <v>43174959.432577744</v>
      </c>
      <c r="AB159" s="2">
        <f t="shared" si="21"/>
        <v>101038</v>
      </c>
      <c r="AC159" s="2">
        <f t="shared" ref="AC159:AC222" si="38">IF(Z160="HERE",V159,AC158)</f>
        <v>18691835</v>
      </c>
      <c r="AD159" s="3">
        <f t="shared" si="10"/>
        <v>43174959.432577744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36368201.03931997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84</v>
      </c>
      <c r="C160" s="7"/>
      <c r="D160" s="2" t="e">
        <f t="shared" si="12"/>
        <v>#N/A</v>
      </c>
      <c r="E160" s="2" t="e">
        <f t="shared" si="22"/>
        <v>#N/A</v>
      </c>
      <c r="F160" s="2">
        <v>567487.10241222382</v>
      </c>
      <c r="G160" s="2">
        <f t="shared" si="35"/>
        <v>529079.14285714284</v>
      </c>
      <c r="H160" s="2">
        <f t="shared" ref="H160:H223" si="39">IF(COUNT($C161)=0,IF(COUNT($C160)=1,C160,SUM(H159+G160)),C160)</f>
        <v>60145488.548928574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2493388.9999999977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601100.96846689284</v>
      </c>
      <c r="Q160" s="2">
        <f t="shared" si="36"/>
        <v>550000</v>
      </c>
      <c r="R160" s="2">
        <f t="shared" ref="R160:R223" si="40">IF(COUNT($C161)=0,IF(COUNT($C160)=1,M160,SUM(R159+Q160)),M160)</f>
        <v>62416794.432577759</v>
      </c>
      <c r="S160" s="2">
        <f t="shared" si="17"/>
        <v>529079.14285714179</v>
      </c>
      <c r="T160" s="2">
        <f t="shared" si="18"/>
        <v>20920.857142857276</v>
      </c>
      <c r="U160" s="2">
        <f t="shared" si="19"/>
        <v>550000</v>
      </c>
      <c r="V160" s="2">
        <f t="shared" si="34"/>
        <v>19177555</v>
      </c>
      <c r="W160" s="2">
        <f t="shared" si="20"/>
        <v>485720</v>
      </c>
      <c r="X160" s="2">
        <f t="shared" si="6"/>
        <v>64280</v>
      </c>
      <c r="Y160" s="2">
        <f t="shared" si="37"/>
        <v>43239239.432577744</v>
      </c>
      <c r="Z160" s="2" t="str">
        <f t="shared" si="8"/>
        <v>HERE</v>
      </c>
      <c r="AA160" s="2">
        <f>IF(Z160="HERE",Y160,AA159+Graph!$G$1*1000)</f>
        <v>43239239.432577744</v>
      </c>
      <c r="AB160" s="2">
        <f t="shared" si="21"/>
        <v>64280</v>
      </c>
      <c r="AC160" s="2">
        <f t="shared" si="38"/>
        <v>19177555</v>
      </c>
      <c r="AD160" s="3">
        <f t="shared" si="10"/>
        <v>43239239.432577744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36454725.03931997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85</v>
      </c>
      <c r="C161" s="7"/>
      <c r="D161" s="2" t="e">
        <f t="shared" si="12"/>
        <v>#N/A</v>
      </c>
      <c r="E161" s="2" t="e">
        <f t="shared" si="22"/>
        <v>#N/A</v>
      </c>
      <c r="F161" s="2">
        <v>569322.87790137529</v>
      </c>
      <c r="G161" s="2">
        <f t="shared" si="35"/>
        <v>529079.14285714284</v>
      </c>
      <c r="H161" s="2">
        <f t="shared" si="39"/>
        <v>60674567.691785716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2514309.8571428549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603207.60836236179</v>
      </c>
      <c r="Q161" s="2">
        <f t="shared" si="36"/>
        <v>550000</v>
      </c>
      <c r="R161" s="2">
        <f t="shared" si="40"/>
        <v>62966794.432577759</v>
      </c>
      <c r="S161" s="2">
        <f t="shared" si="17"/>
        <v>529079.14285714179</v>
      </c>
      <c r="T161" s="2">
        <f t="shared" si="18"/>
        <v>20920.857142857276</v>
      </c>
      <c r="U161" s="2">
        <f t="shared" si="19"/>
        <v>550000</v>
      </c>
      <c r="V161" s="2">
        <f t="shared" si="34"/>
        <v>19592672.736813203</v>
      </c>
      <c r="W161" s="2">
        <f t="shared" si="20"/>
        <v>415117.7368132025</v>
      </c>
      <c r="X161" s="2">
        <f t="shared" si="6"/>
        <v>134882.2631867975</v>
      </c>
      <c r="Y161" s="2">
        <f t="shared" si="37"/>
        <v>43374121.695764542</v>
      </c>
      <c r="Z161" s="2" t="str">
        <f t="shared" si="8"/>
        <v>HERE</v>
      </c>
      <c r="AA161" s="2">
        <f>IF(Z161="HERE",Y161,AA160+Graph!$G$1*1000)</f>
        <v>43374121.695764542</v>
      </c>
      <c r="AB161" s="2">
        <f t="shared" si="21"/>
        <v>134882.2631867975</v>
      </c>
      <c r="AC161" s="2">
        <f t="shared" si="38"/>
        <v>19592672.736813203</v>
      </c>
      <c r="AD161" s="3">
        <f t="shared" si="10"/>
        <v>43374121.695764542</v>
      </c>
      <c r="AE161" s="2">
        <f>IF(AE159&gt;=52800000,52800000,IF(AB140=Graph!G$1*1000,AE160+Graph!G$1*1000,AC161))</f>
        <v>19592672.736813203</v>
      </c>
      <c r="AF161" s="3">
        <f t="shared" si="11"/>
        <v>19592672.736813203</v>
      </c>
      <c r="AG161" s="3">
        <f t="shared" si="29"/>
        <v>36529686.489319973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86</v>
      </c>
      <c r="C162" s="7"/>
      <c r="D162" s="2" t="e">
        <f t="shared" si="12"/>
        <v>#N/A</v>
      </c>
      <c r="E162" s="2" t="e">
        <f t="shared" si="22"/>
        <v>#N/A</v>
      </c>
      <c r="F162" s="2">
        <v>571158.65339052677</v>
      </c>
      <c r="G162" s="2">
        <f t="shared" si="35"/>
        <v>529079.14285714284</v>
      </c>
      <c r="H162" s="2">
        <f t="shared" si="39"/>
        <v>61203646.834642857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2535230.7142857122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605314.24825783074</v>
      </c>
      <c r="Q162" s="2">
        <f t="shared" si="36"/>
        <v>550000</v>
      </c>
      <c r="R162" s="2">
        <f t="shared" si="40"/>
        <v>63516794.432577759</v>
      </c>
      <c r="S162" s="2">
        <f t="shared" si="17"/>
        <v>529079.14285714179</v>
      </c>
      <c r="T162" s="2">
        <f t="shared" si="18"/>
        <v>20920.857142857276</v>
      </c>
      <c r="U162" s="2">
        <f t="shared" si="19"/>
        <v>550000</v>
      </c>
      <c r="V162" s="2">
        <f t="shared" si="34"/>
        <v>20009626.249115542</v>
      </c>
      <c r="W162" s="2">
        <f t="shared" si="20"/>
        <v>416953.51230233908</v>
      </c>
      <c r="X162" s="2">
        <f t="shared" si="6"/>
        <v>133046.48769766092</v>
      </c>
      <c r="Y162" s="2">
        <f t="shared" si="37"/>
        <v>43507168.183462203</v>
      </c>
      <c r="Z162" s="2" t="str">
        <f t="shared" si="8"/>
        <v>HERE</v>
      </c>
      <c r="AA162" s="2">
        <f>IF(Z162="HERE",Y162,AA161+Graph!$G$1*1000)</f>
        <v>43507168.183462203</v>
      </c>
      <c r="AB162" s="2">
        <f t="shared" si="21"/>
        <v>133046.48769766092</v>
      </c>
      <c r="AC162" s="2">
        <f t="shared" si="38"/>
        <v>20009626.249115542</v>
      </c>
      <c r="AD162" s="3">
        <f t="shared" si="10"/>
        <v>43507168.183462203</v>
      </c>
      <c r="AE162" s="2">
        <f>IF(AE160&gt;=52800000,52800000,IF(AB141=Graph!G$1*1000,AE161+Graph!G$1*1000,AC162))</f>
        <v>20009626.249115542</v>
      </c>
      <c r="AF162" s="3">
        <f t="shared" si="11"/>
        <v>20009626.249115542</v>
      </c>
      <c r="AG162" s="3">
        <f t="shared" si="29"/>
        <v>36557970.189319968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87</v>
      </c>
      <c r="C163" s="7"/>
      <c r="D163" s="2" t="e">
        <f t="shared" si="12"/>
        <v>#N/A</v>
      </c>
      <c r="E163" s="2" t="e">
        <f t="shared" si="22"/>
        <v>#N/A</v>
      </c>
      <c r="F163" s="2">
        <v>572994.42887966335</v>
      </c>
      <c r="G163" s="2">
        <f t="shared" si="35"/>
        <v>529079.14285714284</v>
      </c>
      <c r="H163" s="2">
        <f t="shared" si="39"/>
        <v>61732725.977499999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2556151.5714285695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607420.88815329969</v>
      </c>
      <c r="Q163" s="2">
        <f t="shared" si="36"/>
        <v>550000</v>
      </c>
      <c r="R163" s="2">
        <f t="shared" si="40"/>
        <v>64066794.432577759</v>
      </c>
      <c r="S163" s="2">
        <f t="shared" si="17"/>
        <v>529079.14285714179</v>
      </c>
      <c r="T163" s="2">
        <f t="shared" si="18"/>
        <v>20920.857142857276</v>
      </c>
      <c r="U163" s="2">
        <f t="shared" si="19"/>
        <v>550000</v>
      </c>
      <c r="V163" s="2">
        <f t="shared" si="34"/>
        <v>20428415.536907032</v>
      </c>
      <c r="W163" s="2">
        <f t="shared" si="20"/>
        <v>418789.28779149055</v>
      </c>
      <c r="X163" s="2">
        <f t="shared" si="6"/>
        <v>131210.71220850945</v>
      </c>
      <c r="Y163" s="2">
        <f t="shared" si="37"/>
        <v>43638378.895670712</v>
      </c>
      <c r="Z163" s="2" t="str">
        <f t="shared" si="8"/>
        <v>HERE</v>
      </c>
      <c r="AA163" s="2">
        <f>IF(Z163="HERE",Y163,AA162+Graph!$G$1*1000)</f>
        <v>43638378.895670712</v>
      </c>
      <c r="AB163" s="2">
        <f t="shared" si="21"/>
        <v>131210.71220850945</v>
      </c>
      <c r="AC163" s="2">
        <f t="shared" si="38"/>
        <v>20428415.536907032</v>
      </c>
      <c r="AD163" s="3">
        <f t="shared" si="10"/>
        <v>43638378.895670712</v>
      </c>
      <c r="AE163" s="2">
        <f>IF(AE161&gt;=52800000,52800000,IF(AB142=Graph!G$1*1000,AE162+Graph!G$1*1000,AC163))</f>
        <v>20428415.536907032</v>
      </c>
      <c r="AF163" s="3">
        <f t="shared" si="11"/>
        <v>20428415.536907032</v>
      </c>
      <c r="AG163" s="3">
        <f t="shared" si="29"/>
        <v>36815209.889319971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88</v>
      </c>
      <c r="C164" s="7"/>
      <c r="D164" s="2" t="e">
        <f t="shared" si="12"/>
        <v>#N/A</v>
      </c>
      <c r="E164" s="2" t="e">
        <f t="shared" si="22"/>
        <v>#N/A</v>
      </c>
      <c r="F164" s="2">
        <v>574830.20436881483</v>
      </c>
      <c r="G164" s="2">
        <f t="shared" si="35"/>
        <v>529079.14285714284</v>
      </c>
      <c r="H164" s="2">
        <f t="shared" si="39"/>
        <v>62261805.120357141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2577072.4285714268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609527.52804876864</v>
      </c>
      <c r="Q164" s="2">
        <f t="shared" si="36"/>
        <v>550000</v>
      </c>
      <c r="R164" s="2">
        <f t="shared" si="40"/>
        <v>64616794.432577759</v>
      </c>
      <c r="S164" s="2">
        <f t="shared" si="17"/>
        <v>529079.14285714179</v>
      </c>
      <c r="T164" s="2">
        <f t="shared" si="18"/>
        <v>20920.857142857276</v>
      </c>
      <c r="U164" s="2">
        <f t="shared" si="19"/>
        <v>550000</v>
      </c>
      <c r="V164" s="2">
        <f t="shared" si="34"/>
        <v>20849040.600187659</v>
      </c>
      <c r="W164" s="2">
        <f t="shared" si="20"/>
        <v>420625.06328062713</v>
      </c>
      <c r="X164" s="2">
        <f t="shared" si="6"/>
        <v>129374.93671937287</v>
      </c>
      <c r="Y164" s="2">
        <f t="shared" si="37"/>
        <v>43767753.832390085</v>
      </c>
      <c r="Z164" s="2" t="str">
        <f t="shared" si="8"/>
        <v>HERE</v>
      </c>
      <c r="AA164" s="2">
        <f>IF(Z164="HERE",Y164,AA163+Graph!$G$1*1000)</f>
        <v>43767753.832390085</v>
      </c>
      <c r="AB164" s="2">
        <f t="shared" si="21"/>
        <v>129374.93671937287</v>
      </c>
      <c r="AC164" s="2">
        <f t="shared" si="38"/>
        <v>20849040.600187659</v>
      </c>
      <c r="AD164" s="3">
        <f t="shared" si="10"/>
        <v>43767753.832390085</v>
      </c>
      <c r="AE164" s="2">
        <f>IF(AE162&gt;=52800000,52800000,IF(AB143=Graph!G$1*1000,AE163+Graph!G$1*1000,AC164))</f>
        <v>20849040.600187659</v>
      </c>
      <c r="AF164" s="3">
        <f t="shared" si="11"/>
        <v>20849040.600187659</v>
      </c>
      <c r="AG164" s="3">
        <f t="shared" si="29"/>
        <v>37010601.889319971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89</v>
      </c>
      <c r="C165" s="7"/>
      <c r="D165" s="2" t="e">
        <f t="shared" si="12"/>
        <v>#N/A</v>
      </c>
      <c r="E165" s="2" t="e">
        <f t="shared" si="22"/>
        <v>#N/A</v>
      </c>
      <c r="F165" s="2">
        <v>576665.9798579514</v>
      </c>
      <c r="G165" s="2">
        <f t="shared" si="35"/>
        <v>529079.14285714284</v>
      </c>
      <c r="H165" s="2">
        <f t="shared" si="39"/>
        <v>62790884.263214283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2597993.2857142841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611634.16794423759</v>
      </c>
      <c r="Q165" s="2">
        <f t="shared" si="36"/>
        <v>550000</v>
      </c>
      <c r="R165" s="2">
        <f t="shared" si="40"/>
        <v>65166794.432577759</v>
      </c>
      <c r="S165" s="2">
        <f t="shared" si="17"/>
        <v>529079.14285714179</v>
      </c>
      <c r="T165" s="2">
        <f t="shared" si="18"/>
        <v>20920.857142857276</v>
      </c>
      <c r="U165" s="2">
        <f t="shared" si="19"/>
        <v>550000</v>
      </c>
      <c r="V165" s="2">
        <f t="shared" si="34"/>
        <v>21271501.438957438</v>
      </c>
      <c r="W165" s="2">
        <f t="shared" si="20"/>
        <v>422460.83876977861</v>
      </c>
      <c r="X165" s="2">
        <f t="shared" si="6"/>
        <v>127539.16123022139</v>
      </c>
      <c r="Y165" s="2">
        <f t="shared" si="37"/>
        <v>43895292.993620306</v>
      </c>
      <c r="Z165" s="2" t="str">
        <f t="shared" si="8"/>
        <v>HERE</v>
      </c>
      <c r="AA165" s="2">
        <f>IF(Z165="HERE",Y165,AA164+Graph!$G$1*1000)</f>
        <v>43895292.993620306</v>
      </c>
      <c r="AB165" s="2">
        <f t="shared" si="21"/>
        <v>127539.16123022139</v>
      </c>
      <c r="AC165" s="2">
        <f t="shared" si="38"/>
        <v>21271501.438957438</v>
      </c>
      <c r="AD165" s="3">
        <f t="shared" si="10"/>
        <v>43895292.993620306</v>
      </c>
      <c r="AE165" s="2">
        <f>IF(AE163&gt;=52800000,52800000,IF(AB144=Graph!G$1*1000,AE164+Graph!G$1*1000,AC165))</f>
        <v>21271501.438957438</v>
      </c>
      <c r="AF165" s="3">
        <f t="shared" si="11"/>
        <v>21271501.438957438</v>
      </c>
      <c r="AG165" s="3">
        <f t="shared" si="29"/>
        <v>37155561.689319968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90</v>
      </c>
      <c r="C166" s="7"/>
      <c r="D166" s="2" t="e">
        <f t="shared" si="12"/>
        <v>#N/A</v>
      </c>
      <c r="E166" s="2" t="e">
        <f t="shared" si="22"/>
        <v>#N/A</v>
      </c>
      <c r="F166" s="2">
        <v>578501.75534710288</v>
      </c>
      <c r="G166" s="2">
        <f t="shared" ref="G166:G229" si="41">IF(F166&gt;550000,$AK$31*1000,F166)</f>
        <v>529079.14285714284</v>
      </c>
      <c r="H166" s="2">
        <f t="shared" si="39"/>
        <v>63319963.406071424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2618914.1428571413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613740.80783970654</v>
      </c>
      <c r="Q166" s="2">
        <f t="shared" ref="Q166:Q229" si="42">IF(P166&gt;550000,550000,P166)</f>
        <v>550000</v>
      </c>
      <c r="R166" s="2">
        <f t="shared" si="40"/>
        <v>65716794.432577759</v>
      </c>
      <c r="S166" s="2">
        <f t="shared" si="17"/>
        <v>529079.14285714179</v>
      </c>
      <c r="T166" s="2">
        <f t="shared" si="18"/>
        <v>20920.857142857276</v>
      </c>
      <c r="U166" s="2">
        <f t="shared" si="19"/>
        <v>550000</v>
      </c>
      <c r="V166" s="2">
        <f t="shared" si="34"/>
        <v>21695798.053216353</v>
      </c>
      <c r="W166" s="2">
        <f t="shared" si="20"/>
        <v>424296.61425891519</v>
      </c>
      <c r="X166" s="2">
        <f t="shared" si="6"/>
        <v>125703.38574108481</v>
      </c>
      <c r="Y166" s="2">
        <f t="shared" si="37"/>
        <v>44020996.379361391</v>
      </c>
      <c r="Z166" s="2" t="str">
        <f t="shared" si="8"/>
        <v>HERE</v>
      </c>
      <c r="AA166" s="2">
        <f>IF(Z166="HERE",Y166,AA165+Graph!$G$1*1000)</f>
        <v>44020996.379361391</v>
      </c>
      <c r="AB166" s="2">
        <f t="shared" si="21"/>
        <v>125703.38574108481</v>
      </c>
      <c r="AC166" s="2">
        <f t="shared" si="38"/>
        <v>21695798.053216353</v>
      </c>
      <c r="AD166" s="3">
        <f t="shared" si="10"/>
        <v>44020996.379361391</v>
      </c>
      <c r="AE166" s="2">
        <f>IF(AE164&gt;=52800000,52800000,IF(AB145=Graph!G$1*1000,AE165+Graph!G$1*1000,AC166))</f>
        <v>21695798.053216353</v>
      </c>
      <c r="AF166" s="3">
        <f t="shared" si="11"/>
        <v>21695798.053216353</v>
      </c>
      <c r="AG166" s="3">
        <f t="shared" si="29"/>
        <v>37267373.189319968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91</v>
      </c>
      <c r="C167" s="7"/>
      <c r="D167" s="2" t="e">
        <f t="shared" si="12"/>
        <v>#N/A</v>
      </c>
      <c r="E167" s="2" t="e">
        <f t="shared" si="22"/>
        <v>#N/A</v>
      </c>
      <c r="F167" s="2">
        <v>580337.53083623946</v>
      </c>
      <c r="G167" s="2">
        <f t="shared" si="41"/>
        <v>529079.14285714284</v>
      </c>
      <c r="H167" s="2">
        <f t="shared" si="39"/>
        <v>63849042.548928566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2639834.9999999986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615847.44773517549</v>
      </c>
      <c r="Q167" s="2">
        <f t="shared" si="42"/>
        <v>550000</v>
      </c>
      <c r="R167" s="2">
        <f t="shared" si="40"/>
        <v>66266794.432577759</v>
      </c>
      <c r="S167" s="2">
        <f t="shared" si="17"/>
        <v>529079.14285714179</v>
      </c>
      <c r="T167" s="2">
        <f t="shared" si="18"/>
        <v>20920.857142857276</v>
      </c>
      <c r="U167" s="2">
        <f t="shared" si="19"/>
        <v>550000</v>
      </c>
      <c r="V167" s="2">
        <f t="shared" si="34"/>
        <v>22121930.44296442</v>
      </c>
      <c r="W167" s="2">
        <f t="shared" si="20"/>
        <v>426132.38974806666</v>
      </c>
      <c r="X167" s="2">
        <f t="shared" si="6"/>
        <v>123867.61025193334</v>
      </c>
      <c r="Y167" s="2">
        <f t="shared" si="37"/>
        <v>44144863.989613324</v>
      </c>
      <c r="Z167" s="2" t="str">
        <f t="shared" si="8"/>
        <v>HERE</v>
      </c>
      <c r="AA167" s="2">
        <f>IF(Z167="HERE",Y167,AA166+Graph!$G$1*1000)</f>
        <v>44144863.989613324</v>
      </c>
      <c r="AB167" s="2">
        <f t="shared" si="21"/>
        <v>123867.61025193334</v>
      </c>
      <c r="AC167" s="2">
        <f t="shared" si="38"/>
        <v>22121930.44296442</v>
      </c>
      <c r="AD167" s="3">
        <f t="shared" si="10"/>
        <v>44144863.989613324</v>
      </c>
      <c r="AE167" s="2">
        <f>IF(AE165&gt;=52800000,52800000,IF(AB146=Graph!G$1*1000,AE166+Graph!G$1*1000,AC167))</f>
        <v>22121930.44296442</v>
      </c>
      <c r="AF167" s="3">
        <f t="shared" si="11"/>
        <v>22121930.44296442</v>
      </c>
      <c r="AG167" s="3">
        <f t="shared" si="29"/>
        <v>37334724.589319974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92</v>
      </c>
      <c r="C168" s="7"/>
      <c r="D168" s="2" t="e">
        <f t="shared" si="12"/>
        <v>#N/A</v>
      </c>
      <c r="E168" s="2" t="e">
        <f t="shared" si="22"/>
        <v>#N/A</v>
      </c>
      <c r="F168" s="2">
        <v>582173.30632539093</v>
      </c>
      <c r="G168" s="2">
        <f t="shared" si="41"/>
        <v>529079.14285714284</v>
      </c>
      <c r="H168" s="2">
        <f t="shared" si="39"/>
        <v>64378121.691785708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2660755.8571428559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617954.08763064444</v>
      </c>
      <c r="Q168" s="2">
        <f t="shared" si="42"/>
        <v>550000</v>
      </c>
      <c r="R168" s="2">
        <f t="shared" si="40"/>
        <v>66816794.432577759</v>
      </c>
      <c r="S168" s="2">
        <f t="shared" si="17"/>
        <v>529079.14285714179</v>
      </c>
      <c r="T168" s="2">
        <f t="shared" si="18"/>
        <v>20920.857142857276</v>
      </c>
      <c r="U168" s="2">
        <f t="shared" si="19"/>
        <v>550000</v>
      </c>
      <c r="V168" s="2">
        <f t="shared" si="34"/>
        <v>22549898.608201638</v>
      </c>
      <c r="W168" s="2">
        <f t="shared" si="20"/>
        <v>427968.16523721814</v>
      </c>
      <c r="X168" s="2">
        <f t="shared" si="6"/>
        <v>122031.83476278186</v>
      </c>
      <c r="Y168" s="2">
        <f t="shared" si="37"/>
        <v>44266895.824376106</v>
      </c>
      <c r="Z168" s="2" t="str">
        <f t="shared" si="8"/>
        <v>HERE</v>
      </c>
      <c r="AA168" s="2">
        <f>IF(Z168="HERE",Y168,AA167+Graph!$G$1*1000)</f>
        <v>44266895.824376106</v>
      </c>
      <c r="AB168" s="2">
        <f t="shared" si="21"/>
        <v>122031.83476278186</v>
      </c>
      <c r="AC168" s="2">
        <f t="shared" si="38"/>
        <v>22549898.608201638</v>
      </c>
      <c r="AD168" s="3">
        <f t="shared" si="10"/>
        <v>44266895.824376106</v>
      </c>
      <c r="AE168" s="2">
        <f>IF(AE166&gt;=52800000,52800000,IF(AB147=Graph!G$1*1000,AE167+Graph!G$1*1000,AC168))</f>
        <v>22549898.608201638</v>
      </c>
      <c r="AF168" s="3">
        <f t="shared" si="11"/>
        <v>22549898.608201638</v>
      </c>
      <c r="AG168" s="3">
        <f t="shared" si="29"/>
        <v>37366812.03931997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93</v>
      </c>
      <c r="C169" s="7"/>
      <c r="D169" s="2" t="e">
        <f t="shared" si="12"/>
        <v>#N/A</v>
      </c>
      <c r="E169" s="2" t="e">
        <f t="shared" si="22"/>
        <v>#N/A</v>
      </c>
      <c r="F169" s="2">
        <v>584009.08181454241</v>
      </c>
      <c r="G169" s="2">
        <f t="shared" si="41"/>
        <v>529079.14285714284</v>
      </c>
      <c r="H169" s="2">
        <f t="shared" si="39"/>
        <v>64907200.83464285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2681676.7142857132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620060.72752612829</v>
      </c>
      <c r="Q169" s="2">
        <f t="shared" si="42"/>
        <v>550000</v>
      </c>
      <c r="R169" s="2">
        <f t="shared" si="40"/>
        <v>67366794.432577759</v>
      </c>
      <c r="S169" s="2">
        <f t="shared" si="17"/>
        <v>529079.14285714179</v>
      </c>
      <c r="T169" s="2">
        <f t="shared" si="18"/>
        <v>20920.857142857276</v>
      </c>
      <c r="U169" s="2">
        <f t="shared" si="19"/>
        <v>550000</v>
      </c>
      <c r="V169" s="2">
        <f t="shared" si="34"/>
        <v>22979702.548927993</v>
      </c>
      <c r="W169" s="2">
        <f t="shared" si="20"/>
        <v>429803.94072635472</v>
      </c>
      <c r="X169" s="2">
        <f t="shared" si="6"/>
        <v>120196.05927364528</v>
      </c>
      <c r="Y169" s="2">
        <f t="shared" si="37"/>
        <v>44387091.883649752</v>
      </c>
      <c r="Z169" s="2" t="str">
        <f t="shared" si="8"/>
        <v>HERE</v>
      </c>
      <c r="AA169" s="2">
        <f>IF(Z169="HERE",Y169,AA168+Graph!$G$1*1000)</f>
        <v>44387091.883649752</v>
      </c>
      <c r="AB169" s="2">
        <f t="shared" si="21"/>
        <v>120196.05927364528</v>
      </c>
      <c r="AC169" s="2">
        <f t="shared" si="38"/>
        <v>22979702.548927993</v>
      </c>
      <c r="AD169" s="3">
        <f t="shared" si="10"/>
        <v>44387091.883649752</v>
      </c>
      <c r="AE169" s="2">
        <f>IF(AE167&gt;=52800000,52800000,IF(AB148=Graph!G$1*1000,AE168+Graph!G$1*1000,AC169))</f>
        <v>22979702.548927993</v>
      </c>
      <c r="AF169" s="3">
        <f t="shared" si="11"/>
        <v>22979702.548927993</v>
      </c>
      <c r="AG169" s="3">
        <f t="shared" si="29"/>
        <v>37432254.339319974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94</v>
      </c>
      <c r="C170" s="7"/>
      <c r="D170" s="2" t="e">
        <f t="shared" si="12"/>
        <v>#N/A</v>
      </c>
      <c r="E170" s="2" t="e">
        <f t="shared" si="22"/>
        <v>#N/A</v>
      </c>
      <c r="F170" s="2">
        <v>585844.85730367899</v>
      </c>
      <c r="G170" s="2">
        <f t="shared" si="41"/>
        <v>529079.14285714284</v>
      </c>
      <c r="H170" s="2">
        <f t="shared" si="39"/>
        <v>65436279.977499992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2702597.5714285704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622167.36742159724</v>
      </c>
      <c r="Q170" s="2">
        <f t="shared" si="42"/>
        <v>550000</v>
      </c>
      <c r="R170" s="2">
        <f t="shared" si="40"/>
        <v>67916794.432577759</v>
      </c>
      <c r="S170" s="2">
        <f t="shared" si="17"/>
        <v>529079.14285714179</v>
      </c>
      <c r="T170" s="2">
        <f t="shared" si="18"/>
        <v>20920.857142857276</v>
      </c>
      <c r="U170" s="2">
        <f t="shared" si="19"/>
        <v>550000</v>
      </c>
      <c r="V170" s="2">
        <f t="shared" si="34"/>
        <v>23411342.265143499</v>
      </c>
      <c r="W170" s="2">
        <f t="shared" si="20"/>
        <v>431639.7162155062</v>
      </c>
      <c r="X170" s="2">
        <f t="shared" si="6"/>
        <v>118360.2837844938</v>
      </c>
      <c r="Y170" s="2">
        <f t="shared" si="37"/>
        <v>44505452.167434245</v>
      </c>
      <c r="Z170" s="2" t="str">
        <f t="shared" si="8"/>
        <v>HERE</v>
      </c>
      <c r="AA170" s="2">
        <f>IF(Z170="HERE",Y170,AA169+Graph!$G$1*1000)</f>
        <v>44505452.167434245</v>
      </c>
      <c r="AB170" s="2">
        <f t="shared" si="21"/>
        <v>118360.2837844938</v>
      </c>
      <c r="AC170" s="2">
        <f t="shared" si="38"/>
        <v>23411342.265143499</v>
      </c>
      <c r="AD170" s="3">
        <f t="shared" si="10"/>
        <v>44505452.167434245</v>
      </c>
      <c r="AE170" s="2">
        <f>IF(AE168&gt;=52800000,52800000,IF(AB149=Graph!G$1*1000,AE169+Graph!G$1*1000,AC170))</f>
        <v>23411342.265143499</v>
      </c>
      <c r="AF170" s="3">
        <f t="shared" si="11"/>
        <v>23411342.265143499</v>
      </c>
      <c r="AG170" s="3">
        <f t="shared" si="29"/>
        <v>37724986.639319971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95</v>
      </c>
      <c r="C171" s="7"/>
      <c r="D171" s="2" t="e">
        <f t="shared" si="12"/>
        <v>#N/A</v>
      </c>
      <c r="E171" s="2" t="e">
        <f t="shared" si="22"/>
        <v>#N/A</v>
      </c>
      <c r="F171" s="2">
        <v>587680.63279283047</v>
      </c>
      <c r="G171" s="2">
        <f t="shared" si="41"/>
        <v>529079.14285714284</v>
      </c>
      <c r="H171" s="2">
        <f t="shared" si="39"/>
        <v>65965359.120357133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2723518.4285714277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624274.00731706619</v>
      </c>
      <c r="Q171" s="2">
        <f t="shared" si="42"/>
        <v>550000</v>
      </c>
      <c r="R171" s="2">
        <f t="shared" si="40"/>
        <v>68466794.432577759</v>
      </c>
      <c r="S171" s="2">
        <f t="shared" si="17"/>
        <v>529079.14285714179</v>
      </c>
      <c r="T171" s="2">
        <f t="shared" si="18"/>
        <v>20920.857142857276</v>
      </c>
      <c r="U171" s="2">
        <f t="shared" si="19"/>
        <v>550000</v>
      </c>
      <c r="V171" s="2">
        <f t="shared" si="34"/>
        <v>23844817.756848142</v>
      </c>
      <c r="W171" s="2">
        <f t="shared" si="20"/>
        <v>433475.49170464277</v>
      </c>
      <c r="X171" s="2">
        <f t="shared" si="6"/>
        <v>116524.50829535723</v>
      </c>
      <c r="Y171" s="2">
        <f t="shared" si="37"/>
        <v>44621976.675729603</v>
      </c>
      <c r="Z171" s="2" t="str">
        <f t="shared" si="8"/>
        <v>HERE</v>
      </c>
      <c r="AA171" s="2">
        <f>IF(Z171="HERE",Y171,AA170+Graph!$G$1*1000)</f>
        <v>44621976.675729603</v>
      </c>
      <c r="AB171" s="2">
        <f t="shared" si="21"/>
        <v>116524.50829535723</v>
      </c>
      <c r="AC171" s="2">
        <f t="shared" si="38"/>
        <v>23844817.756848142</v>
      </c>
      <c r="AD171" s="3">
        <f t="shared" si="10"/>
        <v>44621976.675729603</v>
      </c>
      <c r="AE171" s="2">
        <f>IF(AE169&gt;=52800000,52800000,IF(AB150=Graph!G$1*1000,AE170+Graph!G$1*1000,AC171))</f>
        <v>23844817.756848142</v>
      </c>
      <c r="AF171" s="3">
        <f t="shared" si="11"/>
        <v>23844817.756848142</v>
      </c>
      <c r="AG171" s="3">
        <f t="shared" si="29"/>
        <v>37985424.03931997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96</v>
      </c>
      <c r="C172" s="7"/>
      <c r="D172" s="2" t="e">
        <f t="shared" si="12"/>
        <v>#N/A</v>
      </c>
      <c r="E172" s="2" t="e">
        <f t="shared" si="22"/>
        <v>#N/A</v>
      </c>
      <c r="F172" s="2">
        <v>589516.40828196704</v>
      </c>
      <c r="G172" s="2">
        <f t="shared" si="41"/>
        <v>529079.14285714284</v>
      </c>
      <c r="H172" s="2">
        <f t="shared" si="39"/>
        <v>66494438.263214275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2744439.285714285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626380.64721253514</v>
      </c>
      <c r="Q172" s="2">
        <f t="shared" si="42"/>
        <v>550000</v>
      </c>
      <c r="R172" s="2">
        <f t="shared" si="40"/>
        <v>69016794.432577759</v>
      </c>
      <c r="S172" s="2">
        <f t="shared" si="17"/>
        <v>529079.14285714179</v>
      </c>
      <c r="T172" s="2">
        <f t="shared" si="18"/>
        <v>20920.857142857276</v>
      </c>
      <c r="U172" s="2">
        <f t="shared" si="19"/>
        <v>550000</v>
      </c>
      <c r="V172" s="2">
        <f t="shared" si="34"/>
        <v>24280129.024041936</v>
      </c>
      <c r="W172" s="2">
        <f t="shared" si="20"/>
        <v>435311.26719379425</v>
      </c>
      <c r="X172" s="2">
        <f t="shared" si="6"/>
        <v>114688.73280620575</v>
      </c>
      <c r="Y172" s="2">
        <f t="shared" si="37"/>
        <v>44736665.408535808</v>
      </c>
      <c r="Z172" s="2" t="str">
        <f t="shared" si="8"/>
        <v>HERE</v>
      </c>
      <c r="AA172" s="2">
        <f>IF(Z172="HERE",Y172,AA171+Graph!$G$1*1000)</f>
        <v>44736665.408535808</v>
      </c>
      <c r="AB172" s="2">
        <f t="shared" si="21"/>
        <v>114688.73280620575</v>
      </c>
      <c r="AC172" s="2">
        <f t="shared" si="38"/>
        <v>24280129.024041936</v>
      </c>
      <c r="AD172" s="3">
        <f t="shared" si="10"/>
        <v>44736665.408535808</v>
      </c>
      <c r="AE172" s="2">
        <f>IF(AE170&gt;=52800000,52800000,IF(AB151=Graph!G$1*1000,AE171+Graph!G$1*1000,AC172))</f>
        <v>24280129.024041936</v>
      </c>
      <c r="AF172" s="3">
        <f t="shared" si="11"/>
        <v>24280129.024041936</v>
      </c>
      <c r="AG172" s="3">
        <f t="shared" si="29"/>
        <v>38170288.78931997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97</v>
      </c>
      <c r="C173" s="7"/>
      <c r="D173" s="2" t="e">
        <f t="shared" si="12"/>
        <v>#N/A</v>
      </c>
      <c r="E173" s="2" t="e">
        <f t="shared" si="22"/>
        <v>#N/A</v>
      </c>
      <c r="F173" s="2">
        <v>591352.18377111852</v>
      </c>
      <c r="G173" s="2">
        <f t="shared" si="41"/>
        <v>529079.14285714284</v>
      </c>
      <c r="H173" s="2">
        <f t="shared" si="39"/>
        <v>67023517.406071417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2765360.1428571423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628487.28710800409</v>
      </c>
      <c r="Q173" s="2">
        <f t="shared" si="42"/>
        <v>550000</v>
      </c>
      <c r="R173" s="2">
        <f t="shared" si="40"/>
        <v>69566794.432577759</v>
      </c>
      <c r="S173" s="2">
        <f t="shared" si="17"/>
        <v>529079.14285714179</v>
      </c>
      <c r="T173" s="2">
        <f t="shared" si="18"/>
        <v>20920.857142857276</v>
      </c>
      <c r="U173" s="2">
        <f t="shared" si="19"/>
        <v>550000</v>
      </c>
      <c r="V173" s="2">
        <f t="shared" si="34"/>
        <v>24717276.066724867</v>
      </c>
      <c r="W173" s="2">
        <f t="shared" si="20"/>
        <v>437147.04268293083</v>
      </c>
      <c r="X173" s="2">
        <f t="shared" si="6"/>
        <v>112852.95731706917</v>
      </c>
      <c r="Y173" s="2">
        <f t="shared" si="37"/>
        <v>44849518.365852877</v>
      </c>
      <c r="Z173" s="2" t="str">
        <f t="shared" si="8"/>
        <v>HERE</v>
      </c>
      <c r="AA173" s="2">
        <f>IF(Z173="HERE",Y173,AA172+Graph!$G$1*1000)</f>
        <v>44849518.365852877</v>
      </c>
      <c r="AB173" s="2">
        <f t="shared" si="21"/>
        <v>112852.95731706917</v>
      </c>
      <c r="AC173" s="2">
        <f t="shared" si="38"/>
        <v>24717276.066724867</v>
      </c>
      <c r="AD173" s="3">
        <f t="shared" si="10"/>
        <v>44849518.365852877</v>
      </c>
      <c r="AE173" s="2">
        <f>IF(AE171&gt;=52800000,52800000,IF(AB152=Graph!G$1*1000,AE172+Graph!G$1*1000,AC173))</f>
        <v>24717276.066724867</v>
      </c>
      <c r="AF173" s="3">
        <f t="shared" si="11"/>
        <v>24717276.066724867</v>
      </c>
      <c r="AG173" s="3">
        <f t="shared" si="29"/>
        <v>38255495.28931997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98</v>
      </c>
      <c r="C174" s="7"/>
      <c r="D174" s="2" t="e">
        <f t="shared" si="12"/>
        <v>#N/A</v>
      </c>
      <c r="E174" s="2" t="e">
        <f t="shared" si="22"/>
        <v>#N/A</v>
      </c>
      <c r="F174" s="2">
        <v>593187.9592602551</v>
      </c>
      <c r="G174" s="2">
        <f t="shared" si="41"/>
        <v>529079.14285714284</v>
      </c>
      <c r="H174" s="2">
        <f t="shared" si="39"/>
        <v>67552596.548928559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2786280.9999999995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630593.92700347304</v>
      </c>
      <c r="Q174" s="2">
        <f t="shared" si="42"/>
        <v>550000</v>
      </c>
      <c r="R174" s="2">
        <f t="shared" si="40"/>
        <v>70116794.432577759</v>
      </c>
      <c r="S174" s="2">
        <f t="shared" si="17"/>
        <v>529079.14285714179</v>
      </c>
      <c r="T174" s="2">
        <f t="shared" si="18"/>
        <v>20920.857142857276</v>
      </c>
      <c r="U174" s="2">
        <f t="shared" si="19"/>
        <v>550000</v>
      </c>
      <c r="V174" s="2">
        <f t="shared" si="34"/>
        <v>25156258.884896949</v>
      </c>
      <c r="W174" s="2">
        <f t="shared" si="20"/>
        <v>438982.8181720823</v>
      </c>
      <c r="X174" s="2">
        <f t="shared" si="6"/>
        <v>111017.1818279177</v>
      </c>
      <c r="Y174" s="2">
        <f t="shared" si="37"/>
        <v>44960535.547680795</v>
      </c>
      <c r="Z174" s="2" t="str">
        <f t="shared" si="8"/>
        <v>HERE</v>
      </c>
      <c r="AA174" s="2">
        <f>IF(Z174="HERE",Y174,AA173+Graph!$G$1*1000)</f>
        <v>44960535.547680795</v>
      </c>
      <c r="AB174" s="2">
        <f t="shared" si="21"/>
        <v>111017.1818279177</v>
      </c>
      <c r="AC174" s="2">
        <f t="shared" si="38"/>
        <v>25156258.884896949</v>
      </c>
      <c r="AD174" s="3">
        <f t="shared" si="10"/>
        <v>44960535.547680795</v>
      </c>
      <c r="AE174" s="2">
        <f>IF(AE172&gt;=52800000,52800000,IF(AB153=Graph!G$1*1000,AE173+Graph!G$1*1000,AC174))</f>
        <v>25156258.884896949</v>
      </c>
      <c r="AF174" s="3">
        <f t="shared" si="11"/>
        <v>25156258.884896949</v>
      </c>
      <c r="AG174" s="3">
        <f t="shared" si="29"/>
        <v>38365909.389319971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99</v>
      </c>
      <c r="C175" s="7"/>
      <c r="D175" s="2" t="e">
        <f t="shared" si="12"/>
        <v>#N/A</v>
      </c>
      <c r="E175" s="2" t="e">
        <f t="shared" si="22"/>
        <v>#N/A</v>
      </c>
      <c r="F175" s="2">
        <v>595023.73474940658</v>
      </c>
      <c r="G175" s="2">
        <f t="shared" si="41"/>
        <v>529079.14285714284</v>
      </c>
      <c r="H175" s="2">
        <f t="shared" si="39"/>
        <v>68081675.691785708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2807201.8571428568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632700.56689894199</v>
      </c>
      <c r="Q175" s="2">
        <f t="shared" si="42"/>
        <v>550000</v>
      </c>
      <c r="R175" s="2">
        <f t="shared" si="40"/>
        <v>70666794.432577759</v>
      </c>
      <c r="S175" s="2">
        <f t="shared" si="17"/>
        <v>529079.14285714924</v>
      </c>
      <c r="T175" s="2">
        <f t="shared" si="18"/>
        <v>20920.857142857276</v>
      </c>
      <c r="U175" s="2">
        <f t="shared" si="19"/>
        <v>550000</v>
      </c>
      <c r="V175" s="2">
        <f t="shared" si="34"/>
        <v>25597077.478558168</v>
      </c>
      <c r="W175" s="2">
        <f t="shared" si="20"/>
        <v>440818.59366121888</v>
      </c>
      <c r="X175" s="2">
        <f t="shared" si="6"/>
        <v>109181.40633878112</v>
      </c>
      <c r="Y175" s="2">
        <f t="shared" si="37"/>
        <v>45069716.954019576</v>
      </c>
      <c r="Z175" s="2" t="str">
        <f t="shared" si="8"/>
        <v>HERE</v>
      </c>
      <c r="AA175" s="2">
        <f>IF(Z175="HERE",Y175,AA174+Graph!$G$1*1000)</f>
        <v>45069716.954019576</v>
      </c>
      <c r="AB175" s="2">
        <f t="shared" si="21"/>
        <v>109181.40633878112</v>
      </c>
      <c r="AC175" s="2">
        <f t="shared" si="38"/>
        <v>25597077.478558168</v>
      </c>
      <c r="AD175" s="3">
        <f t="shared" si="10"/>
        <v>45069716.954019576</v>
      </c>
      <c r="AE175" s="2">
        <f>IF(AE173&gt;=52800000,52800000,IF(AB154=Graph!G$1*1000,AE174+Graph!G$1*1000,AC175))</f>
        <v>25597077.478558168</v>
      </c>
      <c r="AF175" s="3">
        <f t="shared" si="11"/>
        <v>25597077.478558168</v>
      </c>
      <c r="AG175" s="3">
        <f t="shared" si="29"/>
        <v>38544789.28931997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100</v>
      </c>
      <c r="C176" s="7"/>
      <c r="D176" s="2" t="e">
        <f t="shared" si="12"/>
        <v>#N/A</v>
      </c>
      <c r="E176" s="2" t="e">
        <f t="shared" si="22"/>
        <v>#N/A</v>
      </c>
      <c r="F176" s="2">
        <v>596859.51023855805</v>
      </c>
      <c r="G176" s="2">
        <f t="shared" si="41"/>
        <v>529079.14285714284</v>
      </c>
      <c r="H176" s="2">
        <f t="shared" si="39"/>
        <v>68610754.834642857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2828122.7142857141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634807.20679441094</v>
      </c>
      <c r="Q176" s="2">
        <f t="shared" si="42"/>
        <v>550000</v>
      </c>
      <c r="R176" s="2">
        <f t="shared" si="40"/>
        <v>71216794.432577759</v>
      </c>
      <c r="S176" s="2">
        <f t="shared" si="17"/>
        <v>529079.14285714924</v>
      </c>
      <c r="T176" s="2">
        <f t="shared" si="18"/>
        <v>20920.857142857276</v>
      </c>
      <c r="U176" s="2">
        <f t="shared" si="19"/>
        <v>550000</v>
      </c>
      <c r="V176" s="2">
        <f t="shared" si="34"/>
        <v>26039731.847708538</v>
      </c>
      <c r="W176" s="2">
        <f t="shared" si="20"/>
        <v>442654.36915037036</v>
      </c>
      <c r="X176" s="2">
        <f t="shared" si="6"/>
        <v>107345.63084962964</v>
      </c>
      <c r="Y176" s="2">
        <f t="shared" si="37"/>
        <v>45177062.584869206</v>
      </c>
      <c r="Z176" s="2" t="str">
        <f t="shared" si="8"/>
        <v>HERE</v>
      </c>
      <c r="AA176" s="2">
        <f>IF(Z176="HERE",Y176,AA175+Graph!$G$1*1000)</f>
        <v>45177062.584869206</v>
      </c>
      <c r="AB176" s="2">
        <f t="shared" si="21"/>
        <v>107345.63084962964</v>
      </c>
      <c r="AC176" s="2">
        <f t="shared" si="38"/>
        <v>26039731.847708538</v>
      </c>
      <c r="AD176" s="3">
        <f t="shared" si="10"/>
        <v>45177062.584869206</v>
      </c>
      <c r="AE176" s="2">
        <f>IF(AE174&gt;=52800000,52800000,IF(AB155=Graph!G$1*1000,AE175+Graph!G$1*1000,AC176))</f>
        <v>26039731.847708538</v>
      </c>
      <c r="AF176" s="3">
        <f t="shared" si="11"/>
        <v>26039731.847708538</v>
      </c>
      <c r="AG176" s="3">
        <f t="shared" si="29"/>
        <v>38755312.139319971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101</v>
      </c>
      <c r="C177" s="7"/>
      <c r="D177" s="2" t="e">
        <f t="shared" si="12"/>
        <v>#N/A</v>
      </c>
      <c r="E177" s="2" t="e">
        <f t="shared" si="22"/>
        <v>#N/A</v>
      </c>
      <c r="F177" s="2">
        <v>598695.28572769463</v>
      </c>
      <c r="G177" s="2">
        <f t="shared" si="41"/>
        <v>529079.14285714284</v>
      </c>
      <c r="H177" s="2">
        <f t="shared" si="39"/>
        <v>69139833.977500007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2849043.5714285714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636913.84668987989</v>
      </c>
      <c r="Q177" s="2">
        <f t="shared" si="42"/>
        <v>550000</v>
      </c>
      <c r="R177" s="2">
        <f t="shared" si="40"/>
        <v>71766794.432577759</v>
      </c>
      <c r="S177" s="2">
        <f t="shared" si="17"/>
        <v>529079.14285714924</v>
      </c>
      <c r="T177" s="2">
        <f t="shared" si="18"/>
        <v>20920.857142857276</v>
      </c>
      <c r="U177" s="2">
        <f t="shared" si="19"/>
        <v>550000</v>
      </c>
      <c r="V177" s="2">
        <f t="shared" si="34"/>
        <v>26484221.99234806</v>
      </c>
      <c r="W177" s="2">
        <f t="shared" si="20"/>
        <v>444490.14463952184</v>
      </c>
      <c r="X177" s="2">
        <f t="shared" si="6"/>
        <v>105509.85536047816</v>
      </c>
      <c r="Y177" s="2">
        <f t="shared" si="37"/>
        <v>45282572.440229684</v>
      </c>
      <c r="Z177" s="2" t="str">
        <f t="shared" si="8"/>
        <v>HERE</v>
      </c>
      <c r="AA177" s="2">
        <f>IF(Z177="HERE",Y177,AA176+Graph!$G$1*1000)</f>
        <v>45282572.440229684</v>
      </c>
      <c r="AB177" s="2">
        <f t="shared" si="21"/>
        <v>105509.85536047816</v>
      </c>
      <c r="AC177" s="2">
        <f t="shared" si="38"/>
        <v>26484221.99234806</v>
      </c>
      <c r="AD177" s="3">
        <f t="shared" si="10"/>
        <v>45282572.440229684</v>
      </c>
      <c r="AE177" s="2">
        <f>IF(AE175&gt;=52800000,52800000,IF(AB156=Graph!G$1*1000,AE176+Graph!G$1*1000,AC177))</f>
        <v>26484221.99234806</v>
      </c>
      <c r="AF177" s="3">
        <f t="shared" si="11"/>
        <v>26484221.99234806</v>
      </c>
      <c r="AG177" s="3">
        <f t="shared" si="29"/>
        <v>39129850.989319973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102</v>
      </c>
      <c r="C178" s="7"/>
      <c r="D178" s="2" t="e">
        <f t="shared" si="12"/>
        <v>#N/A</v>
      </c>
      <c r="E178" s="2" t="e">
        <f t="shared" si="22"/>
        <v>#N/A</v>
      </c>
      <c r="F178" s="2">
        <v>600531.06121684611</v>
      </c>
      <c r="G178" s="2">
        <f t="shared" si="41"/>
        <v>529079.14285714284</v>
      </c>
      <c r="H178" s="2">
        <f t="shared" si="39"/>
        <v>69668913.120357156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2869964.4285714286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639020.48658534884</v>
      </c>
      <c r="Q178" s="2">
        <f t="shared" si="42"/>
        <v>550000</v>
      </c>
      <c r="R178" s="2">
        <f t="shared" si="40"/>
        <v>72316794.432577759</v>
      </c>
      <c r="S178" s="2">
        <f t="shared" si="17"/>
        <v>529079.14285714924</v>
      </c>
      <c r="T178" s="2">
        <f t="shared" si="18"/>
        <v>20920.857142857276</v>
      </c>
      <c r="U178" s="2">
        <f t="shared" si="19"/>
        <v>550000</v>
      </c>
      <c r="V178" s="2">
        <f t="shared" si="34"/>
        <v>26930547.912476718</v>
      </c>
      <c r="W178" s="2">
        <f t="shared" si="20"/>
        <v>446325.92012865841</v>
      </c>
      <c r="X178" s="2">
        <f t="shared" si="6"/>
        <v>103674.07987134159</v>
      </c>
      <c r="Y178" s="2">
        <f t="shared" si="37"/>
        <v>45386246.520101026</v>
      </c>
      <c r="Z178" s="2" t="str">
        <f t="shared" si="8"/>
        <v>HERE</v>
      </c>
      <c r="AA178" s="2">
        <f>IF(Z178="HERE",Y178,AA177+Graph!$G$1*1000)</f>
        <v>45386246.520101026</v>
      </c>
      <c r="AB178" s="2">
        <f t="shared" si="21"/>
        <v>103674.07987134159</v>
      </c>
      <c r="AC178" s="2">
        <f t="shared" si="38"/>
        <v>26930547.912476718</v>
      </c>
      <c r="AD178" s="3">
        <f t="shared" si="10"/>
        <v>45386246.520101026</v>
      </c>
      <c r="AE178" s="2">
        <f>IF(AE176&gt;=52800000,52800000,IF(AB157=Graph!G$1*1000,AE177+Graph!G$1*1000,AC178))</f>
        <v>26930547.912476718</v>
      </c>
      <c r="AF178" s="3">
        <f t="shared" si="11"/>
        <v>26930547.912476718</v>
      </c>
      <c r="AG178" s="3">
        <f t="shared" si="29"/>
        <v>39461361.139319971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103</v>
      </c>
      <c r="C179" s="7"/>
      <c r="D179" s="2" t="e">
        <f t="shared" si="12"/>
        <v>#N/A</v>
      </c>
      <c r="E179" s="2" t="e">
        <f t="shared" si="22"/>
        <v>#N/A</v>
      </c>
      <c r="F179" s="2">
        <v>602366.83670598269</v>
      </c>
      <c r="G179" s="2">
        <f t="shared" si="41"/>
        <v>529079.14285714284</v>
      </c>
      <c r="H179" s="2">
        <f t="shared" si="39"/>
        <v>70197992.263214305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2890885.2857142859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641127.1264808327</v>
      </c>
      <c r="Q179" s="2">
        <f t="shared" si="42"/>
        <v>550000</v>
      </c>
      <c r="R179" s="2">
        <f t="shared" si="40"/>
        <v>72866794.432577759</v>
      </c>
      <c r="S179" s="2">
        <f t="shared" si="17"/>
        <v>529079.14285714924</v>
      </c>
      <c r="T179" s="2">
        <f t="shared" si="18"/>
        <v>20920.857142857276</v>
      </c>
      <c r="U179" s="2">
        <f t="shared" si="19"/>
        <v>550000</v>
      </c>
      <c r="V179" s="2">
        <f t="shared" si="34"/>
        <v>27378709.608094528</v>
      </c>
      <c r="W179" s="2">
        <f t="shared" si="20"/>
        <v>448161.69561780989</v>
      </c>
      <c r="X179" s="2">
        <f t="shared" si="6"/>
        <v>101838.30438219011</v>
      </c>
      <c r="Y179" s="2">
        <f t="shared" si="37"/>
        <v>45488084.824483216</v>
      </c>
      <c r="Z179" s="2" t="str">
        <f t="shared" si="8"/>
        <v>HERE</v>
      </c>
      <c r="AA179" s="2">
        <f>IF(Z179="HERE",Y179,AA178+Graph!$G$1*1000)</f>
        <v>45488084.824483216</v>
      </c>
      <c r="AB179" s="2">
        <f t="shared" si="21"/>
        <v>101838.30438219011</v>
      </c>
      <c r="AC179" s="2">
        <f t="shared" si="38"/>
        <v>27378709.608094528</v>
      </c>
      <c r="AD179" s="3">
        <f t="shared" si="10"/>
        <v>45488084.824483216</v>
      </c>
      <c r="AE179" s="2">
        <f>IF(AE177&gt;=52800000,52800000,IF(AB158=Graph!G$1*1000,AE178+Graph!G$1*1000,AC179))</f>
        <v>27378709.608094528</v>
      </c>
      <c r="AF179" s="3">
        <f t="shared" si="11"/>
        <v>27378709.608094528</v>
      </c>
      <c r="AG179" s="3">
        <f t="shared" si="29"/>
        <v>39678672.939319968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104</v>
      </c>
      <c r="C180" s="7"/>
      <c r="D180" s="2" t="e">
        <f t="shared" si="12"/>
        <v>#N/A</v>
      </c>
      <c r="E180" s="2" t="e">
        <f t="shared" si="22"/>
        <v>#N/A</v>
      </c>
      <c r="F180" s="2">
        <v>604202.61219513416</v>
      </c>
      <c r="G180" s="2">
        <f t="shared" si="41"/>
        <v>529079.14285714284</v>
      </c>
      <c r="H180" s="2">
        <f t="shared" si="39"/>
        <v>70727071.406071454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2911806.1428571432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643233.76637630165</v>
      </c>
      <c r="Q180" s="2">
        <f t="shared" si="42"/>
        <v>550000</v>
      </c>
      <c r="R180" s="2">
        <f t="shared" si="40"/>
        <v>73416794.432577759</v>
      </c>
      <c r="S180" s="2">
        <f t="shared" si="17"/>
        <v>529079.14285714924</v>
      </c>
      <c r="T180" s="2">
        <f t="shared" si="18"/>
        <v>20920.857142857276</v>
      </c>
      <c r="U180" s="2">
        <f t="shared" si="19"/>
        <v>550000</v>
      </c>
      <c r="V180" s="2">
        <f t="shared" si="34"/>
        <v>27828707.079201475</v>
      </c>
      <c r="W180" s="2">
        <f t="shared" si="20"/>
        <v>449997.47110694647</v>
      </c>
      <c r="X180" s="2">
        <f t="shared" si="6"/>
        <v>100002.52889305353</v>
      </c>
      <c r="Y180" s="2">
        <f t="shared" si="37"/>
        <v>45588087.353376269</v>
      </c>
      <c r="Z180" s="2" t="str">
        <f t="shared" si="8"/>
        <v>HERE</v>
      </c>
      <c r="AA180" s="2">
        <f>IF(Z180="HERE",Y180,AA179+Graph!$G$1*1000)</f>
        <v>45588087.353376269</v>
      </c>
      <c r="AB180" s="2">
        <f t="shared" si="21"/>
        <v>100002.52889305353</v>
      </c>
      <c r="AC180" s="2">
        <f t="shared" si="38"/>
        <v>27828707.079201475</v>
      </c>
      <c r="AD180" s="3">
        <f t="shared" si="10"/>
        <v>45588087.353376269</v>
      </c>
      <c r="AE180" s="2">
        <f>IF(AE178&gt;=52800000,52800000,IF(AB159=Graph!G$1*1000,AE179+Graph!G$1*1000,AC180))</f>
        <v>27828707.079201475</v>
      </c>
      <c r="AF180" s="3">
        <f t="shared" si="11"/>
        <v>27828707.079201475</v>
      </c>
      <c r="AG180" s="3">
        <f t="shared" si="29"/>
        <v>39792055.239319973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105</v>
      </c>
      <c r="C181" s="7"/>
      <c r="D181" s="2" t="e">
        <f t="shared" si="12"/>
        <v>#N/A</v>
      </c>
      <c r="E181" s="2" t="e">
        <f t="shared" si="22"/>
        <v>#N/A</v>
      </c>
      <c r="F181" s="2">
        <v>606038.38768427074</v>
      </c>
      <c r="G181" s="2">
        <f t="shared" si="41"/>
        <v>529079.14285714284</v>
      </c>
      <c r="H181" s="2">
        <f t="shared" si="39"/>
        <v>71256150.548928604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2932727.0000000005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645340.4062717706</v>
      </c>
      <c r="Q181" s="2">
        <f t="shared" si="42"/>
        <v>550000</v>
      </c>
      <c r="R181" s="2">
        <f t="shared" si="40"/>
        <v>73966794.432577759</v>
      </c>
      <c r="S181" s="2">
        <f t="shared" si="17"/>
        <v>529079.14285714924</v>
      </c>
      <c r="T181" s="2">
        <f t="shared" si="18"/>
        <v>20920.857142857276</v>
      </c>
      <c r="U181" s="2">
        <f t="shared" si="19"/>
        <v>550000</v>
      </c>
      <c r="V181" s="2">
        <f t="shared" si="34"/>
        <v>28280540.325797573</v>
      </c>
      <c r="W181" s="2">
        <f t="shared" si="20"/>
        <v>451833.24659609795</v>
      </c>
      <c r="X181" s="2">
        <f t="shared" si="6"/>
        <v>98166.753403902054</v>
      </c>
      <c r="Y181" s="2">
        <f t="shared" si="37"/>
        <v>45686254.106780171</v>
      </c>
      <c r="Z181" s="2" t="str">
        <f t="shared" si="8"/>
        <v>HERE</v>
      </c>
      <c r="AA181" s="2">
        <f>IF(Z181="HERE",Y181,AA180+Graph!$G$1*1000)</f>
        <v>45686254.106780171</v>
      </c>
      <c r="AB181" s="2">
        <f t="shared" si="21"/>
        <v>98166.753403902054</v>
      </c>
      <c r="AC181" s="2">
        <f t="shared" si="38"/>
        <v>28280540.325797573</v>
      </c>
      <c r="AD181" s="3">
        <f t="shared" si="10"/>
        <v>45686254.106780171</v>
      </c>
      <c r="AE181" s="2">
        <f>IF(AE179&gt;=52800000,52800000,IF(AB160=Graph!G$1*1000,AE180+Graph!G$1*1000,AC181))</f>
        <v>28280540.325797573</v>
      </c>
      <c r="AF181" s="3">
        <f t="shared" si="11"/>
        <v>28280540.325797573</v>
      </c>
      <c r="AG181" s="3">
        <f t="shared" si="29"/>
        <v>39874193.239319973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106</v>
      </c>
      <c r="C182" s="7"/>
      <c r="D182" s="2" t="e">
        <f t="shared" si="12"/>
        <v>#N/A</v>
      </c>
      <c r="E182" s="2" t="e">
        <f t="shared" si="22"/>
        <v>#N/A</v>
      </c>
      <c r="F182" s="2">
        <v>607874.16317342222</v>
      </c>
      <c r="G182" s="2">
        <f t="shared" si="41"/>
        <v>529079.14285714284</v>
      </c>
      <c r="H182" s="2">
        <f t="shared" si="39"/>
        <v>71785229.691785753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2953647.8571428577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647447.04616723955</v>
      </c>
      <c r="Q182" s="2">
        <f t="shared" si="42"/>
        <v>550000</v>
      </c>
      <c r="R182" s="2">
        <f t="shared" si="40"/>
        <v>74516794.432577759</v>
      </c>
      <c r="S182" s="2">
        <f t="shared" si="17"/>
        <v>529079.14285714924</v>
      </c>
      <c r="T182" s="2">
        <f t="shared" si="18"/>
        <v>20920.857142857276</v>
      </c>
      <c r="U182" s="2">
        <f t="shared" si="19"/>
        <v>550000</v>
      </c>
      <c r="V182" s="2">
        <f t="shared" si="34"/>
        <v>28734209.347882807</v>
      </c>
      <c r="W182" s="2">
        <f t="shared" si="20"/>
        <v>453669.02208523452</v>
      </c>
      <c r="X182" s="2">
        <f t="shared" si="6"/>
        <v>96330.977914765477</v>
      </c>
      <c r="Y182" s="2">
        <f t="shared" si="37"/>
        <v>45782585.084694937</v>
      </c>
      <c r="Z182" s="2" t="str">
        <f t="shared" si="8"/>
        <v>HERE</v>
      </c>
      <c r="AA182" s="2">
        <f>IF(Z182="HERE",Y182,AA181+Graph!$G$1*1000)</f>
        <v>45782585.084694937</v>
      </c>
      <c r="AB182" s="2">
        <f t="shared" si="21"/>
        <v>96330.977914765477</v>
      </c>
      <c r="AC182" s="2">
        <f t="shared" si="38"/>
        <v>28734209.347882807</v>
      </c>
      <c r="AD182" s="3">
        <f t="shared" si="10"/>
        <v>45782585.084694937</v>
      </c>
      <c r="AE182" s="2">
        <f>IF(AE180&gt;=52800000,52800000,IF(AB161=Graph!G$1*1000,AE181+Graph!G$1*1000,AC182))</f>
        <v>28734209.347882807</v>
      </c>
      <c r="AF182" s="3">
        <f t="shared" si="11"/>
        <v>28734209.347882807</v>
      </c>
      <c r="AG182" s="3">
        <f t="shared" si="29"/>
        <v>40016343.163028747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107</v>
      </c>
      <c r="C183" s="7"/>
      <c r="D183" s="2" t="e">
        <f t="shared" si="12"/>
        <v>#N/A</v>
      </c>
      <c r="E183" s="2" t="e">
        <f t="shared" si="22"/>
        <v>#N/A</v>
      </c>
      <c r="F183" s="2">
        <v>609709.93866255879</v>
      </c>
      <c r="G183" s="2">
        <f t="shared" si="41"/>
        <v>529079.14285714284</v>
      </c>
      <c r="H183" s="2">
        <f t="shared" si="39"/>
        <v>72314308.834642902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2974568.714285715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649553.6860627085</v>
      </c>
      <c r="Q183" s="2">
        <f t="shared" si="42"/>
        <v>550000</v>
      </c>
      <c r="R183" s="2">
        <f t="shared" si="40"/>
        <v>75066794.432577759</v>
      </c>
      <c r="S183" s="2">
        <f t="shared" si="17"/>
        <v>529079.14285714924</v>
      </c>
      <c r="T183" s="2">
        <f t="shared" si="18"/>
        <v>20920.857142857276</v>
      </c>
      <c r="U183" s="2">
        <f t="shared" si="19"/>
        <v>550000</v>
      </c>
      <c r="V183" s="2">
        <f t="shared" si="34"/>
        <v>29189714.145457193</v>
      </c>
      <c r="W183" s="2">
        <f t="shared" si="20"/>
        <v>455504.797574386</v>
      </c>
      <c r="X183" s="2">
        <f t="shared" si="6"/>
        <v>94495.202425613999</v>
      </c>
      <c r="Y183" s="2">
        <f t="shared" si="37"/>
        <v>45877080.287120551</v>
      </c>
      <c r="Z183" s="2" t="str">
        <f t="shared" si="8"/>
        <v>HERE</v>
      </c>
      <c r="AA183" s="2">
        <f>IF(Z183="HERE",Y183,AA182+Graph!$G$1*1000)</f>
        <v>45877080.287120551</v>
      </c>
      <c r="AB183" s="2">
        <f t="shared" si="21"/>
        <v>94495.202425613999</v>
      </c>
      <c r="AC183" s="2">
        <f t="shared" si="38"/>
        <v>29189714.145457193</v>
      </c>
      <c r="AD183" s="3">
        <f t="shared" si="10"/>
        <v>45877080.287120551</v>
      </c>
      <c r="AE183" s="2">
        <f>IF(AE181&gt;=52800000,52800000,IF(AB162=Graph!G$1*1000,AE182+Graph!G$1*1000,AC183))</f>
        <v>29189714.145457193</v>
      </c>
      <c r="AF183" s="3">
        <f t="shared" si="11"/>
        <v>29189714.145457193</v>
      </c>
      <c r="AG183" s="3">
        <f t="shared" si="29"/>
        <v>40156932.677571759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108</v>
      </c>
      <c r="C184" s="7"/>
      <c r="D184" s="2" t="e">
        <f t="shared" si="12"/>
        <v>#N/A</v>
      </c>
      <c r="E184" s="2" t="e">
        <f t="shared" si="22"/>
        <v>#N/A</v>
      </c>
      <c r="F184" s="2">
        <v>611545.71415171027</v>
      </c>
      <c r="G184" s="2">
        <f t="shared" si="41"/>
        <v>529079.14285714284</v>
      </c>
      <c r="H184" s="2">
        <f t="shared" si="39"/>
        <v>72843387.977500051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2995489.5714285723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651660.32595817745</v>
      </c>
      <c r="Q184" s="2">
        <f t="shared" si="42"/>
        <v>550000</v>
      </c>
      <c r="R184" s="2">
        <f t="shared" si="40"/>
        <v>75616794.432577759</v>
      </c>
      <c r="S184" s="2">
        <f t="shared" si="17"/>
        <v>529079.14285714924</v>
      </c>
      <c r="T184" s="2">
        <f t="shared" si="18"/>
        <v>20920.857142857276</v>
      </c>
      <c r="U184" s="2">
        <f t="shared" si="19"/>
        <v>550000</v>
      </c>
      <c r="V184" s="2">
        <f t="shared" si="34"/>
        <v>29647054.718520731</v>
      </c>
      <c r="W184" s="2">
        <f t="shared" si="20"/>
        <v>457340.57306353748</v>
      </c>
      <c r="X184" s="2">
        <f t="shared" si="6"/>
        <v>92659.426936462522</v>
      </c>
      <c r="Y184" s="2">
        <f t="shared" si="37"/>
        <v>45969739.714057013</v>
      </c>
      <c r="Z184" s="2" t="str">
        <f t="shared" si="8"/>
        <v>HERE</v>
      </c>
      <c r="AA184" s="2">
        <f>IF(Z184="HERE",Y184,AA183+Graph!$G$1*1000)</f>
        <v>45969739.714057013</v>
      </c>
      <c r="AB184" s="2">
        <f t="shared" si="21"/>
        <v>92659.426936462522</v>
      </c>
      <c r="AC184" s="2">
        <f t="shared" si="38"/>
        <v>29647054.718520731</v>
      </c>
      <c r="AD184" s="3">
        <f t="shared" si="10"/>
        <v>45969739.714057013</v>
      </c>
      <c r="AE184" s="2">
        <f>IF(AE182&gt;=52800000,52800000,IF(AB163=Graph!G$1*1000,AE183+Graph!G$1*1000,AC184))</f>
        <v>29647054.718520731</v>
      </c>
      <c r="AF184" s="3">
        <f t="shared" si="11"/>
        <v>29647054.718520731</v>
      </c>
      <c r="AG184" s="3">
        <f t="shared" si="29"/>
        <v>40295961.782948993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109</v>
      </c>
      <c r="C185" s="7"/>
      <c r="D185" s="2" t="e">
        <f t="shared" si="12"/>
        <v>#N/A</v>
      </c>
      <c r="E185" s="2" t="e">
        <f t="shared" si="22"/>
        <v>#N/A</v>
      </c>
      <c r="F185" s="2">
        <v>613381.48964086175</v>
      </c>
      <c r="G185" s="2">
        <f t="shared" si="41"/>
        <v>529079.14285714284</v>
      </c>
      <c r="H185" s="2">
        <f t="shared" si="39"/>
        <v>73372467.120357201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3016410.4285714296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653766.9658536464</v>
      </c>
      <c r="Q185" s="2">
        <f t="shared" si="42"/>
        <v>550000</v>
      </c>
      <c r="R185" s="2">
        <f t="shared" si="40"/>
        <v>76166794.432577759</v>
      </c>
      <c r="S185" s="2">
        <f t="shared" si="17"/>
        <v>529079.14285714924</v>
      </c>
      <c r="T185" s="2">
        <f t="shared" si="18"/>
        <v>20920.857142857276</v>
      </c>
      <c r="U185" s="2">
        <f t="shared" si="19"/>
        <v>550000</v>
      </c>
      <c r="V185" s="2">
        <f t="shared" si="34"/>
        <v>30106231.067073405</v>
      </c>
      <c r="W185" s="2">
        <f t="shared" si="20"/>
        <v>459176.34855267406</v>
      </c>
      <c r="X185" s="2">
        <f t="shared" si="6"/>
        <v>90823.651447325945</v>
      </c>
      <c r="Y185" s="2">
        <f t="shared" si="37"/>
        <v>46060563.365504339</v>
      </c>
      <c r="Z185" s="2" t="str">
        <f t="shared" si="8"/>
        <v>HERE</v>
      </c>
      <c r="AA185" s="2">
        <f>IF(Z185="HERE",Y185,AA184+Graph!$G$1*1000)</f>
        <v>46060563.365504339</v>
      </c>
      <c r="AB185" s="2">
        <f t="shared" si="21"/>
        <v>90823.651447325945</v>
      </c>
      <c r="AC185" s="2">
        <f t="shared" si="38"/>
        <v>30106231.067073405</v>
      </c>
      <c r="AD185" s="3">
        <f t="shared" si="10"/>
        <v>46060563.365504339</v>
      </c>
      <c r="AE185" s="2">
        <f>IF(AE183&gt;=52800000,52800000,IF(AB164=Graph!G$1*1000,AE184+Graph!G$1*1000,AC185))</f>
        <v>30106231.067073405</v>
      </c>
      <c r="AF185" s="3">
        <f t="shared" si="11"/>
        <v>30106231.067073405</v>
      </c>
      <c r="AG185" s="3">
        <f t="shared" si="29"/>
        <v>40433430.479160458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110</v>
      </c>
      <c r="C186" s="7"/>
      <c r="D186" s="2" t="e">
        <f t="shared" si="12"/>
        <v>#N/A</v>
      </c>
      <c r="E186" s="2" t="e">
        <f t="shared" si="22"/>
        <v>#N/A</v>
      </c>
      <c r="F186" s="2">
        <v>615217.26512999833</v>
      </c>
      <c r="G186" s="2">
        <f t="shared" si="41"/>
        <v>529079.14285714284</v>
      </c>
      <c r="H186" s="2">
        <f t="shared" si="39"/>
        <v>73901546.26321435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3037331.2857142868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655873.60574911535</v>
      </c>
      <c r="Q186" s="2">
        <f t="shared" si="42"/>
        <v>550000</v>
      </c>
      <c r="R186" s="2">
        <f t="shared" si="40"/>
        <v>76716794.432577759</v>
      </c>
      <c r="S186" s="2">
        <f t="shared" si="17"/>
        <v>529079.14285714924</v>
      </c>
      <c r="T186" s="2">
        <f t="shared" si="18"/>
        <v>20920.857142857276</v>
      </c>
      <c r="U186" s="2">
        <f t="shared" si="19"/>
        <v>550000</v>
      </c>
      <c r="V186" s="2">
        <f t="shared" si="34"/>
        <v>30567243.19111523</v>
      </c>
      <c r="W186" s="2">
        <f t="shared" si="20"/>
        <v>461012.12404182553</v>
      </c>
      <c r="X186" s="2">
        <f t="shared" si="6"/>
        <v>88987.875958174467</v>
      </c>
      <c r="Y186" s="2">
        <f t="shared" si="37"/>
        <v>46149551.241462514</v>
      </c>
      <c r="Z186" s="2" t="str">
        <f t="shared" si="8"/>
        <v>HERE</v>
      </c>
      <c r="AA186" s="2">
        <f>IF(Z186="HERE",Y186,AA185+Graph!$G$1*1000)</f>
        <v>46149551.241462514</v>
      </c>
      <c r="AB186" s="2">
        <f t="shared" si="21"/>
        <v>88987.875958174467</v>
      </c>
      <c r="AC186" s="2">
        <f t="shared" si="38"/>
        <v>30567243.19111523</v>
      </c>
      <c r="AD186" s="3">
        <f t="shared" si="10"/>
        <v>46149551.241462514</v>
      </c>
      <c r="AE186" s="2">
        <f>IF(AE184&gt;=52800000,52800000,IF(AB165=Graph!G$1*1000,AE185+Graph!G$1*1000,AC186))</f>
        <v>30567243.19111523</v>
      </c>
      <c r="AF186" s="3">
        <f t="shared" si="11"/>
        <v>30567243.19111523</v>
      </c>
      <c r="AG186" s="3">
        <f t="shared" si="29"/>
        <v>40569338.766206153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111</v>
      </c>
      <c r="C187" s="7"/>
      <c r="D187" s="2" t="e">
        <f t="shared" si="12"/>
        <v>#N/A</v>
      </c>
      <c r="E187" s="2" t="e">
        <f t="shared" si="22"/>
        <v>#N/A</v>
      </c>
      <c r="F187" s="2">
        <v>617053.0406191498</v>
      </c>
      <c r="G187" s="2">
        <f t="shared" si="41"/>
        <v>529079.14285714284</v>
      </c>
      <c r="H187" s="2">
        <f t="shared" si="39"/>
        <v>74430625.406071499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3058252.1428571441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657980.2456445843</v>
      </c>
      <c r="Q187" s="2">
        <f t="shared" si="42"/>
        <v>550000</v>
      </c>
      <c r="R187" s="2">
        <f t="shared" si="40"/>
        <v>77266794.432577759</v>
      </c>
      <c r="S187" s="2">
        <f t="shared" si="17"/>
        <v>529079.14285714924</v>
      </c>
      <c r="T187" s="2">
        <f t="shared" si="18"/>
        <v>20920.857142857276</v>
      </c>
      <c r="U187" s="2">
        <f t="shared" si="19"/>
        <v>550000</v>
      </c>
      <c r="V187" s="2">
        <f t="shared" si="34"/>
        <v>31030091.090646192</v>
      </c>
      <c r="W187" s="2">
        <f t="shared" si="20"/>
        <v>462847.89953096211</v>
      </c>
      <c r="X187" s="2">
        <f t="shared" si="6"/>
        <v>87152.10046903789</v>
      </c>
      <c r="Y187" s="2">
        <f t="shared" si="37"/>
        <v>46236703.341931552</v>
      </c>
      <c r="Z187" s="2" t="str">
        <f t="shared" si="8"/>
        <v>HERE</v>
      </c>
      <c r="AA187" s="2">
        <f>IF(Z187="HERE",Y187,AA186+Graph!$G$1*1000)</f>
        <v>46236703.341931552</v>
      </c>
      <c r="AB187" s="2">
        <f t="shared" si="21"/>
        <v>87152.10046903789</v>
      </c>
      <c r="AC187" s="2">
        <f t="shared" si="38"/>
        <v>31030091.090646192</v>
      </c>
      <c r="AD187" s="3">
        <f t="shared" si="10"/>
        <v>46236703.341931552</v>
      </c>
      <c r="AE187" s="2">
        <f>IF(AE185&gt;=52800000,52800000,IF(AB166=Graph!G$1*1000,AE186+Graph!G$1*1000,AC187))</f>
        <v>31030091.090646192</v>
      </c>
      <c r="AF187" s="3">
        <f t="shared" si="11"/>
        <v>31030091.090646192</v>
      </c>
      <c r="AG187" s="3">
        <f t="shared" si="29"/>
        <v>40703686.64408607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112</v>
      </c>
      <c r="C188" s="7"/>
      <c r="D188" s="2" t="e">
        <f t="shared" si="12"/>
        <v>#N/A</v>
      </c>
      <c r="E188" s="2" t="e">
        <f t="shared" si="22"/>
        <v>#N/A</v>
      </c>
      <c r="F188" s="2">
        <v>618888.81610828638</v>
      </c>
      <c r="G188" s="2">
        <f t="shared" si="41"/>
        <v>529079.14285714284</v>
      </c>
      <c r="H188" s="2">
        <f t="shared" si="39"/>
        <v>74959704.548928648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3079173.0000000014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660086.88554005325</v>
      </c>
      <c r="Q188" s="2">
        <f t="shared" si="42"/>
        <v>550000</v>
      </c>
      <c r="R188" s="2">
        <f t="shared" si="40"/>
        <v>77816794.432577759</v>
      </c>
      <c r="S188" s="2">
        <f t="shared" si="17"/>
        <v>529079.14285714924</v>
      </c>
      <c r="T188" s="2">
        <f t="shared" si="18"/>
        <v>20920.857142857276</v>
      </c>
      <c r="U188" s="2">
        <f t="shared" si="19"/>
        <v>550000</v>
      </c>
      <c r="V188" s="2">
        <f t="shared" si="34"/>
        <v>31494774.765666306</v>
      </c>
      <c r="W188" s="2">
        <f t="shared" si="20"/>
        <v>464683.67502011359</v>
      </c>
      <c r="X188" s="2">
        <f t="shared" si="6"/>
        <v>85316.324979886413</v>
      </c>
      <c r="Y188" s="2">
        <f t="shared" si="37"/>
        <v>46322019.666911438</v>
      </c>
      <c r="Z188" s="2" t="str">
        <f t="shared" si="8"/>
        <v>HERE</v>
      </c>
      <c r="AA188" s="2">
        <f>IF(Z188="HERE",Y188,AA187+Graph!$G$1*1000)</f>
        <v>46322019.666911438</v>
      </c>
      <c r="AB188" s="2">
        <f t="shared" si="21"/>
        <v>85316.324979886413</v>
      </c>
      <c r="AC188" s="2">
        <f t="shared" si="38"/>
        <v>31494774.765666306</v>
      </c>
      <c r="AD188" s="3">
        <f t="shared" si="10"/>
        <v>46322019.666911438</v>
      </c>
      <c r="AE188" s="2">
        <f>IF(AE186&gt;=52800000,52800000,IF(AB167=Graph!G$1*1000,AE187+Graph!G$1*1000,AC188))</f>
        <v>31494774.765666306</v>
      </c>
      <c r="AF188" s="3">
        <f t="shared" si="11"/>
        <v>31494774.765666306</v>
      </c>
      <c r="AG188" s="3">
        <f t="shared" si="29"/>
        <v>40836474.112800218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113</v>
      </c>
      <c r="C189" s="7"/>
      <c r="D189" s="2" t="e">
        <f t="shared" si="12"/>
        <v>#N/A</v>
      </c>
      <c r="E189" s="2" t="e">
        <f t="shared" si="22"/>
        <v>#N/A</v>
      </c>
      <c r="F189" s="2">
        <v>620724.59159743786</v>
      </c>
      <c r="G189" s="2">
        <f t="shared" si="41"/>
        <v>529079.14285714284</v>
      </c>
      <c r="H189" s="2">
        <f t="shared" si="39"/>
        <v>75488783.691785797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3100093.8571428587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662193.5254355222</v>
      </c>
      <c r="Q189" s="2">
        <f t="shared" si="42"/>
        <v>550000</v>
      </c>
      <c r="R189" s="2">
        <f t="shared" si="40"/>
        <v>78366794.432577759</v>
      </c>
      <c r="S189" s="2">
        <f t="shared" si="17"/>
        <v>529079.14285714924</v>
      </c>
      <c r="T189" s="2">
        <f t="shared" si="18"/>
        <v>20920.857142857276</v>
      </c>
      <c r="U189" s="2">
        <f t="shared" si="19"/>
        <v>550000</v>
      </c>
      <c r="V189" s="2">
        <f t="shared" si="34"/>
        <v>31961294.216175556</v>
      </c>
      <c r="W189" s="2">
        <f t="shared" si="20"/>
        <v>466519.45050925016</v>
      </c>
      <c r="X189" s="2">
        <f t="shared" si="6"/>
        <v>83480.549490749836</v>
      </c>
      <c r="Y189" s="2">
        <f t="shared" si="37"/>
        <v>46405500.216402188</v>
      </c>
      <c r="Z189" s="2" t="str">
        <f t="shared" si="8"/>
        <v>HERE</v>
      </c>
      <c r="AA189" s="2">
        <f>IF(Z189="HERE",Y189,AA188+Graph!$G$1*1000)</f>
        <v>46405500.216402188</v>
      </c>
      <c r="AB189" s="2">
        <f t="shared" si="21"/>
        <v>83480.549490749836</v>
      </c>
      <c r="AC189" s="2">
        <f t="shared" si="38"/>
        <v>31961294.216175556</v>
      </c>
      <c r="AD189" s="3">
        <f t="shared" si="10"/>
        <v>46405500.216402188</v>
      </c>
      <c r="AE189" s="2">
        <f>IF(AE187&gt;=52800000,52800000,IF(AB168=Graph!G$1*1000,AE188+Graph!G$1*1000,AC189))</f>
        <v>31961294.216175556</v>
      </c>
      <c r="AF189" s="3">
        <f t="shared" si="11"/>
        <v>31961294.216175556</v>
      </c>
      <c r="AG189" s="3">
        <f t="shared" si="29"/>
        <v>40967701.172348574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114</v>
      </c>
      <c r="C190" s="7"/>
      <c r="D190" s="2" t="e">
        <f t="shared" si="12"/>
        <v>#N/A</v>
      </c>
      <c r="E190" s="2" t="e">
        <f t="shared" si="22"/>
        <v>#N/A</v>
      </c>
      <c r="F190" s="2">
        <v>622560.36708657444</v>
      </c>
      <c r="G190" s="2">
        <f t="shared" si="41"/>
        <v>529079.14285714284</v>
      </c>
      <c r="H190" s="2">
        <f t="shared" si="39"/>
        <v>76017862.834642947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3121014.7142857159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664300.16533100605</v>
      </c>
      <c r="Q190" s="2">
        <f t="shared" si="42"/>
        <v>550000</v>
      </c>
      <c r="R190" s="2">
        <f t="shared" si="40"/>
        <v>78916794.432577759</v>
      </c>
      <c r="S190" s="2">
        <f t="shared" si="17"/>
        <v>529079.14285714924</v>
      </c>
      <c r="T190" s="2">
        <f t="shared" si="18"/>
        <v>20920.857142857276</v>
      </c>
      <c r="U190" s="2">
        <f t="shared" si="19"/>
        <v>550000</v>
      </c>
      <c r="V190" s="2">
        <f t="shared" si="34"/>
        <v>32429649.442173958</v>
      </c>
      <c r="W190" s="2">
        <f t="shared" si="20"/>
        <v>468355.22599840164</v>
      </c>
      <c r="X190" s="2">
        <f t="shared" si="6"/>
        <v>81644.774001598358</v>
      </c>
      <c r="Y190" s="2">
        <f t="shared" si="37"/>
        <v>46487144.990403786</v>
      </c>
      <c r="Z190" s="2" t="str">
        <f t="shared" si="8"/>
        <v>HERE</v>
      </c>
      <c r="AA190" s="2">
        <f>IF(Z190="HERE",Y190,AA189+Graph!$G$1*1000)</f>
        <v>46487144.990403786</v>
      </c>
      <c r="AB190" s="2">
        <f t="shared" si="21"/>
        <v>81644.774001598358</v>
      </c>
      <c r="AC190" s="2">
        <f t="shared" si="38"/>
        <v>32429649.442173958</v>
      </c>
      <c r="AD190" s="3">
        <f t="shared" si="10"/>
        <v>46487144.990403786</v>
      </c>
      <c r="AE190" s="2">
        <f>IF(AE188&gt;=52800000,52800000,IF(AB169=Graph!G$1*1000,AE189+Graph!G$1*1000,AC190))</f>
        <v>32429649.442173958</v>
      </c>
      <c r="AF190" s="3">
        <f t="shared" si="11"/>
        <v>32429649.442173958</v>
      </c>
      <c r="AG190" s="3">
        <f t="shared" si="29"/>
        <v>41097367.822731175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115</v>
      </c>
      <c r="C191" s="7"/>
      <c r="D191" s="2" t="e">
        <f t="shared" si="12"/>
        <v>#N/A</v>
      </c>
      <c r="E191" s="2" t="e">
        <f t="shared" si="22"/>
        <v>#N/A</v>
      </c>
      <c r="F191" s="2">
        <v>624396.14257572591</v>
      </c>
      <c r="G191" s="2">
        <f t="shared" si="41"/>
        <v>529079.14285714284</v>
      </c>
      <c r="H191" s="2">
        <f t="shared" si="39"/>
        <v>76546941.977500096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3141935.5714285732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666406.805226475</v>
      </c>
      <c r="Q191" s="2">
        <f t="shared" si="42"/>
        <v>550000</v>
      </c>
      <c r="R191" s="2">
        <f t="shared" si="40"/>
        <v>79466794.432577759</v>
      </c>
      <c r="S191" s="2">
        <f t="shared" si="17"/>
        <v>529079.14285714924</v>
      </c>
      <c r="T191" s="2">
        <f t="shared" si="18"/>
        <v>20920.857142857276</v>
      </c>
      <c r="U191" s="2">
        <f t="shared" si="19"/>
        <v>550000</v>
      </c>
      <c r="V191" s="2">
        <f t="shared" si="34"/>
        <v>32899840.443661511</v>
      </c>
      <c r="W191" s="2">
        <f t="shared" si="20"/>
        <v>470191.00148755312</v>
      </c>
      <c r="X191" s="2">
        <f t="shared" si="6"/>
        <v>79808.99851244688</v>
      </c>
      <c r="Y191" s="2">
        <f t="shared" si="37"/>
        <v>46566953.988916233</v>
      </c>
      <c r="Z191" s="2" t="str">
        <f t="shared" si="8"/>
        <v>HERE</v>
      </c>
      <c r="AA191" s="2">
        <f>IF(Z191="HERE",Y191,AA190+Graph!$G$1*1000)</f>
        <v>46566953.988916233</v>
      </c>
      <c r="AB191" s="2">
        <f t="shared" si="21"/>
        <v>79808.99851244688</v>
      </c>
      <c r="AC191" s="2">
        <f t="shared" si="38"/>
        <v>32899840.443661511</v>
      </c>
      <c r="AD191" s="3">
        <f t="shared" si="10"/>
        <v>46566953.988916233</v>
      </c>
      <c r="AE191" s="2">
        <f>IF(AE189&gt;=52800000,52800000,IF(AB170=Graph!G$1*1000,AE190+Graph!G$1*1000,AC191))</f>
        <v>32899840.443661511</v>
      </c>
      <c r="AF191" s="3">
        <f t="shared" si="11"/>
        <v>32899840.443661511</v>
      </c>
      <c r="AG191" s="3">
        <f t="shared" si="29"/>
        <v>41225474.063947998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116</v>
      </c>
      <c r="C192" s="7"/>
      <c r="D192" s="2" t="e">
        <f t="shared" si="12"/>
        <v>#N/A</v>
      </c>
      <c r="E192" s="2" t="e">
        <f t="shared" si="22"/>
        <v>#N/A</v>
      </c>
      <c r="F192" s="2">
        <v>626231.91806487739</v>
      </c>
      <c r="G192" s="2">
        <f t="shared" si="41"/>
        <v>529079.14285714284</v>
      </c>
      <c r="H192" s="2">
        <f t="shared" si="39"/>
        <v>77076021.120357245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3162856.4285714305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668513.44512194395</v>
      </c>
      <c r="Q192" s="2">
        <f t="shared" si="42"/>
        <v>550000</v>
      </c>
      <c r="R192" s="2">
        <f t="shared" si="40"/>
        <v>80016794.432577759</v>
      </c>
      <c r="S192" s="2">
        <f t="shared" si="17"/>
        <v>529079.14285714924</v>
      </c>
      <c r="T192" s="2">
        <f t="shared" si="18"/>
        <v>20920.857142857276</v>
      </c>
      <c r="U192" s="2">
        <f t="shared" si="19"/>
        <v>550000</v>
      </c>
      <c r="V192" s="2">
        <f t="shared" si="34"/>
        <v>33371867.220638201</v>
      </c>
      <c r="W192" s="2">
        <f t="shared" si="20"/>
        <v>472026.7769766897</v>
      </c>
      <c r="X192" s="2">
        <f t="shared" si="6"/>
        <v>77973.223023310304</v>
      </c>
      <c r="Y192" s="2">
        <f t="shared" si="37"/>
        <v>46644927.211939543</v>
      </c>
      <c r="Z192" s="2" t="str">
        <f t="shared" si="8"/>
        <v>HERE</v>
      </c>
      <c r="AA192" s="2">
        <f>IF(Z192="HERE",Y192,AA191+Graph!$G$1*1000)</f>
        <v>46644927.211939543</v>
      </c>
      <c r="AB192" s="2">
        <f t="shared" si="21"/>
        <v>77973.223023310304</v>
      </c>
      <c r="AC192" s="2">
        <f t="shared" si="38"/>
        <v>33371867.220638201</v>
      </c>
      <c r="AD192" s="3">
        <f t="shared" si="10"/>
        <v>46644927.211939543</v>
      </c>
      <c r="AE192" s="2">
        <f>IF(AE190&gt;=52800000,52800000,IF(AB171=Graph!G$1*1000,AE191+Graph!G$1*1000,AC192))</f>
        <v>33371867.220638201</v>
      </c>
      <c r="AF192" s="3">
        <f t="shared" si="11"/>
        <v>33371867.220638201</v>
      </c>
      <c r="AG192" s="3">
        <f t="shared" si="29"/>
        <v>41352019.895999052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117</v>
      </c>
      <c r="C193" s="7"/>
      <c r="D193" s="2" t="e">
        <f t="shared" si="12"/>
        <v>#N/A</v>
      </c>
      <c r="E193" s="2" t="e">
        <f t="shared" si="22"/>
        <v>#N/A</v>
      </c>
      <c r="F193" s="2">
        <v>628067.69355401397</v>
      </c>
      <c r="G193" s="2">
        <f t="shared" si="41"/>
        <v>529079.14285714284</v>
      </c>
      <c r="H193" s="2">
        <f t="shared" si="39"/>
        <v>77605100.263214394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3183777.2857142878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670620.0850174129</v>
      </c>
      <c r="Q193" s="2">
        <f t="shared" si="42"/>
        <v>550000</v>
      </c>
      <c r="R193" s="2">
        <f t="shared" si="40"/>
        <v>80566794.432577759</v>
      </c>
      <c r="S193" s="2">
        <f t="shared" si="17"/>
        <v>529079.14285714924</v>
      </c>
      <c r="T193" s="2">
        <f t="shared" si="18"/>
        <v>20920.857142857276</v>
      </c>
      <c r="U193" s="2">
        <f t="shared" si="19"/>
        <v>550000</v>
      </c>
      <c r="V193" s="2">
        <f t="shared" si="34"/>
        <v>33845729.773104042</v>
      </c>
      <c r="W193" s="2">
        <f t="shared" si="20"/>
        <v>473862.55246584117</v>
      </c>
      <c r="X193" s="2">
        <f t="shared" si="6"/>
        <v>76137.447534158826</v>
      </c>
      <c r="Y193" s="2">
        <f t="shared" si="37"/>
        <v>46721064.659473702</v>
      </c>
      <c r="Z193" s="2" t="str">
        <f t="shared" si="8"/>
        <v>HERE</v>
      </c>
      <c r="AA193" s="2">
        <f>IF(Z193="HERE",Y193,AA192+Graph!$G$1*1000)</f>
        <v>46721064.659473702</v>
      </c>
      <c r="AB193" s="2">
        <f t="shared" si="21"/>
        <v>76137.447534158826</v>
      </c>
      <c r="AC193" s="2">
        <f t="shared" si="38"/>
        <v>33845729.773104042</v>
      </c>
      <c r="AD193" s="3">
        <f t="shared" si="10"/>
        <v>46721064.659473702</v>
      </c>
      <c r="AE193" s="2">
        <f>IF(AE191&gt;=52800000,52800000,IF(AB172=Graph!G$1*1000,AE192+Graph!G$1*1000,AC193))</f>
        <v>33845729.773104042</v>
      </c>
      <c r="AF193" s="3">
        <f t="shared" si="11"/>
        <v>33845729.773104042</v>
      </c>
      <c r="AG193" s="3">
        <f t="shared" si="29"/>
        <v>41477005.318884321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118</v>
      </c>
      <c r="C194" s="7"/>
      <c r="D194" s="2" t="e">
        <f t="shared" si="12"/>
        <v>#N/A</v>
      </c>
      <c r="E194" s="2" t="e">
        <f t="shared" si="22"/>
        <v>#N/A</v>
      </c>
      <c r="F194" s="2">
        <v>629903.46904316545</v>
      </c>
      <c r="G194" s="2">
        <f t="shared" si="41"/>
        <v>529079.14285714284</v>
      </c>
      <c r="H194" s="2">
        <f t="shared" si="39"/>
        <v>78134179.406071544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3204698.1428571451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672726.72491288185</v>
      </c>
      <c r="Q194" s="2">
        <f t="shared" si="42"/>
        <v>550000</v>
      </c>
      <c r="R194" s="2">
        <f t="shared" si="40"/>
        <v>81116794.432577759</v>
      </c>
      <c r="S194" s="2">
        <f t="shared" si="17"/>
        <v>529079.14285714924</v>
      </c>
      <c r="T194" s="2">
        <f t="shared" si="18"/>
        <v>20920.857142857276</v>
      </c>
      <c r="U194" s="2">
        <f t="shared" si="19"/>
        <v>550000</v>
      </c>
      <c r="V194" s="2">
        <f t="shared" si="34"/>
        <v>34321428.10105902</v>
      </c>
      <c r="W194" s="2">
        <f t="shared" si="20"/>
        <v>475698.32795497775</v>
      </c>
      <c r="X194" s="2">
        <f t="shared" si="6"/>
        <v>74301.672045022249</v>
      </c>
      <c r="Y194" s="2">
        <f t="shared" si="37"/>
        <v>46795366.331518725</v>
      </c>
      <c r="Z194" s="2" t="str">
        <f t="shared" si="8"/>
        <v>HERE</v>
      </c>
      <c r="AA194" s="2">
        <f>IF(Z194="HERE",Y194,AA193+Graph!$G$1*1000)</f>
        <v>46795366.331518725</v>
      </c>
      <c r="AB194" s="2">
        <f t="shared" si="21"/>
        <v>74301.672045022249</v>
      </c>
      <c r="AC194" s="2">
        <f t="shared" si="38"/>
        <v>34321428.10105902</v>
      </c>
      <c r="AD194" s="3">
        <f t="shared" si="10"/>
        <v>46795366.331518725</v>
      </c>
      <c r="AE194" s="2">
        <f>IF(AE192&gt;=52800000,52800000,IF(AB173=Graph!G$1*1000,AE193+Graph!G$1*1000,AC194))</f>
        <v>34321428.10105902</v>
      </c>
      <c r="AF194" s="3">
        <f t="shared" si="11"/>
        <v>34321428.10105902</v>
      </c>
      <c r="AG194" s="3">
        <f t="shared" si="29"/>
        <v>41600430.332603835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119</v>
      </c>
      <c r="C195" s="7"/>
      <c r="D195" s="2" t="e">
        <f t="shared" si="12"/>
        <v>#N/A</v>
      </c>
      <c r="E195" s="2" t="e">
        <f t="shared" si="22"/>
        <v>#N/A</v>
      </c>
      <c r="F195" s="2">
        <v>631739.24453230202</v>
      </c>
      <c r="G195" s="2">
        <f t="shared" si="41"/>
        <v>529079.14285714284</v>
      </c>
      <c r="H195" s="2">
        <f t="shared" si="39"/>
        <v>78663258.548928693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3225619.0000000023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674833.3648083508</v>
      </c>
      <c r="Q195" s="2">
        <f t="shared" si="42"/>
        <v>550000</v>
      </c>
      <c r="R195" s="2">
        <f t="shared" si="40"/>
        <v>81666794.432577759</v>
      </c>
      <c r="S195" s="2">
        <f t="shared" si="17"/>
        <v>529079.14285714924</v>
      </c>
      <c r="T195" s="2">
        <f t="shared" si="18"/>
        <v>20920.857142857276</v>
      </c>
      <c r="U195" s="2">
        <f t="shared" si="19"/>
        <v>550000</v>
      </c>
      <c r="V195" s="2">
        <f t="shared" si="34"/>
        <v>34798962.204503149</v>
      </c>
      <c r="W195" s="2">
        <f t="shared" si="20"/>
        <v>477534.10344412923</v>
      </c>
      <c r="X195" s="2">
        <f t="shared" si="6"/>
        <v>72465.896555870771</v>
      </c>
      <c r="Y195" s="2">
        <f t="shared" si="37"/>
        <v>46867832.228074595</v>
      </c>
      <c r="Z195" s="2" t="str">
        <f t="shared" si="8"/>
        <v>HERE</v>
      </c>
      <c r="AA195" s="2">
        <f>IF(Z195="HERE",Y195,AA194+Graph!$G$1*1000)</f>
        <v>46867832.228074595</v>
      </c>
      <c r="AB195" s="2">
        <f t="shared" si="21"/>
        <v>72465.896555870771</v>
      </c>
      <c r="AC195" s="2">
        <f t="shared" si="38"/>
        <v>34798962.204503149</v>
      </c>
      <c r="AD195" s="3">
        <f t="shared" si="10"/>
        <v>46867832.228074595</v>
      </c>
      <c r="AE195" s="2">
        <f>IF(AE193&gt;=52800000,52800000,IF(AB174=Graph!G$1*1000,AE194+Graph!G$1*1000,AC195))</f>
        <v>34798962.204503149</v>
      </c>
      <c r="AF195" s="3">
        <f t="shared" si="11"/>
        <v>34798962.204503149</v>
      </c>
      <c r="AG195" s="3">
        <f t="shared" si="29"/>
        <v>41722294.937157564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120</v>
      </c>
      <c r="C196" s="7"/>
      <c r="D196" s="2" t="e">
        <f t="shared" si="12"/>
        <v>#N/A</v>
      </c>
      <c r="E196" s="2" t="e">
        <f t="shared" si="22"/>
        <v>#N/A</v>
      </c>
      <c r="F196" s="2">
        <v>633575.0200214535</v>
      </c>
      <c r="G196" s="2">
        <f t="shared" si="41"/>
        <v>529079.14285714284</v>
      </c>
      <c r="H196" s="2">
        <f t="shared" si="39"/>
        <v>79192337.691785842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3246539.8571428596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676940.00470381975</v>
      </c>
      <c r="Q196" s="2">
        <f t="shared" si="42"/>
        <v>550000</v>
      </c>
      <c r="R196" s="2">
        <f t="shared" si="40"/>
        <v>82216794.432577759</v>
      </c>
      <c r="S196" s="2">
        <f t="shared" si="17"/>
        <v>529079.14285714924</v>
      </c>
      <c r="T196" s="2">
        <f t="shared" si="18"/>
        <v>20920.857142857276</v>
      </c>
      <c r="U196" s="2">
        <f t="shared" si="19"/>
        <v>550000</v>
      </c>
      <c r="V196" s="2">
        <f t="shared" si="34"/>
        <v>35278332.083436415</v>
      </c>
      <c r="W196" s="2">
        <f t="shared" si="20"/>
        <v>479369.87893326581</v>
      </c>
      <c r="X196" s="2">
        <f t="shared" si="6"/>
        <v>70630.121066734195</v>
      </c>
      <c r="Y196" s="2">
        <f t="shared" si="37"/>
        <v>46938462.34914133</v>
      </c>
      <c r="Z196" s="2" t="str">
        <f t="shared" si="8"/>
        <v>HERE</v>
      </c>
      <c r="AA196" s="2">
        <f>IF(Z196="HERE",Y196,AA195+Graph!$G$1*1000)</f>
        <v>46938462.34914133</v>
      </c>
      <c r="AB196" s="2">
        <f t="shared" si="21"/>
        <v>70630.121066734195</v>
      </c>
      <c r="AC196" s="2">
        <f t="shared" si="38"/>
        <v>35278332.083436415</v>
      </c>
      <c r="AD196" s="3">
        <f t="shared" si="10"/>
        <v>46938462.34914133</v>
      </c>
      <c r="AE196" s="2">
        <f>IF(AE194&gt;=52800000,52800000,IF(AB175=Graph!G$1*1000,AE195+Graph!G$1*1000,AC196))</f>
        <v>35278332.083436415</v>
      </c>
      <c r="AF196" s="3">
        <f t="shared" si="11"/>
        <v>35278332.083436415</v>
      </c>
      <c r="AG196" s="3">
        <f t="shared" si="29"/>
        <v>41842599.132545523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121</v>
      </c>
      <c r="C197" s="7"/>
      <c r="D197" s="2" t="e">
        <f t="shared" si="12"/>
        <v>#N/A</v>
      </c>
      <c r="E197" s="2" t="e">
        <f t="shared" si="22"/>
        <v>#N/A</v>
      </c>
      <c r="F197" s="2">
        <v>635410.79551059008</v>
      </c>
      <c r="G197" s="2">
        <f t="shared" si="41"/>
        <v>529079.14285714284</v>
      </c>
      <c r="H197" s="2">
        <f t="shared" si="39"/>
        <v>79721416.834642991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3267460.7142857169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679046.6445992887</v>
      </c>
      <c r="Q197" s="2">
        <f t="shared" si="42"/>
        <v>550000</v>
      </c>
      <c r="R197" s="2">
        <f t="shared" si="40"/>
        <v>82766794.432577759</v>
      </c>
      <c r="S197" s="2">
        <f t="shared" si="17"/>
        <v>529079.14285714924</v>
      </c>
      <c r="T197" s="2">
        <f t="shared" si="18"/>
        <v>20920.857142857276</v>
      </c>
      <c r="U197" s="2">
        <f t="shared" si="19"/>
        <v>550000</v>
      </c>
      <c r="V197" s="2">
        <f t="shared" si="34"/>
        <v>35759537.737858832</v>
      </c>
      <c r="W197" s="2">
        <f t="shared" si="20"/>
        <v>481205.65442241728</v>
      </c>
      <c r="X197" s="2">
        <f t="shared" si="6"/>
        <v>68794.345577582717</v>
      </c>
      <c r="Y197" s="2">
        <f t="shared" si="37"/>
        <v>47007256.694718912</v>
      </c>
      <c r="Z197" s="2" t="str">
        <f t="shared" si="8"/>
        <v>HERE</v>
      </c>
      <c r="AA197" s="2">
        <f>IF(Z197="HERE",Y197,AA196+Graph!$G$1*1000)</f>
        <v>47007256.694718912</v>
      </c>
      <c r="AB197" s="2">
        <f t="shared" si="21"/>
        <v>68794.345577582717</v>
      </c>
      <c r="AC197" s="2">
        <f t="shared" si="38"/>
        <v>35759537.737858832</v>
      </c>
      <c r="AD197" s="3">
        <f t="shared" si="10"/>
        <v>47007256.694718912</v>
      </c>
      <c r="AE197" s="2">
        <f>IF(AE195&gt;=52800000,52800000,IF(AB176=Graph!G$1*1000,AE196+Graph!G$1*1000,AC197))</f>
        <v>35759537.737858832</v>
      </c>
      <c r="AF197" s="3">
        <f t="shared" si="11"/>
        <v>35759537.737858832</v>
      </c>
      <c r="AG197" s="3">
        <f t="shared" si="29"/>
        <v>41961342.918767713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122</v>
      </c>
      <c r="C198" s="7"/>
      <c r="D198" s="2" t="e">
        <f t="shared" si="12"/>
        <v>#N/A</v>
      </c>
      <c r="E198" s="2" t="e">
        <f t="shared" si="22"/>
        <v>#N/A</v>
      </c>
      <c r="F198" s="2">
        <v>637246.57099974155</v>
      </c>
      <c r="G198" s="2">
        <f t="shared" si="41"/>
        <v>529079.14285714284</v>
      </c>
      <c r="H198" s="2">
        <f t="shared" si="39"/>
        <v>80250495.977500141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3288381.5714285742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681153.28449475765</v>
      </c>
      <c r="Q198" s="2">
        <f t="shared" si="42"/>
        <v>550000</v>
      </c>
      <c r="R198" s="2">
        <f t="shared" si="40"/>
        <v>83316794.432577759</v>
      </c>
      <c r="S198" s="2">
        <f t="shared" si="17"/>
        <v>529079.14285714924</v>
      </c>
      <c r="T198" s="2">
        <f t="shared" si="18"/>
        <v>20920.857142857276</v>
      </c>
      <c r="U198" s="2">
        <f t="shared" si="19"/>
        <v>550000</v>
      </c>
      <c r="V198" s="2">
        <f t="shared" si="34"/>
        <v>36242579.167770386</v>
      </c>
      <c r="W198" s="2">
        <f t="shared" si="20"/>
        <v>483041.42991155386</v>
      </c>
      <c r="X198" s="2">
        <f t="shared" si="6"/>
        <v>66958.57008844614</v>
      </c>
      <c r="Y198" s="2">
        <f t="shared" si="37"/>
        <v>47074215.264807358</v>
      </c>
      <c r="Z198" s="2" t="str">
        <f t="shared" si="8"/>
        <v>HERE</v>
      </c>
      <c r="AA198" s="2">
        <f>IF(Z198="HERE",Y198,AA197+Graph!$G$1*1000)</f>
        <v>47074215.264807358</v>
      </c>
      <c r="AB198" s="2">
        <f t="shared" si="21"/>
        <v>66958.57008844614</v>
      </c>
      <c r="AC198" s="2">
        <f t="shared" si="38"/>
        <v>36242579.167770386</v>
      </c>
      <c r="AD198" s="3">
        <f t="shared" si="10"/>
        <v>47074215.264807358</v>
      </c>
      <c r="AE198" s="2">
        <f>IF(AE196&gt;=52800000,52800000,IF(AB177=Graph!G$1*1000,AE197+Graph!G$1*1000,AC198))</f>
        <v>36242579.167770386</v>
      </c>
      <c r="AF198" s="3">
        <f t="shared" si="11"/>
        <v>36242579.167770386</v>
      </c>
      <c r="AG198" s="3">
        <f t="shared" si="29"/>
        <v>42078526.295824125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123</v>
      </c>
      <c r="C199" s="7"/>
      <c r="D199" s="2" t="e">
        <f t="shared" si="12"/>
        <v>#N/A</v>
      </c>
      <c r="E199" s="2" t="e">
        <f t="shared" si="22"/>
        <v>#N/A</v>
      </c>
      <c r="F199" s="2">
        <v>639082.34648889303</v>
      </c>
      <c r="G199" s="2">
        <f t="shared" si="41"/>
        <v>529079.14285714284</v>
      </c>
      <c r="H199" s="2">
        <f t="shared" si="39"/>
        <v>80779575.12035729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3309302.4285714314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683259.9243902266</v>
      </c>
      <c r="Q199" s="2">
        <f t="shared" si="42"/>
        <v>550000</v>
      </c>
      <c r="R199" s="2">
        <f t="shared" si="40"/>
        <v>83866794.432577759</v>
      </c>
      <c r="S199" s="2">
        <f t="shared" si="17"/>
        <v>529079.14285714924</v>
      </c>
      <c r="T199" s="2">
        <f t="shared" si="18"/>
        <v>20920.857142857276</v>
      </c>
      <c r="U199" s="2">
        <f t="shared" si="19"/>
        <v>550000</v>
      </c>
      <c r="V199" s="2">
        <f t="shared" si="34"/>
        <v>36727456.373171091</v>
      </c>
      <c r="W199" s="2">
        <f t="shared" si="20"/>
        <v>484877.20540070534</v>
      </c>
      <c r="X199" s="2">
        <f t="shared" si="6"/>
        <v>65122.794599294662</v>
      </c>
      <c r="Y199" s="2">
        <f t="shared" si="37"/>
        <v>47139338.059406653</v>
      </c>
      <c r="Z199" s="2" t="str">
        <f t="shared" si="8"/>
        <v>HERE</v>
      </c>
      <c r="AA199" s="2">
        <f>IF(Z199="HERE",Y199,AA198+Graph!$G$1*1000)</f>
        <v>47139338.059406653</v>
      </c>
      <c r="AB199" s="2">
        <f t="shared" si="21"/>
        <v>65122.794599294662</v>
      </c>
      <c r="AC199" s="2">
        <f t="shared" si="38"/>
        <v>36727456.373171091</v>
      </c>
      <c r="AD199" s="3">
        <f t="shared" si="10"/>
        <v>47139338.059406653</v>
      </c>
      <c r="AE199" s="2">
        <f>IF(AE197&gt;=52800000,52800000,IF(AB178=Graph!G$1*1000,AE198+Graph!G$1*1000,AC199))</f>
        <v>36727456.373171091</v>
      </c>
      <c r="AF199" s="3">
        <f t="shared" si="11"/>
        <v>36727456.373171091</v>
      </c>
      <c r="AG199" s="3">
        <f t="shared" si="29"/>
        <v>42194149.263714761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124</v>
      </c>
      <c r="C200" s="7"/>
      <c r="D200" s="2" t="e">
        <f t="shared" si="12"/>
        <v>#N/A</v>
      </c>
      <c r="E200" s="2" t="e">
        <f t="shared" si="22"/>
        <v>#N/A</v>
      </c>
      <c r="F200" s="2">
        <v>640918.12197802961</v>
      </c>
      <c r="G200" s="2">
        <f t="shared" si="41"/>
        <v>529079.14285714284</v>
      </c>
      <c r="H200" s="2">
        <f t="shared" si="39"/>
        <v>81308654.263214439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3330223.2857142887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685366.56428571045</v>
      </c>
      <c r="Q200" s="2">
        <f t="shared" si="42"/>
        <v>550000</v>
      </c>
      <c r="R200" s="2">
        <f t="shared" si="40"/>
        <v>84416794.432577759</v>
      </c>
      <c r="S200" s="2">
        <f t="shared" si="17"/>
        <v>529079.14285714924</v>
      </c>
      <c r="T200" s="2">
        <f t="shared" si="18"/>
        <v>20920.857142857276</v>
      </c>
      <c r="U200" s="2">
        <f t="shared" si="19"/>
        <v>550000</v>
      </c>
      <c r="V200" s="2">
        <f t="shared" si="34"/>
        <v>37214169.354060948</v>
      </c>
      <c r="W200" s="2">
        <f t="shared" si="20"/>
        <v>486712.98088985682</v>
      </c>
      <c r="X200" s="2">
        <f t="shared" si="6"/>
        <v>63287.019110143185</v>
      </c>
      <c r="Y200" s="2">
        <f t="shared" si="37"/>
        <v>47202625.078516796</v>
      </c>
      <c r="Z200" s="2" t="str">
        <f t="shared" si="8"/>
        <v>HERE</v>
      </c>
      <c r="AA200" s="2">
        <f>IF(Z200="HERE",Y200,AA199+Graph!$G$1*1000)</f>
        <v>47202625.078516796</v>
      </c>
      <c r="AB200" s="2">
        <f t="shared" si="21"/>
        <v>63287.019110143185</v>
      </c>
      <c r="AC200" s="2">
        <f t="shared" si="38"/>
        <v>37214169.354060948</v>
      </c>
      <c r="AD200" s="3">
        <f t="shared" si="10"/>
        <v>47202625.078516796</v>
      </c>
      <c r="AE200" s="2">
        <f>IF(AE198&gt;=52800000,52800000,IF(AB179=Graph!G$1*1000,AE199+Graph!G$1*1000,AC200))</f>
        <v>37214169.354060948</v>
      </c>
      <c r="AF200" s="3">
        <f t="shared" si="11"/>
        <v>37214169.354060948</v>
      </c>
      <c r="AG200" s="3">
        <f t="shared" si="29"/>
        <v>42308211.822439626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125</v>
      </c>
      <c r="C201" s="7"/>
      <c r="D201" s="2" t="e">
        <f t="shared" si="12"/>
        <v>#N/A</v>
      </c>
      <c r="E201" s="2" t="e">
        <f t="shared" si="22"/>
        <v>#N/A</v>
      </c>
      <c r="F201" s="2">
        <v>642753.89746718109</v>
      </c>
      <c r="G201" s="2">
        <f t="shared" si="41"/>
        <v>529079.14285714284</v>
      </c>
      <c r="H201" s="2">
        <f t="shared" si="39"/>
        <v>81837733.406071588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3351144.142857146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687473.2041811794</v>
      </c>
      <c r="Q201" s="2">
        <f t="shared" si="42"/>
        <v>550000</v>
      </c>
      <c r="R201" s="2">
        <f t="shared" si="40"/>
        <v>84966794.432577759</v>
      </c>
      <c r="S201" s="2">
        <f t="shared" si="17"/>
        <v>529079.14285714924</v>
      </c>
      <c r="T201" s="2">
        <f t="shared" si="18"/>
        <v>20920.857142857276</v>
      </c>
      <c r="U201" s="2">
        <f t="shared" si="19"/>
        <v>550000</v>
      </c>
      <c r="V201" s="2">
        <f t="shared" si="34"/>
        <v>37702718.110439941</v>
      </c>
      <c r="W201" s="2">
        <f t="shared" si="20"/>
        <v>488548.75637899339</v>
      </c>
      <c r="X201" s="2">
        <f t="shared" si="6"/>
        <v>61451.243621006608</v>
      </c>
      <c r="Y201" s="2">
        <f t="shared" si="37"/>
        <v>47264076.322137803</v>
      </c>
      <c r="Z201" s="2" t="str">
        <f t="shared" si="8"/>
        <v>HERE</v>
      </c>
      <c r="AA201" s="2">
        <f>IF(Z201="HERE",Y201,AA200+Graph!$G$1*1000)</f>
        <v>47264076.322137803</v>
      </c>
      <c r="AB201" s="2">
        <f t="shared" si="21"/>
        <v>61451.243621006608</v>
      </c>
      <c r="AC201" s="2">
        <f t="shared" si="38"/>
        <v>37702718.110439941</v>
      </c>
      <c r="AD201" s="3">
        <f t="shared" si="10"/>
        <v>47264076.322137803</v>
      </c>
      <c r="AE201" s="2">
        <f>IF(AE199&gt;=52800000,52800000,IF(AB180=Graph!G$1*1000,AE200+Graph!G$1*1000,AC201))</f>
        <v>37702718.110439941</v>
      </c>
      <c r="AF201" s="3">
        <f t="shared" si="11"/>
        <v>37702718.110439941</v>
      </c>
      <c r="AG201" s="3">
        <f t="shared" si="29"/>
        <v>42420713.971998721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126</v>
      </c>
      <c r="C202" s="7"/>
      <c r="D202" s="2" t="e">
        <f t="shared" si="12"/>
        <v>#N/A</v>
      </c>
      <c r="E202" s="2" t="e">
        <f t="shared" si="22"/>
        <v>#N/A</v>
      </c>
      <c r="F202" s="2">
        <v>644589.67295631766</v>
      </c>
      <c r="G202" s="2">
        <f t="shared" si="41"/>
        <v>529079.14285714284</v>
      </c>
      <c r="H202" s="2">
        <f t="shared" si="39"/>
        <v>82366812.548928738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3372065.0000000033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689579.84407664835</v>
      </c>
      <c r="Q202" s="2">
        <f t="shared" si="42"/>
        <v>550000</v>
      </c>
      <c r="R202" s="2">
        <f t="shared" si="40"/>
        <v>85516794.432577759</v>
      </c>
      <c r="S202" s="2">
        <f t="shared" si="17"/>
        <v>529079.14285714924</v>
      </c>
      <c r="T202" s="2">
        <f t="shared" si="18"/>
        <v>20920.857142857276</v>
      </c>
      <c r="U202" s="2">
        <f t="shared" si="19"/>
        <v>550000</v>
      </c>
      <c r="V202" s="2">
        <f t="shared" si="34"/>
        <v>38193102.642308086</v>
      </c>
      <c r="W202" s="2">
        <f t="shared" si="20"/>
        <v>490384.53186814487</v>
      </c>
      <c r="X202" s="2">
        <f t="shared" si="6"/>
        <v>59615.46813185513</v>
      </c>
      <c r="Y202" s="2">
        <f t="shared" si="37"/>
        <v>47323691.790269658</v>
      </c>
      <c r="Z202" s="2" t="str">
        <f t="shared" si="8"/>
        <v>HERE</v>
      </c>
      <c r="AA202" s="2">
        <f>IF(Z202="HERE",Y202,AA201+Graph!$G$1*1000)</f>
        <v>47323691.790269658</v>
      </c>
      <c r="AB202" s="2">
        <f t="shared" si="21"/>
        <v>59615.46813185513</v>
      </c>
      <c r="AC202" s="2">
        <f t="shared" si="38"/>
        <v>38193102.642308086</v>
      </c>
      <c r="AD202" s="3">
        <f t="shared" si="10"/>
        <v>47323691.790269658</v>
      </c>
      <c r="AE202" s="2">
        <f>IF(AE200&gt;=52800000,52800000,IF(AB181=Graph!G$1*1000,AE201+Graph!G$1*1000,AC202))</f>
        <v>38193102.642308086</v>
      </c>
      <c r="AF202" s="3">
        <f t="shared" si="11"/>
        <v>38193102.642308086</v>
      </c>
      <c r="AG202" s="3">
        <f t="shared" si="29"/>
        <v>42531655.712392032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127</v>
      </c>
      <c r="C203" s="7"/>
      <c r="D203" s="2" t="e">
        <f t="shared" si="12"/>
        <v>#N/A</v>
      </c>
      <c r="E203" s="2" t="e">
        <f t="shared" si="22"/>
        <v>#N/A</v>
      </c>
      <c r="F203" s="2">
        <v>646425.44844546914</v>
      </c>
      <c r="G203" s="2">
        <f t="shared" si="41"/>
        <v>529079.14285714284</v>
      </c>
      <c r="H203" s="2">
        <f t="shared" si="39"/>
        <v>82895891.691785887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3392985.8571428605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691686.4839721173</v>
      </c>
      <c r="Q203" s="2">
        <f t="shared" si="42"/>
        <v>550000</v>
      </c>
      <c r="R203" s="2">
        <f t="shared" si="40"/>
        <v>86066794.432577759</v>
      </c>
      <c r="S203" s="2">
        <f t="shared" si="17"/>
        <v>529079.14285714924</v>
      </c>
      <c r="T203" s="2">
        <f t="shared" si="18"/>
        <v>20920.857142857276</v>
      </c>
      <c r="U203" s="2">
        <f t="shared" si="19"/>
        <v>550000</v>
      </c>
      <c r="V203" s="2">
        <f t="shared" si="34"/>
        <v>38685322.949665368</v>
      </c>
      <c r="W203" s="2">
        <f t="shared" si="20"/>
        <v>492220.30735728145</v>
      </c>
      <c r="X203" s="2">
        <f t="shared" si="6"/>
        <v>57779.692642718554</v>
      </c>
      <c r="Y203" s="2">
        <f t="shared" si="37"/>
        <v>47381471.482912377</v>
      </c>
      <c r="Z203" s="2" t="str">
        <f t="shared" si="8"/>
        <v>HERE</v>
      </c>
      <c r="AA203" s="2">
        <f>IF(Z203="HERE",Y203,AA202+Graph!$G$1*1000)</f>
        <v>47381471.482912377</v>
      </c>
      <c r="AB203" s="2">
        <f t="shared" si="21"/>
        <v>57779.692642718554</v>
      </c>
      <c r="AC203" s="2">
        <f t="shared" si="38"/>
        <v>38685322.949665368</v>
      </c>
      <c r="AD203" s="3">
        <f t="shared" si="10"/>
        <v>47381471.482912377</v>
      </c>
      <c r="AE203" s="2">
        <f>IF(AE201&gt;=52800000,52800000,IF(AB182=Graph!G$1*1000,AE202+Graph!G$1*1000,AC203))</f>
        <v>38685322.949665368</v>
      </c>
      <c r="AF203" s="3">
        <f t="shared" si="11"/>
        <v>38685322.949665368</v>
      </c>
      <c r="AG203" s="3">
        <f t="shared" si="29"/>
        <v>42641037.043619588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128</v>
      </c>
      <c r="C204" s="7"/>
      <c r="D204" s="2" t="e">
        <f t="shared" si="12"/>
        <v>#N/A</v>
      </c>
      <c r="E204" s="2" t="e">
        <f t="shared" si="22"/>
        <v>#N/A</v>
      </c>
      <c r="F204" s="2">
        <v>648261.22393460572</v>
      </c>
      <c r="G204" s="2">
        <f t="shared" si="41"/>
        <v>529079.14285714284</v>
      </c>
      <c r="H204" s="2">
        <f t="shared" si="39"/>
        <v>83424970.834643036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3413906.7142857178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693793.12386758626</v>
      </c>
      <c r="Q204" s="2">
        <f t="shared" si="42"/>
        <v>550000</v>
      </c>
      <c r="R204" s="2">
        <f t="shared" si="40"/>
        <v>86616794.432577759</v>
      </c>
      <c r="S204" s="2">
        <f t="shared" si="17"/>
        <v>529079.14285714924</v>
      </c>
      <c r="T204" s="2">
        <f t="shared" si="18"/>
        <v>20920.857142857276</v>
      </c>
      <c r="U204" s="2">
        <f t="shared" si="19"/>
        <v>550000</v>
      </c>
      <c r="V204" s="2">
        <f t="shared" si="34"/>
        <v>39179379.032511801</v>
      </c>
      <c r="W204" s="2">
        <f t="shared" si="20"/>
        <v>494056.08284643292</v>
      </c>
      <c r="X204" s="2">
        <f t="shared" si="6"/>
        <v>55943.917153567076</v>
      </c>
      <c r="Y204" s="2">
        <f t="shared" si="37"/>
        <v>47437415.400065944</v>
      </c>
      <c r="Z204" s="2" t="str">
        <f t="shared" si="8"/>
        <v>HERE</v>
      </c>
      <c r="AA204" s="2">
        <f>IF(Z204="HERE",Y204,AA203+Graph!$G$1*1000)</f>
        <v>47437415.400065944</v>
      </c>
      <c r="AB204" s="2">
        <f t="shared" si="21"/>
        <v>55943.917153567076</v>
      </c>
      <c r="AC204" s="2">
        <f t="shared" si="38"/>
        <v>39179379.032511801</v>
      </c>
      <c r="AD204" s="3">
        <f t="shared" si="10"/>
        <v>47437415.400065944</v>
      </c>
      <c r="AE204" s="2">
        <f>IF(AE202&gt;=52800000,52800000,IF(AB183=Graph!G$1*1000,AE203+Graph!G$1*1000,AC204))</f>
        <v>39179379.032511801</v>
      </c>
      <c r="AF204" s="3">
        <f t="shared" si="11"/>
        <v>39179379.032511801</v>
      </c>
      <c r="AG204" s="3">
        <f t="shared" si="29"/>
        <v>42748857.965681352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129</v>
      </c>
      <c r="C205" s="7"/>
      <c r="D205" s="2" t="e">
        <f t="shared" si="12"/>
        <v>#N/A</v>
      </c>
      <c r="E205" s="2" t="e">
        <f t="shared" si="22"/>
        <v>#N/A</v>
      </c>
      <c r="F205" s="2">
        <v>650096.9994237572</v>
      </c>
      <c r="G205" s="2">
        <f t="shared" si="41"/>
        <v>529079.14285714284</v>
      </c>
      <c r="H205" s="2">
        <f t="shared" si="39"/>
        <v>83954049.977500185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3434827.5714285751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695899.76376305521</v>
      </c>
      <c r="Q205" s="2">
        <f t="shared" si="42"/>
        <v>550000</v>
      </c>
      <c r="R205" s="2">
        <f t="shared" si="40"/>
        <v>87166794.432577759</v>
      </c>
      <c r="S205" s="2">
        <f t="shared" si="17"/>
        <v>529079.14285714924</v>
      </c>
      <c r="T205" s="2">
        <f t="shared" si="18"/>
        <v>20920.857142857276</v>
      </c>
      <c r="U205" s="2">
        <f t="shared" si="19"/>
        <v>550000</v>
      </c>
      <c r="V205" s="2">
        <f t="shared" si="34"/>
        <v>39675270.89084737</v>
      </c>
      <c r="W205" s="2">
        <f t="shared" si="20"/>
        <v>495891.8583355695</v>
      </c>
      <c r="X205" s="2">
        <f t="shared" si="6"/>
        <v>54108.141664430499</v>
      </c>
      <c r="Y205" s="2">
        <f t="shared" si="37"/>
        <v>47491523.541730374</v>
      </c>
      <c r="Z205" s="2" t="str">
        <f t="shared" si="8"/>
        <v>HERE</v>
      </c>
      <c r="AA205" s="2">
        <f>IF(Z205="HERE",Y205,AA204+Graph!$G$1*1000)</f>
        <v>47491523.541730374</v>
      </c>
      <c r="AB205" s="2">
        <f t="shared" si="21"/>
        <v>54108.141664430499</v>
      </c>
      <c r="AC205" s="2">
        <f t="shared" si="38"/>
        <v>39675270.89084737</v>
      </c>
      <c r="AD205" s="3">
        <f t="shared" si="10"/>
        <v>47491523.541730374</v>
      </c>
      <c r="AE205" s="2">
        <f>IF(AE203&gt;=52800000,52800000,IF(AB184=Graph!G$1*1000,AE204+Graph!G$1*1000,AC205))</f>
        <v>39675270.89084737</v>
      </c>
      <c r="AF205" s="3">
        <f t="shared" si="11"/>
        <v>39675270.89084737</v>
      </c>
      <c r="AG205" s="3">
        <f t="shared" si="29"/>
        <v>42855118.478577353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130</v>
      </c>
      <c r="C206" s="7"/>
      <c r="D206" s="2" t="e">
        <f t="shared" si="12"/>
        <v>#N/A</v>
      </c>
      <c r="E206" s="2" t="e">
        <f t="shared" si="22"/>
        <v>#N/A</v>
      </c>
      <c r="F206" s="2">
        <v>651932.77491289377</v>
      </c>
      <c r="G206" s="2">
        <f t="shared" si="41"/>
        <v>529079.14285714284</v>
      </c>
      <c r="H206" s="2">
        <f t="shared" si="39"/>
        <v>84483129.120357335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3455748.4285714324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698006.40365852416</v>
      </c>
      <c r="Q206" s="2">
        <f t="shared" si="42"/>
        <v>550000</v>
      </c>
      <c r="R206" s="2">
        <f t="shared" si="40"/>
        <v>87716794.432577759</v>
      </c>
      <c r="S206" s="2">
        <f t="shared" si="17"/>
        <v>529079.14285714924</v>
      </c>
      <c r="T206" s="2">
        <f t="shared" si="18"/>
        <v>20920.857142857276</v>
      </c>
      <c r="U206" s="2">
        <f t="shared" si="19"/>
        <v>550000</v>
      </c>
      <c r="V206" s="2">
        <f t="shared" si="34"/>
        <v>40172998.524672091</v>
      </c>
      <c r="W206" s="2">
        <f t="shared" si="20"/>
        <v>497727.63382472098</v>
      </c>
      <c r="X206" s="2">
        <f t="shared" si="6"/>
        <v>52272.366175279021</v>
      </c>
      <c r="Y206" s="2">
        <f t="shared" si="37"/>
        <v>47543795.907905653</v>
      </c>
      <c r="Z206" s="2" t="str">
        <f t="shared" si="8"/>
        <v>HERE</v>
      </c>
      <c r="AA206" s="2">
        <f>IF(Z206="HERE",Y206,AA205+Graph!$G$1*1000)</f>
        <v>47543795.907905653</v>
      </c>
      <c r="AB206" s="2">
        <f t="shared" si="21"/>
        <v>52272.366175279021</v>
      </c>
      <c r="AC206" s="2">
        <f t="shared" si="38"/>
        <v>40172998.524672091</v>
      </c>
      <c r="AD206" s="3">
        <f t="shared" si="10"/>
        <v>47543795.907905653</v>
      </c>
      <c r="AE206" s="2">
        <f>IF(AE204&gt;=52800000,52800000,IF(AB185=Graph!G$1*1000,AE205+Graph!G$1*1000,AC206))</f>
        <v>40172998.524672091</v>
      </c>
      <c r="AF206" s="3">
        <f t="shared" si="11"/>
        <v>40172998.524672091</v>
      </c>
      <c r="AG206" s="3">
        <f t="shared" si="29"/>
        <v>42959818.582307577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131</v>
      </c>
      <c r="C207" s="7"/>
      <c r="D207" s="2" t="e">
        <f t="shared" si="12"/>
        <v>#N/A</v>
      </c>
      <c r="E207" s="2" t="e">
        <f t="shared" si="22"/>
        <v>#N/A</v>
      </c>
      <c r="F207" s="2">
        <v>653768.55040204525</v>
      </c>
      <c r="G207" s="2">
        <f t="shared" si="41"/>
        <v>529079.14285714284</v>
      </c>
      <c r="H207" s="2">
        <f t="shared" si="39"/>
        <v>85012208.263214484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3476669.2857142896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700113.04355399311</v>
      </c>
      <c r="Q207" s="2">
        <f t="shared" si="42"/>
        <v>550000</v>
      </c>
      <c r="R207" s="2">
        <f t="shared" si="40"/>
        <v>88266794.432577759</v>
      </c>
      <c r="S207" s="2">
        <f t="shared" si="17"/>
        <v>529079.14285714924</v>
      </c>
      <c r="T207" s="2">
        <f t="shared" si="18"/>
        <v>20920.857142857276</v>
      </c>
      <c r="U207" s="2">
        <f t="shared" si="19"/>
        <v>550000</v>
      </c>
      <c r="V207" s="2">
        <f t="shared" si="34"/>
        <v>40672561.933985963</v>
      </c>
      <c r="W207" s="2">
        <f t="shared" si="20"/>
        <v>499563.40931387246</v>
      </c>
      <c r="X207" s="2">
        <f t="shared" si="6"/>
        <v>50436.590686127543</v>
      </c>
      <c r="Y207" s="2">
        <f t="shared" si="37"/>
        <v>47594232.498591781</v>
      </c>
      <c r="Z207" s="2" t="str">
        <f t="shared" si="8"/>
        <v>HERE</v>
      </c>
      <c r="AA207" s="2">
        <f>IF(Z207="HERE",Y207,AA206+Graph!$G$1*1000)</f>
        <v>47594232.498591781</v>
      </c>
      <c r="AB207" s="2">
        <f t="shared" si="21"/>
        <v>50436.590686127543</v>
      </c>
      <c r="AC207" s="2">
        <f t="shared" si="38"/>
        <v>40672561.933985963</v>
      </c>
      <c r="AD207" s="3">
        <f t="shared" si="10"/>
        <v>47594232.498591781</v>
      </c>
      <c r="AE207" s="2">
        <f>IF(AE205&gt;=52800000,52800000,IF(AB186=Graph!G$1*1000,AE206+Graph!G$1*1000,AC207))</f>
        <v>40672561.933985963</v>
      </c>
      <c r="AF207" s="3">
        <f t="shared" si="11"/>
        <v>40672561.933985963</v>
      </c>
      <c r="AG207" s="3">
        <f t="shared" si="29"/>
        <v>43062958.276872024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132</v>
      </c>
      <c r="C208" s="7"/>
      <c r="D208" s="2" t="e">
        <f t="shared" si="12"/>
        <v>#N/A</v>
      </c>
      <c r="E208" s="2" t="e">
        <f t="shared" si="22"/>
        <v>#N/A</v>
      </c>
      <c r="F208" s="2">
        <v>655604.32589119673</v>
      </c>
      <c r="G208" s="2">
        <f t="shared" si="41"/>
        <v>529079.14285714284</v>
      </c>
      <c r="H208" s="2">
        <f t="shared" si="39"/>
        <v>85541287.406071633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3497590.1428571469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702219.68344946206</v>
      </c>
      <c r="Q208" s="2">
        <f t="shared" si="42"/>
        <v>550000</v>
      </c>
      <c r="R208" s="2">
        <f t="shared" si="40"/>
        <v>88816794.432577759</v>
      </c>
      <c r="S208" s="2">
        <f t="shared" si="17"/>
        <v>529079.14285714924</v>
      </c>
      <c r="T208" s="2">
        <f t="shared" si="18"/>
        <v>20920.857142857276</v>
      </c>
      <c r="U208" s="2">
        <f t="shared" si="19"/>
        <v>550000</v>
      </c>
      <c r="V208" s="2">
        <f t="shared" si="34"/>
        <v>41173961.118788972</v>
      </c>
      <c r="W208" s="2">
        <f t="shared" si="20"/>
        <v>501399.18480300903</v>
      </c>
      <c r="X208" s="2">
        <f t="shared" si="6"/>
        <v>48600.815196990967</v>
      </c>
      <c r="Y208" s="2">
        <f t="shared" si="37"/>
        <v>47642833.313788772</v>
      </c>
      <c r="Z208" s="2" t="str">
        <f t="shared" si="8"/>
        <v>HERE</v>
      </c>
      <c r="AA208" s="2">
        <f>IF(Z208="HERE",Y208,AA207+Graph!$G$1*1000)</f>
        <v>47642833.313788772</v>
      </c>
      <c r="AB208" s="2">
        <f t="shared" si="21"/>
        <v>48600.815196990967</v>
      </c>
      <c r="AC208" s="2">
        <f t="shared" si="38"/>
        <v>41173961.118788972</v>
      </c>
      <c r="AD208" s="3">
        <f t="shared" si="10"/>
        <v>47642833.313788772</v>
      </c>
      <c r="AE208" s="2">
        <f>IF(AE206&gt;=52800000,52800000,IF(AB187=Graph!G$1*1000,AE207+Graph!G$1*1000,AC208))</f>
        <v>41173961.118788972</v>
      </c>
      <c r="AF208" s="3">
        <f t="shared" si="11"/>
        <v>41173961.118788972</v>
      </c>
      <c r="AG208" s="3">
        <f t="shared" si="29"/>
        <v>43164537.562270708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133</v>
      </c>
      <c r="C209" s="7"/>
      <c r="D209" s="2" t="e">
        <f t="shared" si="12"/>
        <v>#N/A</v>
      </c>
      <c r="E209" s="2" t="e">
        <f t="shared" si="22"/>
        <v>#N/A</v>
      </c>
      <c r="F209" s="2">
        <v>657440.1013803333</v>
      </c>
      <c r="G209" s="2">
        <f t="shared" si="41"/>
        <v>529079.14285714284</v>
      </c>
      <c r="H209" s="2">
        <f t="shared" si="39"/>
        <v>86070366.548928782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3518511.0000000042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704326.32334493101</v>
      </c>
      <c r="Q209" s="2">
        <f t="shared" si="42"/>
        <v>550000</v>
      </c>
      <c r="R209" s="2">
        <f t="shared" si="40"/>
        <v>89366794.432577759</v>
      </c>
      <c r="S209" s="2">
        <f t="shared" si="17"/>
        <v>529079.14285714924</v>
      </c>
      <c r="T209" s="2">
        <f t="shared" si="18"/>
        <v>20920.857142857276</v>
      </c>
      <c r="U209" s="2">
        <f t="shared" si="19"/>
        <v>550000</v>
      </c>
      <c r="V209" s="2">
        <f t="shared" si="34"/>
        <v>41677196.079081133</v>
      </c>
      <c r="W209" s="2">
        <f t="shared" si="20"/>
        <v>503234.96029216051</v>
      </c>
      <c r="X209" s="2">
        <f t="shared" si="6"/>
        <v>46765.039707839489</v>
      </c>
      <c r="Y209" s="2">
        <f t="shared" si="37"/>
        <v>47689598.353496611</v>
      </c>
      <c r="Z209" s="2" t="str">
        <f t="shared" si="8"/>
        <v>HERE</v>
      </c>
      <c r="AA209" s="2">
        <f>IF(Z209="HERE",Y209,AA208+Graph!$G$1*1000)</f>
        <v>47689598.353496611</v>
      </c>
      <c r="AB209" s="2">
        <f t="shared" si="21"/>
        <v>46765.039707839489</v>
      </c>
      <c r="AC209" s="2">
        <f t="shared" si="38"/>
        <v>41677196.079081133</v>
      </c>
      <c r="AD209" s="3">
        <f t="shared" si="10"/>
        <v>47689598.353496611</v>
      </c>
      <c r="AE209" s="2">
        <f>IF(AE207&gt;=52800000,52800000,IF(AB188=Graph!G$1*1000,AE208+Graph!G$1*1000,AC209))</f>
        <v>41677196.079081133</v>
      </c>
      <c r="AF209" s="3">
        <f t="shared" si="11"/>
        <v>41677196.079081133</v>
      </c>
      <c r="AG209" s="3">
        <f t="shared" si="29"/>
        <v>43264556.438503608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134</v>
      </c>
      <c r="C210" s="7"/>
      <c r="D210" s="2" t="e">
        <f t="shared" si="12"/>
        <v>#N/A</v>
      </c>
      <c r="E210" s="2" t="e">
        <f t="shared" si="22"/>
        <v>#N/A</v>
      </c>
      <c r="F210" s="2">
        <v>659275.87686948478</v>
      </c>
      <c r="G210" s="2">
        <f t="shared" si="41"/>
        <v>529079.14285714284</v>
      </c>
      <c r="H210" s="2">
        <f t="shared" si="39"/>
        <v>86599445.691785932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3539431.8571428615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706432.96324039996</v>
      </c>
      <c r="Q210" s="2">
        <f t="shared" si="42"/>
        <v>550000</v>
      </c>
      <c r="R210" s="2">
        <f t="shared" si="40"/>
        <v>89916794.432577759</v>
      </c>
      <c r="S210" s="2">
        <f t="shared" si="17"/>
        <v>529079.14285714924</v>
      </c>
      <c r="T210" s="2">
        <f t="shared" si="18"/>
        <v>20920.857142857276</v>
      </c>
      <c r="U210" s="2">
        <f t="shared" si="19"/>
        <v>550000</v>
      </c>
      <c r="V210" s="2">
        <f t="shared" si="34"/>
        <v>42182266.81486243</v>
      </c>
      <c r="W210" s="2">
        <f t="shared" si="20"/>
        <v>505070.73578129709</v>
      </c>
      <c r="X210" s="2">
        <f t="shared" si="6"/>
        <v>44929.264218702912</v>
      </c>
      <c r="Y210" s="2">
        <f t="shared" si="37"/>
        <v>47734527.617715314</v>
      </c>
      <c r="Z210" s="2" t="str">
        <f t="shared" si="8"/>
        <v>HERE</v>
      </c>
      <c r="AA210" s="2">
        <f>IF(Z210="HERE",Y210,AA209+Graph!$G$1*1000)</f>
        <v>47734527.617715314</v>
      </c>
      <c r="AB210" s="2">
        <f t="shared" si="21"/>
        <v>44929.264218702912</v>
      </c>
      <c r="AC210" s="2">
        <f t="shared" si="38"/>
        <v>42182266.81486243</v>
      </c>
      <c r="AD210" s="3">
        <f t="shared" si="10"/>
        <v>47734527.617715314</v>
      </c>
      <c r="AE210" s="2">
        <f>IF(AE208&gt;=52800000,52800000,IF(AB189=Graph!G$1*1000,AE209+Graph!G$1*1000,AC210))</f>
        <v>42182266.81486243</v>
      </c>
      <c r="AF210" s="3">
        <f t="shared" si="11"/>
        <v>42182266.81486243</v>
      </c>
      <c r="AG210" s="3">
        <f t="shared" si="29"/>
        <v>43363014.905570745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135</v>
      </c>
      <c r="C211" s="7"/>
      <c r="D211" s="2" t="e">
        <f t="shared" si="12"/>
        <v>#N/A</v>
      </c>
      <c r="E211" s="2" t="e">
        <f t="shared" si="22"/>
        <v>#N/A</v>
      </c>
      <c r="F211" s="2">
        <v>661111.65235862136</v>
      </c>
      <c r="G211" s="2">
        <f t="shared" si="41"/>
        <v>529079.14285714284</v>
      </c>
      <c r="H211" s="2">
        <f t="shared" si="39"/>
        <v>87128524.834643081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3560352.7142857187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708539.60313588381</v>
      </c>
      <c r="Q211" s="2">
        <f t="shared" si="42"/>
        <v>550000</v>
      </c>
      <c r="R211" s="2">
        <f t="shared" si="40"/>
        <v>90466794.432577759</v>
      </c>
      <c r="S211" s="2">
        <f t="shared" si="17"/>
        <v>529079.14285714924</v>
      </c>
      <c r="T211" s="2">
        <f t="shared" si="18"/>
        <v>20920.857142857276</v>
      </c>
      <c r="U211" s="2">
        <f t="shared" si="19"/>
        <v>550000</v>
      </c>
      <c r="V211" s="2">
        <f t="shared" si="34"/>
        <v>42689173.326132879</v>
      </c>
      <c r="W211" s="2">
        <f t="shared" si="20"/>
        <v>506906.51127044857</v>
      </c>
      <c r="X211" s="2">
        <f t="shared" si="6"/>
        <v>43093.488729551435</v>
      </c>
      <c r="Y211" s="2">
        <f t="shared" si="37"/>
        <v>47777621.106444865</v>
      </c>
      <c r="Z211" s="2" t="str">
        <f t="shared" si="8"/>
        <v>HERE</v>
      </c>
      <c r="AA211" s="2">
        <f>IF(Z211="HERE",Y211,AA210+Graph!$G$1*1000)</f>
        <v>47777621.106444865</v>
      </c>
      <c r="AB211" s="2">
        <f t="shared" si="21"/>
        <v>43093.488729551435</v>
      </c>
      <c r="AC211" s="2">
        <f t="shared" si="38"/>
        <v>42689173.326132879</v>
      </c>
      <c r="AD211" s="3">
        <f t="shared" si="10"/>
        <v>47777621.106444865</v>
      </c>
      <c r="AE211" s="2">
        <f>IF(AE209&gt;=52800000,52800000,IF(AB190=Graph!G$1*1000,AE210+Graph!G$1*1000,AC211))</f>
        <v>42689173.326132879</v>
      </c>
      <c r="AF211" s="3">
        <f t="shared" si="11"/>
        <v>42689173.326132879</v>
      </c>
      <c r="AG211" s="3">
        <f t="shared" si="29"/>
        <v>43459912.963472106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136</v>
      </c>
      <c r="C212" s="7"/>
      <c r="D212" s="2" t="e">
        <f t="shared" si="12"/>
        <v>#N/A</v>
      </c>
      <c r="E212" s="2" t="e">
        <f t="shared" si="22"/>
        <v>#N/A</v>
      </c>
      <c r="F212" s="2">
        <v>662947.42784777284</v>
      </c>
      <c r="G212" s="2">
        <f t="shared" si="41"/>
        <v>529079.14285714284</v>
      </c>
      <c r="H212" s="2">
        <f t="shared" si="39"/>
        <v>87657603.97750023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3581273.571428576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710646.24303135276</v>
      </c>
      <c r="Q212" s="2">
        <f t="shared" si="42"/>
        <v>550000</v>
      </c>
      <c r="R212" s="2">
        <f t="shared" si="40"/>
        <v>91016794.432577759</v>
      </c>
      <c r="S212" s="2">
        <f t="shared" si="17"/>
        <v>529079.14285714924</v>
      </c>
      <c r="T212" s="2">
        <f t="shared" si="18"/>
        <v>20920.857142857276</v>
      </c>
      <c r="U212" s="2">
        <f t="shared" si="19"/>
        <v>550000</v>
      </c>
      <c r="V212" s="2">
        <f t="shared" si="34"/>
        <v>43197915.612892464</v>
      </c>
      <c r="W212" s="2">
        <f t="shared" si="20"/>
        <v>508742.28675958514</v>
      </c>
      <c r="X212" s="2">
        <f t="shared" si="6"/>
        <v>41257.713240414858</v>
      </c>
      <c r="Y212" s="2">
        <f t="shared" si="37"/>
        <v>47818878.81968528</v>
      </c>
      <c r="Z212" s="2" t="str">
        <f t="shared" si="8"/>
        <v>HERE</v>
      </c>
      <c r="AA212" s="2">
        <f>IF(Z212="HERE",Y212,AA211+Graph!$G$1*1000)</f>
        <v>47818878.81968528</v>
      </c>
      <c r="AB212" s="2">
        <f t="shared" si="21"/>
        <v>41257.713240414858</v>
      </c>
      <c r="AC212" s="2">
        <f t="shared" si="38"/>
        <v>43197915.612892464</v>
      </c>
      <c r="AD212" s="3">
        <f t="shared" si="10"/>
        <v>47818878.81968528</v>
      </c>
      <c r="AE212" s="2">
        <f>IF(AE210&gt;=52800000,52800000,IF(AB191=Graph!G$1*1000,AE211+Graph!G$1*1000,AC212))</f>
        <v>43197915.612892464</v>
      </c>
      <c r="AF212" s="3">
        <f t="shared" si="11"/>
        <v>43197915.612892464</v>
      </c>
      <c r="AG212" s="3">
        <f t="shared" si="29"/>
        <v>43555250.612207688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137</v>
      </c>
      <c r="C213" s="7"/>
      <c r="D213" s="2" t="e">
        <f t="shared" si="12"/>
        <v>#N/A</v>
      </c>
      <c r="E213" s="2" t="e">
        <f t="shared" si="22"/>
        <v>#N/A</v>
      </c>
      <c r="F213" s="2">
        <v>664783.20333690941</v>
      </c>
      <c r="G213" s="2">
        <f t="shared" si="41"/>
        <v>529079.14285714284</v>
      </c>
      <c r="H213" s="2">
        <f t="shared" si="39"/>
        <v>88186683.120357379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3602194.4285714333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712752.88292682171</v>
      </c>
      <c r="Q213" s="2">
        <f t="shared" si="42"/>
        <v>550000</v>
      </c>
      <c r="R213" s="2">
        <f t="shared" si="40"/>
        <v>91566794.432577759</v>
      </c>
      <c r="S213" s="2">
        <f t="shared" si="17"/>
        <v>529079.14285714924</v>
      </c>
      <c r="T213" s="2">
        <f t="shared" si="18"/>
        <v>20920.857142857276</v>
      </c>
      <c r="U213" s="2">
        <f t="shared" si="19"/>
        <v>550000</v>
      </c>
      <c r="V213" s="2">
        <f t="shared" si="34"/>
        <v>43708493.6751412</v>
      </c>
      <c r="W213" s="2">
        <f t="shared" si="20"/>
        <v>510578.06224873662</v>
      </c>
      <c r="X213" s="2">
        <f t="shared" si="6"/>
        <v>39421.93775126338</v>
      </c>
      <c r="Y213" s="2">
        <f t="shared" si="37"/>
        <v>47858300.757436544</v>
      </c>
      <c r="Z213" s="2" t="str">
        <f t="shared" si="8"/>
        <v>HERE</v>
      </c>
      <c r="AA213" s="2">
        <f>IF(Z213="HERE",Y213,AA212+Graph!$G$1*1000)</f>
        <v>47858300.757436544</v>
      </c>
      <c r="AB213" s="2">
        <f t="shared" si="21"/>
        <v>39421.93775126338</v>
      </c>
      <c r="AC213" s="2">
        <f t="shared" si="38"/>
        <v>43708493.6751412</v>
      </c>
      <c r="AD213" s="3">
        <f t="shared" si="10"/>
        <v>47858300.757436544</v>
      </c>
      <c r="AE213" s="2">
        <f>IF(AE211&gt;=52800000,52800000,IF(AB192=Graph!G$1*1000,AE212+Graph!G$1*1000,AC213))</f>
        <v>43708493.6751412</v>
      </c>
      <c r="AF213" s="3">
        <f t="shared" si="11"/>
        <v>43708493.6751412</v>
      </c>
      <c r="AG213" s="3">
        <f t="shared" si="29"/>
        <v>43649027.851777501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138</v>
      </c>
      <c r="C214" s="7"/>
      <c r="D214" s="2" t="e">
        <f t="shared" si="12"/>
        <v>#N/A</v>
      </c>
      <c r="E214" s="2" t="e">
        <f t="shared" si="22"/>
        <v>#N/A</v>
      </c>
      <c r="F214" s="2">
        <v>666618.97882606089</v>
      </c>
      <c r="G214" s="2">
        <f t="shared" si="41"/>
        <v>529079.14285714284</v>
      </c>
      <c r="H214" s="2">
        <f t="shared" si="39"/>
        <v>88715762.263214529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3623115.2857142906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714859.52282229066</v>
      </c>
      <c r="Q214" s="2">
        <f t="shared" si="42"/>
        <v>550000</v>
      </c>
      <c r="R214" s="2">
        <f t="shared" si="40"/>
        <v>92116794.432577759</v>
      </c>
      <c r="S214" s="2">
        <f t="shared" si="17"/>
        <v>529079.14285714924</v>
      </c>
      <c r="T214" s="2">
        <f t="shared" si="18"/>
        <v>20920.857142857276</v>
      </c>
      <c r="U214" s="2">
        <f t="shared" si="19"/>
        <v>550000</v>
      </c>
      <c r="V214" s="2">
        <f t="shared" si="34"/>
        <v>44220907.512879089</v>
      </c>
      <c r="W214" s="2">
        <f t="shared" si="20"/>
        <v>512413.8377378881</v>
      </c>
      <c r="X214" s="2">
        <f t="shared" si="6"/>
        <v>37586.162262111902</v>
      </c>
      <c r="Y214" s="2">
        <f t="shared" si="37"/>
        <v>47895886.919698656</v>
      </c>
      <c r="Z214" s="2" t="str">
        <f t="shared" si="8"/>
        <v>HERE</v>
      </c>
      <c r="AA214" s="2">
        <f>IF(Z214="HERE",Y214,AA213+Graph!$G$1*1000)</f>
        <v>47895886.919698656</v>
      </c>
      <c r="AB214" s="2">
        <f t="shared" si="21"/>
        <v>37586.162262111902</v>
      </c>
      <c r="AC214" s="2">
        <f t="shared" si="38"/>
        <v>44220907.512879089</v>
      </c>
      <c r="AD214" s="3">
        <f t="shared" si="10"/>
        <v>47895886.919698656</v>
      </c>
      <c r="AE214" s="2">
        <f>IF(AE212&gt;=52800000,52800000,IF(AB193=Graph!G$1*1000,AE213+Graph!G$1*1000,AC214))</f>
        <v>44220907.512879089</v>
      </c>
      <c r="AF214" s="3">
        <f t="shared" si="11"/>
        <v>44220907.512879089</v>
      </c>
      <c r="AG214" s="3">
        <f t="shared" si="29"/>
        <v>43741244.682181537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139</v>
      </c>
      <c r="C215" s="7"/>
      <c r="D215" s="2" t="e">
        <f t="shared" si="12"/>
        <v>#N/A</v>
      </c>
      <c r="E215" s="2" t="e">
        <f t="shared" si="22"/>
        <v>#N/A</v>
      </c>
      <c r="F215" s="2">
        <v>668454.75431521237</v>
      </c>
      <c r="G215" s="2">
        <f t="shared" si="41"/>
        <v>529079.14285714284</v>
      </c>
      <c r="H215" s="2">
        <f t="shared" si="39"/>
        <v>89244841.406071678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3644036.1428571478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716966.16271775961</v>
      </c>
      <c r="Q215" s="2">
        <f t="shared" si="42"/>
        <v>550000</v>
      </c>
      <c r="R215" s="2">
        <f t="shared" si="40"/>
        <v>92666794.432577759</v>
      </c>
      <c r="S215" s="2">
        <f t="shared" si="17"/>
        <v>529079.14285714924</v>
      </c>
      <c r="T215" s="2">
        <f t="shared" si="18"/>
        <v>20920.857142857276</v>
      </c>
      <c r="U215" s="2">
        <f t="shared" si="19"/>
        <v>550000</v>
      </c>
      <c r="V215" s="2">
        <f t="shared" si="34"/>
        <v>44735157.126106113</v>
      </c>
      <c r="W215" s="2">
        <f t="shared" si="20"/>
        <v>514249.61322702467</v>
      </c>
      <c r="X215" s="2">
        <f t="shared" si="6"/>
        <v>35750.386772975326</v>
      </c>
      <c r="Y215" s="2">
        <f t="shared" si="37"/>
        <v>47931637.306471631</v>
      </c>
      <c r="Z215" s="2" t="str">
        <f t="shared" si="8"/>
        <v>HERE</v>
      </c>
      <c r="AA215" s="2">
        <f>IF(Z215="HERE",Y215,AA214+Graph!$G$1*1000)</f>
        <v>47931637.306471631</v>
      </c>
      <c r="AB215" s="2">
        <f t="shared" si="21"/>
        <v>35750.386772975326</v>
      </c>
      <c r="AC215" s="2">
        <f t="shared" si="38"/>
        <v>44735157.126106113</v>
      </c>
      <c r="AD215" s="3">
        <f t="shared" si="10"/>
        <v>47931637.306471631</v>
      </c>
      <c r="AE215" s="2">
        <f>IF(AE213&gt;=52800000,52800000,IF(AB194=Graph!G$1*1000,AE214+Graph!G$1*1000,AC215))</f>
        <v>44735157.126106113</v>
      </c>
      <c r="AF215" s="3">
        <f t="shared" si="11"/>
        <v>44735157.126106113</v>
      </c>
      <c r="AG215" s="3">
        <f t="shared" si="29"/>
        <v>43831901.103419803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140</v>
      </c>
      <c r="C216" s="7"/>
      <c r="D216" s="2" t="e">
        <f t="shared" si="12"/>
        <v>#N/A</v>
      </c>
      <c r="E216" s="2" t="e">
        <f t="shared" si="22"/>
        <v>#N/A</v>
      </c>
      <c r="F216" s="2">
        <v>670290.52980434895</v>
      </c>
      <c r="G216" s="2">
        <f t="shared" si="41"/>
        <v>529079.14285714284</v>
      </c>
      <c r="H216" s="2">
        <f t="shared" si="39"/>
        <v>89773920.548928827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3664957.0000000051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719072.80261322856</v>
      </c>
      <c r="Q216" s="2">
        <f t="shared" si="42"/>
        <v>550000</v>
      </c>
      <c r="R216" s="2">
        <f t="shared" si="40"/>
        <v>93216794.432577759</v>
      </c>
      <c r="S216" s="2">
        <f t="shared" si="17"/>
        <v>529079.14285714924</v>
      </c>
      <c r="T216" s="2">
        <f t="shared" si="18"/>
        <v>20920.857142857276</v>
      </c>
      <c r="U216" s="2">
        <f t="shared" si="19"/>
        <v>550000</v>
      </c>
      <c r="V216" s="2">
        <f t="shared" si="34"/>
        <v>45251242.514822289</v>
      </c>
      <c r="W216" s="2">
        <f t="shared" si="20"/>
        <v>516085.38871617615</v>
      </c>
      <c r="X216" s="2">
        <f t="shared" si="6"/>
        <v>33914.611283823848</v>
      </c>
      <c r="Y216" s="2">
        <f t="shared" si="37"/>
        <v>47965551.917755455</v>
      </c>
      <c r="Z216" s="2" t="str">
        <f t="shared" si="8"/>
        <v>HERE</v>
      </c>
      <c r="AA216" s="2">
        <f>IF(Z216="HERE",Y216,AA215+Graph!$G$1*1000)</f>
        <v>47965551.917755455</v>
      </c>
      <c r="AB216" s="2">
        <f t="shared" si="21"/>
        <v>33914.611283823848</v>
      </c>
      <c r="AC216" s="2">
        <f t="shared" si="38"/>
        <v>45251242.514822289</v>
      </c>
      <c r="AD216" s="3">
        <f t="shared" si="10"/>
        <v>47965551.917755455</v>
      </c>
      <c r="AE216" s="2">
        <f>IF(AE214&gt;=52800000,52800000,IF(AB195=Graph!G$1*1000,AE215+Graph!G$1*1000,AC216))</f>
        <v>45251242.514822289</v>
      </c>
      <c r="AF216" s="3">
        <f t="shared" si="11"/>
        <v>45251242.514822289</v>
      </c>
      <c r="AG216" s="3">
        <f t="shared" si="29"/>
        <v>43920997.115492292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141</v>
      </c>
      <c r="C217" s="7"/>
      <c r="D217" s="2" t="e">
        <f t="shared" si="12"/>
        <v>#N/A</v>
      </c>
      <c r="E217" s="2" t="e">
        <f t="shared" si="22"/>
        <v>#N/A</v>
      </c>
      <c r="F217" s="2">
        <v>672126.30529350042</v>
      </c>
      <c r="G217" s="2">
        <f t="shared" si="41"/>
        <v>529079.14285714284</v>
      </c>
      <c r="H217" s="2">
        <f t="shared" si="39"/>
        <v>90302999.691785976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3685877.8571428624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721179.44250869751</v>
      </c>
      <c r="Q217" s="2">
        <f t="shared" si="42"/>
        <v>550000</v>
      </c>
      <c r="R217" s="2">
        <f t="shared" si="40"/>
        <v>93766794.432577759</v>
      </c>
      <c r="S217" s="2">
        <f t="shared" si="17"/>
        <v>529079.14285714924</v>
      </c>
      <c r="T217" s="2">
        <f t="shared" si="18"/>
        <v>20920.857142857276</v>
      </c>
      <c r="U217" s="2">
        <f t="shared" si="19"/>
        <v>550000</v>
      </c>
      <c r="V217" s="2">
        <f t="shared" si="34"/>
        <v>45769163.679027602</v>
      </c>
      <c r="W217" s="2">
        <f t="shared" si="20"/>
        <v>517921.16420531273</v>
      </c>
      <c r="X217" s="2">
        <f t="shared" si="6"/>
        <v>32078.835794687271</v>
      </c>
      <c r="Y217" s="2">
        <f t="shared" si="37"/>
        <v>47997630.753550142</v>
      </c>
      <c r="Z217" s="2" t="str">
        <f t="shared" si="8"/>
        <v>HERE</v>
      </c>
      <c r="AA217" s="2">
        <f>IF(Z217="HERE",Y217,AA216+Graph!$G$1*1000)</f>
        <v>47997630.753550142</v>
      </c>
      <c r="AB217" s="2">
        <f t="shared" si="21"/>
        <v>32078.835794687271</v>
      </c>
      <c r="AC217" s="2">
        <f t="shared" si="38"/>
        <v>45769163.679027602</v>
      </c>
      <c r="AD217" s="3">
        <f t="shared" si="10"/>
        <v>47997630.753550142</v>
      </c>
      <c r="AE217" s="2">
        <f>IF(AE215&gt;=52800000,52800000,IF(AB196=Graph!G$1*1000,AE216+Graph!G$1*1000,AC217))</f>
        <v>45769163.679027602</v>
      </c>
      <c r="AF217" s="3">
        <f t="shared" si="11"/>
        <v>45769163.679027602</v>
      </c>
      <c r="AG217" s="3">
        <f t="shared" si="29"/>
        <v>44008532.718399018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142</v>
      </c>
      <c r="C218" s="7"/>
      <c r="D218" s="2" t="e">
        <f t="shared" si="12"/>
        <v>#N/A</v>
      </c>
      <c r="E218" s="2" t="e">
        <f t="shared" si="22"/>
        <v>#N/A</v>
      </c>
      <c r="F218" s="2">
        <v>673962.080782637</v>
      </c>
      <c r="G218" s="2">
        <f t="shared" si="41"/>
        <v>529079.14285714284</v>
      </c>
      <c r="H218" s="2">
        <f t="shared" si="39"/>
        <v>90832078.834643126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3706798.7142857197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723286.08240416646</v>
      </c>
      <c r="Q218" s="2">
        <f t="shared" si="42"/>
        <v>550000</v>
      </c>
      <c r="R218" s="2">
        <f t="shared" si="40"/>
        <v>94316794.432577759</v>
      </c>
      <c r="S218" s="2">
        <f t="shared" si="17"/>
        <v>529079.14285714924</v>
      </c>
      <c r="T218" s="2">
        <f t="shared" si="18"/>
        <v>20920.857142857276</v>
      </c>
      <c r="U218" s="2">
        <f t="shared" si="19"/>
        <v>550000</v>
      </c>
      <c r="V218" s="2">
        <f t="shared" si="34"/>
        <v>46288920.618722066</v>
      </c>
      <c r="W218" s="2">
        <f t="shared" si="20"/>
        <v>519756.93969446421</v>
      </c>
      <c r="X218" s="2">
        <f t="shared" si="6"/>
        <v>30243.060305535793</v>
      </c>
      <c r="Y218" s="2">
        <f t="shared" si="37"/>
        <v>48027873.813855678</v>
      </c>
      <c r="Z218" s="2" t="str">
        <f t="shared" si="8"/>
        <v>HERE</v>
      </c>
      <c r="AA218" s="2">
        <f>IF(Z218="HERE",Y218,AA217+Graph!$G$1*1000)</f>
        <v>48027873.813855678</v>
      </c>
      <c r="AB218" s="2">
        <f t="shared" si="21"/>
        <v>30243.060305535793</v>
      </c>
      <c r="AC218" s="2">
        <f t="shared" si="38"/>
        <v>46288920.618722066</v>
      </c>
      <c r="AD218" s="3">
        <f t="shared" si="10"/>
        <v>48027873.813855678</v>
      </c>
      <c r="AE218" s="2">
        <f>IF(AE216&gt;=52800000,52800000,IF(AB197=Graph!G$1*1000,AE217+Graph!G$1*1000,AC218))</f>
        <v>46288920.618722066</v>
      </c>
      <c r="AF218" s="3">
        <f t="shared" si="11"/>
        <v>46288920.618722066</v>
      </c>
      <c r="AG218" s="3">
        <f t="shared" si="29"/>
        <v>44094507.912139967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143</v>
      </c>
      <c r="C219" s="7"/>
      <c r="D219" s="2" t="e">
        <f t="shared" si="12"/>
        <v>#N/A</v>
      </c>
      <c r="E219" s="2" t="e">
        <f t="shared" si="22"/>
        <v>#N/A</v>
      </c>
      <c r="F219" s="2">
        <v>675797.85627178848</v>
      </c>
      <c r="G219" s="2">
        <f t="shared" si="41"/>
        <v>529079.14285714284</v>
      </c>
      <c r="H219" s="2">
        <f t="shared" si="39"/>
        <v>91361157.977500275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3727719.5714285769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725392.72229963541</v>
      </c>
      <c r="Q219" s="2">
        <f t="shared" si="42"/>
        <v>550000</v>
      </c>
      <c r="R219" s="2">
        <f t="shared" si="40"/>
        <v>94866794.432577759</v>
      </c>
      <c r="S219" s="2">
        <f t="shared" si="17"/>
        <v>529079.14285714924</v>
      </c>
      <c r="T219" s="2">
        <f t="shared" si="18"/>
        <v>20920.857142857276</v>
      </c>
      <c r="U219" s="2">
        <f t="shared" si="19"/>
        <v>550000</v>
      </c>
      <c r="V219" s="2">
        <f t="shared" si="34"/>
        <v>46810513.333905667</v>
      </c>
      <c r="W219" s="2">
        <f t="shared" si="20"/>
        <v>521592.71518360078</v>
      </c>
      <c r="X219" s="2">
        <f t="shared" si="6"/>
        <v>28407.284816399217</v>
      </c>
      <c r="Y219" s="2">
        <f t="shared" si="37"/>
        <v>48056281.098672077</v>
      </c>
      <c r="Z219" s="2" t="str">
        <f t="shared" si="8"/>
        <v>HERE</v>
      </c>
      <c r="AA219" s="2">
        <f>IF(Z219="HERE",Y219,AA218+Graph!$G$1*1000)</f>
        <v>48056281.098672077</v>
      </c>
      <c r="AB219" s="2">
        <f t="shared" si="21"/>
        <v>28407.284816399217</v>
      </c>
      <c r="AC219" s="2">
        <f t="shared" si="38"/>
        <v>46810513.333905667</v>
      </c>
      <c r="AD219" s="3">
        <f t="shared" si="10"/>
        <v>48056281.098672077</v>
      </c>
      <c r="AE219" s="2">
        <f>IF(AE217&gt;=52800000,52800000,IF(AB198=Graph!G$1*1000,AE218+Graph!G$1*1000,AC219))</f>
        <v>46810513.333905667</v>
      </c>
      <c r="AF219" s="3">
        <f t="shared" si="11"/>
        <v>46810513.333905667</v>
      </c>
      <c r="AG219" s="3">
        <f t="shared" si="29"/>
        <v>44178922.696715146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144</v>
      </c>
      <c r="C220" s="7"/>
      <c r="D220" s="2" t="e">
        <f t="shared" si="12"/>
        <v>#N/A</v>
      </c>
      <c r="E220" s="2" t="e">
        <f t="shared" si="22"/>
        <v>#N/A</v>
      </c>
      <c r="F220" s="2">
        <v>677633.63176092505</v>
      </c>
      <c r="G220" s="2">
        <f t="shared" si="41"/>
        <v>529079.14285714284</v>
      </c>
      <c r="H220" s="2">
        <f t="shared" si="39"/>
        <v>91890237.120357424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3748640.4285714342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727499.36219510436</v>
      </c>
      <c r="Q220" s="2">
        <f t="shared" si="42"/>
        <v>550000</v>
      </c>
      <c r="R220" s="2">
        <f t="shared" si="40"/>
        <v>95416794.432577759</v>
      </c>
      <c r="S220" s="2">
        <f t="shared" si="17"/>
        <v>529079.14285714924</v>
      </c>
      <c r="T220" s="2">
        <f t="shared" si="18"/>
        <v>20920.857142857276</v>
      </c>
      <c r="U220" s="2">
        <f t="shared" si="19"/>
        <v>550000</v>
      </c>
      <c r="V220" s="2">
        <f t="shared" si="34"/>
        <v>47333941.824578419</v>
      </c>
      <c r="W220" s="2">
        <f t="shared" si="20"/>
        <v>523428.49067275226</v>
      </c>
      <c r="X220" s="2">
        <f t="shared" si="6"/>
        <v>26571.509327247739</v>
      </c>
      <c r="Y220" s="2">
        <f t="shared" si="37"/>
        <v>48082852.607999325</v>
      </c>
      <c r="Z220" s="2" t="str">
        <f t="shared" si="8"/>
        <v>HERE</v>
      </c>
      <c r="AA220" s="2">
        <f>IF(Z220="HERE",Y220,AA219+Graph!$G$1*1000)</f>
        <v>48082852.607999325</v>
      </c>
      <c r="AB220" s="2">
        <f t="shared" si="21"/>
        <v>26571.509327247739</v>
      </c>
      <c r="AC220" s="2">
        <f t="shared" si="38"/>
        <v>47333941.824578419</v>
      </c>
      <c r="AD220" s="3">
        <f t="shared" si="10"/>
        <v>48082852.607999325</v>
      </c>
      <c r="AE220" s="2">
        <f>IF(AE218&gt;=52800000,52800000,IF(AB199=Graph!G$1*1000,AE219+Graph!G$1*1000,AC220))</f>
        <v>47333941.824578419</v>
      </c>
      <c r="AF220" s="3">
        <f t="shared" si="11"/>
        <v>47333941.824578419</v>
      </c>
      <c r="AG220" s="3">
        <f t="shared" si="29"/>
        <v>44261777.072124541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145</v>
      </c>
      <c r="C221" s="7"/>
      <c r="D221" s="2" t="e">
        <f t="shared" si="12"/>
        <v>#N/A</v>
      </c>
      <c r="E221" s="2" t="e">
        <f t="shared" si="22"/>
        <v>#N/A</v>
      </c>
      <c r="F221" s="2">
        <v>679469.40725007653</v>
      </c>
      <c r="G221" s="2">
        <f t="shared" si="41"/>
        <v>529079.14285714284</v>
      </c>
      <c r="H221" s="2">
        <f t="shared" si="39"/>
        <v>92419316.263214573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3769561.2857142915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729606.00209058821</v>
      </c>
      <c r="Q221" s="2">
        <f t="shared" si="42"/>
        <v>550000</v>
      </c>
      <c r="R221" s="2">
        <f t="shared" si="40"/>
        <v>95966794.432577759</v>
      </c>
      <c r="S221" s="2">
        <f t="shared" si="17"/>
        <v>529079.14285714924</v>
      </c>
      <c r="T221" s="2">
        <f t="shared" si="18"/>
        <v>20920.857142857276</v>
      </c>
      <c r="U221" s="2">
        <f t="shared" si="19"/>
        <v>550000</v>
      </c>
      <c r="V221" s="2">
        <f t="shared" si="34"/>
        <v>47859206.090740308</v>
      </c>
      <c r="W221" s="2">
        <f t="shared" si="20"/>
        <v>525264.26616188884</v>
      </c>
      <c r="X221" s="2">
        <f t="shared" si="6"/>
        <v>24735.733838111162</v>
      </c>
      <c r="Y221" s="2">
        <f t="shared" si="37"/>
        <v>48107588.341837436</v>
      </c>
      <c r="Z221" s="2" t="str">
        <f t="shared" si="8"/>
        <v>HERE</v>
      </c>
      <c r="AA221" s="2">
        <f>IF(Z221="HERE",Y221,AA220+Graph!$G$1*1000)</f>
        <v>48107588.341837436</v>
      </c>
      <c r="AB221" s="2">
        <f t="shared" si="21"/>
        <v>24735.733838111162</v>
      </c>
      <c r="AC221" s="2">
        <f t="shared" si="38"/>
        <v>47333941.824578419</v>
      </c>
      <c r="AD221" s="3">
        <f t="shared" si="10"/>
        <v>48107588.341837436</v>
      </c>
      <c r="AE221" s="2">
        <f>IF(AE219&gt;=52800000,52800000,IF(AB200=Graph!G$1*1000,AE220+Graph!G$1*1000,AC221))</f>
        <v>47333941.824578419</v>
      </c>
      <c r="AF221" s="3">
        <f t="shared" si="11"/>
        <v>47333941.824578419</v>
      </c>
      <c r="AG221" s="3">
        <f t="shared" si="29"/>
        <v>44343071.038368165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146</v>
      </c>
      <c r="C222" s="7"/>
      <c r="D222" s="2" t="e">
        <f t="shared" si="12"/>
        <v>#N/A</v>
      </c>
      <c r="E222" s="2" t="e">
        <f t="shared" si="22"/>
        <v>#N/A</v>
      </c>
      <c r="F222" s="2">
        <v>681305.18273922801</v>
      </c>
      <c r="G222" s="2">
        <f t="shared" si="41"/>
        <v>529079.14285714284</v>
      </c>
      <c r="H222" s="2">
        <f t="shared" si="39"/>
        <v>92948395.406071723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3790482.1428571488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731712.64198605716</v>
      </c>
      <c r="Q222" s="2">
        <f t="shared" si="42"/>
        <v>550000</v>
      </c>
      <c r="R222" s="2">
        <f t="shared" si="40"/>
        <v>96516794.432577759</v>
      </c>
      <c r="S222" s="2">
        <f t="shared" si="17"/>
        <v>529079.14285714924</v>
      </c>
      <c r="T222" s="2">
        <f t="shared" si="18"/>
        <v>20920.857142857276</v>
      </c>
      <c r="U222" s="2">
        <f t="shared" si="19"/>
        <v>550000</v>
      </c>
      <c r="V222" s="2">
        <f t="shared" si="34"/>
        <v>48386306.132391348</v>
      </c>
      <c r="W222" s="2">
        <f t="shared" si="20"/>
        <v>527100.04165104032</v>
      </c>
      <c r="X222" s="2">
        <f t="shared" si="6"/>
        <v>22899.958348959684</v>
      </c>
      <c r="Y222" s="2">
        <f t="shared" si="37"/>
        <v>48130488.300186396</v>
      </c>
      <c r="Z222" s="2" t="str">
        <f t="shared" si="8"/>
        <v>MEEP</v>
      </c>
      <c r="AA222" s="2">
        <f>IF(Z222="HERE",Y222,AA221+Graph!$G$1*1000)</f>
        <v>48527588.341837436</v>
      </c>
      <c r="AB222" s="2">
        <f t="shared" si="21"/>
        <v>420000</v>
      </c>
      <c r="AC222" s="2">
        <f t="shared" si="38"/>
        <v>47333941.824578419</v>
      </c>
      <c r="AD222" s="3">
        <f t="shared" si="10"/>
        <v>48527588.341837436</v>
      </c>
      <c r="AE222" s="2">
        <f>IF(AE220&gt;=52800000,52800000,IF(AB201=Graph!G$1*1000,AE221+Graph!G$1*1000,AC222))</f>
        <v>47333941.824578419</v>
      </c>
      <c r="AF222" s="3">
        <f t="shared" si="11"/>
        <v>47333941.824578419</v>
      </c>
      <c r="AG222" s="3">
        <f t="shared" si="29"/>
        <v>44422804.59544602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147</v>
      </c>
      <c r="C223" s="7"/>
      <c r="D223" s="2" t="e">
        <f t="shared" si="12"/>
        <v>#N/A</v>
      </c>
      <c r="E223" s="2" t="e">
        <f t="shared" si="22"/>
        <v>#N/A</v>
      </c>
      <c r="F223" s="2">
        <v>683140.95822836459</v>
      </c>
      <c r="G223" s="2">
        <f t="shared" si="41"/>
        <v>529079.14285714284</v>
      </c>
      <c r="H223" s="2">
        <f t="shared" si="39"/>
        <v>93477474.548928872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3811403.0000000061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733819.28188152611</v>
      </c>
      <c r="Q223" s="2">
        <f t="shared" si="42"/>
        <v>550000</v>
      </c>
      <c r="R223" s="2">
        <f t="shared" si="40"/>
        <v>97066794.432577759</v>
      </c>
      <c r="S223" s="2">
        <f t="shared" si="17"/>
        <v>529079.14285714924</v>
      </c>
      <c r="T223" s="2">
        <f t="shared" si="18"/>
        <v>20920.857142857276</v>
      </c>
      <c r="U223" s="2">
        <f t="shared" si="19"/>
        <v>550000</v>
      </c>
      <c r="V223" s="2">
        <f t="shared" si="34"/>
        <v>48915241.94953154</v>
      </c>
      <c r="W223" s="2">
        <f t="shared" si="20"/>
        <v>528935.81714019179</v>
      </c>
      <c r="X223" s="2">
        <f t="shared" si="6"/>
        <v>21064.182859808207</v>
      </c>
      <c r="Y223" s="2">
        <f t="shared" ref="Y223:Y286" si="43">IF(COUNT($C224)=0,IF(COUNT($C223)=1,C223,SUM(Y222+X223)),C223)</f>
        <v>48151552.483046204</v>
      </c>
      <c r="Z223" s="2" t="str">
        <f t="shared" si="8"/>
        <v>MEEP</v>
      </c>
      <c r="AA223" s="2">
        <f>IF(Z223="HERE",Y223,AA222+Graph!$G$1*1000)</f>
        <v>48947588.341837436</v>
      </c>
      <c r="AB223" s="2">
        <f t="shared" si="21"/>
        <v>420000</v>
      </c>
      <c r="AC223" s="2">
        <f t="shared" ref="AC223:AC286" si="44">IF(Z224="HERE",V223,AC222)</f>
        <v>47333941.824578419</v>
      </c>
      <c r="AD223" s="3">
        <f t="shared" si="10"/>
        <v>48947588.341837436</v>
      </c>
      <c r="AE223" s="2">
        <f>IF(AE221&gt;=52800000,52800000,IF(AB202=Graph!G$1*1000,AE222+Graph!G$1*1000,AC223))</f>
        <v>47333941.824578419</v>
      </c>
      <c r="AF223" s="3">
        <f t="shared" si="11"/>
        <v>47333941.824578419</v>
      </c>
      <c r="AG223" s="3">
        <f t="shared" si="29"/>
        <v>44500977.743358098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148</v>
      </c>
      <c r="C224" s="7"/>
      <c r="D224" s="2" t="e">
        <f t="shared" si="12"/>
        <v>#N/A</v>
      </c>
      <c r="E224" s="2" t="e">
        <f t="shared" si="22"/>
        <v>#N/A</v>
      </c>
      <c r="F224" s="2">
        <v>684976.73371751606</v>
      </c>
      <c r="G224" s="2">
        <f t="shared" si="41"/>
        <v>529079.14285714284</v>
      </c>
      <c r="H224" s="2">
        <f t="shared" ref="H224:H287" si="45">IF(COUNT($C225)=0,IF(COUNT($C224)=1,C224,SUM(H223+G224)),C224)</f>
        <v>94006553.691786021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3832323.8571428633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735925.92177699506</v>
      </c>
      <c r="Q224" s="2">
        <f t="shared" si="42"/>
        <v>550000</v>
      </c>
      <c r="R224" s="2">
        <f t="shared" ref="R224:R287" si="46">IF(COUNT($C225)=0,IF(COUNT($C224)=1,M224,SUM(R223+Q224)),M224)</f>
        <v>97616794.432577759</v>
      </c>
      <c r="S224" s="2">
        <f t="shared" si="17"/>
        <v>529079.14285714924</v>
      </c>
      <c r="T224" s="2">
        <f t="shared" si="18"/>
        <v>20920.857142857276</v>
      </c>
      <c r="U224" s="2">
        <f t="shared" si="19"/>
        <v>550000</v>
      </c>
      <c r="V224" s="2">
        <f t="shared" si="34"/>
        <v>49446013.542160869</v>
      </c>
      <c r="W224" s="2">
        <f t="shared" si="20"/>
        <v>530771.59262932837</v>
      </c>
      <c r="X224" s="2">
        <f t="shared" si="6"/>
        <v>19228.40737067163</v>
      </c>
      <c r="Y224" s="2">
        <f t="shared" si="43"/>
        <v>48170780.890416875</v>
      </c>
      <c r="Z224" s="2" t="str">
        <f t="shared" si="8"/>
        <v>MEEP</v>
      </c>
      <c r="AA224" s="2">
        <f>IF(Z224="HERE",Y224,AA223+Graph!$G$1*1000)</f>
        <v>49367588.341837436</v>
      </c>
      <c r="AB224" s="2">
        <f t="shared" si="21"/>
        <v>420000</v>
      </c>
      <c r="AC224" s="2">
        <f t="shared" si="44"/>
        <v>47333941.824578419</v>
      </c>
      <c r="AD224" s="3">
        <f t="shared" si="10"/>
        <v>49367588.341837436</v>
      </c>
      <c r="AE224" s="2">
        <f>IF(AE222&gt;=52800000,52800000,IF(AB203=Graph!G$1*1000,AE223+Graph!G$1*1000,AC224))</f>
        <v>47333941.824578419</v>
      </c>
      <c r="AF224" s="3">
        <f t="shared" si="11"/>
        <v>47333941.824578419</v>
      </c>
      <c r="AG224" s="3">
        <f t="shared" si="29"/>
        <v>44577590.482104406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149</v>
      </c>
      <c r="C225" s="7"/>
      <c r="D225" s="2" t="e">
        <f t="shared" si="12"/>
        <v>#N/A</v>
      </c>
      <c r="E225" s="2" t="e">
        <f t="shared" si="22"/>
        <v>#N/A</v>
      </c>
      <c r="F225" s="2">
        <v>686812.50920665264</v>
      </c>
      <c r="G225" s="2">
        <f t="shared" si="41"/>
        <v>529079.14285714284</v>
      </c>
      <c r="H225" s="2">
        <f t="shared" si="45"/>
        <v>94535632.83464317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3853244.7142857206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738032.56167246401</v>
      </c>
      <c r="Q225" s="2">
        <f t="shared" si="42"/>
        <v>550000</v>
      </c>
      <c r="R225" s="2">
        <f t="shared" si="46"/>
        <v>98166794.432577759</v>
      </c>
      <c r="S225" s="2">
        <f t="shared" si="17"/>
        <v>529079.14285714924</v>
      </c>
      <c r="T225" s="2">
        <f t="shared" si="18"/>
        <v>20920.857142857276</v>
      </c>
      <c r="U225" s="2">
        <f t="shared" si="19"/>
        <v>550000</v>
      </c>
      <c r="V225" s="2">
        <f t="shared" si="34"/>
        <v>49978620.910279348</v>
      </c>
      <c r="W225" s="2">
        <f t="shared" si="20"/>
        <v>532607.36811847985</v>
      </c>
      <c r="X225" s="2">
        <f t="shared" si="6"/>
        <v>17392.631881520152</v>
      </c>
      <c r="Y225" s="2">
        <f t="shared" si="43"/>
        <v>48188173.522298396</v>
      </c>
      <c r="Z225" s="2" t="str">
        <f t="shared" si="8"/>
        <v>MEEP</v>
      </c>
      <c r="AA225" s="2">
        <f>IF(Z225="HERE",Y225,AA224+Graph!$G$1*1000)</f>
        <v>49787588.341837436</v>
      </c>
      <c r="AB225" s="2">
        <f t="shared" si="21"/>
        <v>420000</v>
      </c>
      <c r="AC225" s="2">
        <f t="shared" si="44"/>
        <v>47333941.824578419</v>
      </c>
      <c r="AD225" s="3">
        <f t="shared" si="10"/>
        <v>49787588.341837436</v>
      </c>
      <c r="AE225" s="2">
        <f>IF(AE223&gt;=52800000,52800000,IF(AB204=Graph!G$1*1000,AE224+Graph!G$1*1000,AC225))</f>
        <v>47333941.824578419</v>
      </c>
      <c r="AF225" s="3">
        <f t="shared" si="11"/>
        <v>47333941.824578419</v>
      </c>
      <c r="AG225" s="3">
        <f t="shared" si="29"/>
        <v>44652642.811684944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150</v>
      </c>
      <c r="C226" s="7"/>
      <c r="D226" s="2" t="e">
        <f t="shared" si="12"/>
        <v>#N/A</v>
      </c>
      <c r="E226" s="2" t="e">
        <f t="shared" si="22"/>
        <v>#N/A</v>
      </c>
      <c r="F226" s="2">
        <v>688648.28469580412</v>
      </c>
      <c r="G226" s="2">
        <f t="shared" si="41"/>
        <v>529079.14285714284</v>
      </c>
      <c r="H226" s="2">
        <f t="shared" si="45"/>
        <v>95064711.977500319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3874165.5714285779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740139.20156793296</v>
      </c>
      <c r="Q226" s="2">
        <f t="shared" si="42"/>
        <v>550000</v>
      </c>
      <c r="R226" s="2">
        <f t="shared" si="46"/>
        <v>98716794.432577759</v>
      </c>
      <c r="S226" s="2">
        <f t="shared" si="17"/>
        <v>529079.14285714924</v>
      </c>
      <c r="T226" s="2">
        <f t="shared" si="18"/>
        <v>20920.857142857276</v>
      </c>
      <c r="U226" s="2">
        <f t="shared" si="19"/>
        <v>550000</v>
      </c>
      <c r="V226" s="2">
        <f t="shared" si="34"/>
        <v>50513064.053886965</v>
      </c>
      <c r="W226" s="2">
        <f t="shared" si="20"/>
        <v>534443.14360761642</v>
      </c>
      <c r="X226" s="2">
        <f t="shared" si="6"/>
        <v>15556.856392383575</v>
      </c>
      <c r="Y226" s="2">
        <f t="shared" si="43"/>
        <v>48203730.378690779</v>
      </c>
      <c r="Z226" s="2" t="str">
        <f t="shared" si="8"/>
        <v>MEEP</v>
      </c>
      <c r="AA226" s="2">
        <f>IF(Z226="HERE",Y226,AA225+Graph!$G$1*1000)</f>
        <v>50207588.341837436</v>
      </c>
      <c r="AB226" s="2">
        <f t="shared" si="21"/>
        <v>420000</v>
      </c>
      <c r="AC226" s="2">
        <f t="shared" si="44"/>
        <v>47333941.824578419</v>
      </c>
      <c r="AD226" s="3">
        <f t="shared" si="10"/>
        <v>50207588.341837436</v>
      </c>
      <c r="AE226" s="2">
        <f>IF(AE224&gt;=52800000,52800000,IF(AB205=Graph!G$1*1000,AE225+Graph!G$1*1000,AC226))</f>
        <v>47333941.824578419</v>
      </c>
      <c r="AF226" s="3">
        <f t="shared" si="11"/>
        <v>47333941.824578419</v>
      </c>
      <c r="AG226" s="3">
        <f t="shared" si="29"/>
        <v>44726134.732099712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151</v>
      </c>
      <c r="C227" s="7"/>
      <c r="D227" s="2" t="e">
        <f t="shared" si="12"/>
        <v>#N/A</v>
      </c>
      <c r="E227" s="2" t="e">
        <f t="shared" si="22"/>
        <v>#N/A</v>
      </c>
      <c r="F227" s="2">
        <v>690484.0601849407</v>
      </c>
      <c r="G227" s="2">
        <f t="shared" si="41"/>
        <v>529079.14285714284</v>
      </c>
      <c r="H227" s="2">
        <f t="shared" si="45"/>
        <v>95593791.120357469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3895086.4285714352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742245.84146340191</v>
      </c>
      <c r="Q227" s="2">
        <f t="shared" si="42"/>
        <v>550000</v>
      </c>
      <c r="R227" s="2">
        <f t="shared" si="46"/>
        <v>99266794.432577759</v>
      </c>
      <c r="S227" s="2">
        <f t="shared" si="17"/>
        <v>529079.14285714924</v>
      </c>
      <c r="T227" s="2">
        <f t="shared" si="18"/>
        <v>20920.857142857276</v>
      </c>
      <c r="U227" s="2">
        <f t="shared" si="19"/>
        <v>550000</v>
      </c>
      <c r="V227" s="2">
        <f t="shared" si="34"/>
        <v>51049342.972983733</v>
      </c>
      <c r="W227" s="2">
        <f t="shared" si="20"/>
        <v>536278.9190967679</v>
      </c>
      <c r="X227" s="2">
        <f t="shared" si="6"/>
        <v>13721.080903232098</v>
      </c>
      <c r="Y227" s="2">
        <f t="shared" si="43"/>
        <v>48217451.459594011</v>
      </c>
      <c r="Z227" s="2" t="str">
        <f t="shared" si="8"/>
        <v>MEEP</v>
      </c>
      <c r="AA227" s="2">
        <f>IF(Z227="HERE",Y227,AA226+Graph!$G$1*1000)</f>
        <v>50627588.341837436</v>
      </c>
      <c r="AB227" s="2">
        <f t="shared" si="21"/>
        <v>420000</v>
      </c>
      <c r="AC227" s="2">
        <f t="shared" si="44"/>
        <v>47333941.824578419</v>
      </c>
      <c r="AD227" s="3">
        <f t="shared" si="10"/>
        <v>50627588.341837436</v>
      </c>
      <c r="AE227" s="2">
        <f>IF(AE225&gt;=52800000,52800000,IF(AB206=Graph!G$1*1000,AE226+Graph!G$1*1000,AC227))</f>
        <v>47333941.824578419</v>
      </c>
      <c r="AF227" s="3">
        <f t="shared" si="11"/>
        <v>47333941.824578419</v>
      </c>
      <c r="AG227" s="3">
        <f t="shared" si="29"/>
        <v>44798066.243348695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152</v>
      </c>
      <c r="C228" s="7"/>
      <c r="D228" s="2" t="e">
        <f t="shared" si="12"/>
        <v>#N/A</v>
      </c>
      <c r="E228" s="2" t="e">
        <f t="shared" si="22"/>
        <v>#N/A</v>
      </c>
      <c r="F228" s="2">
        <v>692319.83567409217</v>
      </c>
      <c r="G228" s="2">
        <f t="shared" si="41"/>
        <v>529079.14285714284</v>
      </c>
      <c r="H228" s="2">
        <f t="shared" si="45"/>
        <v>96122870.263214618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3916007.2857142924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744352.48135887086</v>
      </c>
      <c r="Q228" s="2">
        <f t="shared" si="42"/>
        <v>550000</v>
      </c>
      <c r="R228" s="2">
        <f t="shared" si="46"/>
        <v>99816794.432577759</v>
      </c>
      <c r="S228" s="2">
        <f t="shared" si="17"/>
        <v>529079.14285714924</v>
      </c>
      <c r="T228" s="2">
        <f t="shared" si="18"/>
        <v>20920.857142857276</v>
      </c>
      <c r="U228" s="2">
        <f t="shared" si="19"/>
        <v>550000</v>
      </c>
      <c r="V228" s="2">
        <f t="shared" si="34"/>
        <v>51587457.667569637</v>
      </c>
      <c r="W228" s="2">
        <f t="shared" si="20"/>
        <v>538114.69458590448</v>
      </c>
      <c r="X228" s="2">
        <f t="shared" si="6"/>
        <v>11885.305414095521</v>
      </c>
      <c r="Y228" s="2">
        <f t="shared" si="43"/>
        <v>48229336.765008107</v>
      </c>
      <c r="Z228" s="2" t="str">
        <f t="shared" si="8"/>
        <v>MEEP</v>
      </c>
      <c r="AA228" s="2">
        <f>IF(Z228="HERE",Y228,AA227+Graph!$G$1*1000)</f>
        <v>51047588.341837436</v>
      </c>
      <c r="AB228" s="2">
        <f t="shared" si="21"/>
        <v>420000</v>
      </c>
      <c r="AC228" s="2">
        <f t="shared" si="44"/>
        <v>47333941.824578419</v>
      </c>
      <c r="AD228" s="3">
        <f t="shared" si="10"/>
        <v>51047588.341837436</v>
      </c>
      <c r="AE228" s="2">
        <f>IF(AE226&gt;=52800000,52800000,IF(AB207=Graph!G$1*1000,AE227+Graph!G$1*1000,AC228))</f>
        <v>47333941.824578419</v>
      </c>
      <c r="AF228" s="3">
        <f t="shared" si="11"/>
        <v>47333941.824578419</v>
      </c>
      <c r="AG228" s="3">
        <f t="shared" si="29"/>
        <v>44868437.345431902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153</v>
      </c>
      <c r="C229" s="7"/>
      <c r="D229" s="2" t="e">
        <f t="shared" si="12"/>
        <v>#N/A</v>
      </c>
      <c r="E229" s="2" t="e">
        <f t="shared" si="22"/>
        <v>#N/A</v>
      </c>
      <c r="F229" s="2">
        <v>694155.61116322875</v>
      </c>
      <c r="G229" s="2">
        <f t="shared" si="41"/>
        <v>529079.14285714284</v>
      </c>
      <c r="H229" s="2">
        <f t="shared" si="45"/>
        <v>96651949.406071767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3936928.1428571497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746459.12125433981</v>
      </c>
      <c r="Q229" s="2">
        <f t="shared" si="42"/>
        <v>550000</v>
      </c>
      <c r="R229" s="2">
        <f t="shared" si="46"/>
        <v>100366794.43257776</v>
      </c>
      <c r="S229" s="2">
        <f t="shared" si="17"/>
        <v>529079.14285714924</v>
      </c>
      <c r="T229" s="2">
        <f t="shared" si="18"/>
        <v>20920.857142857276</v>
      </c>
      <c r="U229" s="2">
        <f t="shared" si="19"/>
        <v>550000</v>
      </c>
      <c r="V229" s="2">
        <f t="shared" si="34"/>
        <v>52127408.137644693</v>
      </c>
      <c r="W229" s="2">
        <f t="shared" si="20"/>
        <v>539950.47007505596</v>
      </c>
      <c r="X229" s="2">
        <f t="shared" si="6"/>
        <v>10049.529924944043</v>
      </c>
      <c r="Y229" s="2">
        <f t="shared" si="43"/>
        <v>48239386.294933051</v>
      </c>
      <c r="Z229" s="2" t="str">
        <f t="shared" si="8"/>
        <v>MEEP</v>
      </c>
      <c r="AA229" s="2">
        <f>IF(Z229="HERE",Y229,AA228+Graph!$G$1*1000)</f>
        <v>51467588.341837436</v>
      </c>
      <c r="AB229" s="2">
        <f t="shared" si="21"/>
        <v>420000</v>
      </c>
      <c r="AC229" s="2">
        <f t="shared" si="44"/>
        <v>47333941.824578419</v>
      </c>
      <c r="AD229" s="3">
        <f t="shared" si="10"/>
        <v>51467588.341837436</v>
      </c>
      <c r="AE229" s="2">
        <f>IF(AE227&gt;=52800000,52800000,IF(AB208=Graph!G$1*1000,AE228+Graph!G$1*1000,AC229))</f>
        <v>47333941.824578419</v>
      </c>
      <c r="AF229" s="3">
        <f t="shared" si="11"/>
        <v>47333941.824578419</v>
      </c>
      <c r="AG229" s="3">
        <f t="shared" si="29"/>
        <v>44937248.038349345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154</v>
      </c>
      <c r="C230" s="7"/>
      <c r="D230" s="2" t="e">
        <f t="shared" si="12"/>
        <v>#N/A</v>
      </c>
      <c r="E230" s="2" t="e">
        <f t="shared" si="22"/>
        <v>#N/A</v>
      </c>
      <c r="F230" s="2">
        <v>695991.38665238023</v>
      </c>
      <c r="G230" s="2">
        <f t="shared" ref="G230:G293" si="47">IF(F230&gt;550000,$AK$31*1000,F230)</f>
        <v>529079.14285714284</v>
      </c>
      <c r="H230" s="2">
        <f t="shared" si="45"/>
        <v>97181028.548928916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3957849.000000007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748565.76114980876</v>
      </c>
      <c r="Q230" s="2">
        <f t="shared" ref="Q230:Q293" si="48">IF(P230&gt;550000,550000,P230)</f>
        <v>550000</v>
      </c>
      <c r="R230" s="2">
        <f t="shared" si="46"/>
        <v>100916794.43257776</v>
      </c>
      <c r="S230" s="2">
        <f t="shared" si="17"/>
        <v>529079.14285714924</v>
      </c>
      <c r="T230" s="2">
        <f t="shared" si="18"/>
        <v>20920.857142857276</v>
      </c>
      <c r="U230" s="2">
        <f t="shared" si="19"/>
        <v>550000</v>
      </c>
      <c r="V230" s="2">
        <f t="shared" si="34"/>
        <v>52669194.383208901</v>
      </c>
      <c r="W230" s="2">
        <f t="shared" si="20"/>
        <v>541786.24556420743</v>
      </c>
      <c r="X230" s="2">
        <f t="shared" si="6"/>
        <v>8213.7544357925653</v>
      </c>
      <c r="Y230" s="2">
        <f t="shared" si="43"/>
        <v>48247600.049368843</v>
      </c>
      <c r="Z230" s="2" t="str">
        <f t="shared" si="8"/>
        <v>MEEP</v>
      </c>
      <c r="AA230" s="2">
        <f>IF(Z230="HERE",Y230,AA229+Graph!$G$1*1000)</f>
        <v>51887588.341837436</v>
      </c>
      <c r="AB230" s="2">
        <f t="shared" si="21"/>
        <v>420000</v>
      </c>
      <c r="AC230" s="2">
        <f t="shared" si="44"/>
        <v>47333941.824578419</v>
      </c>
      <c r="AD230" s="3">
        <f t="shared" si="10"/>
        <v>51887588.341837436</v>
      </c>
      <c r="AE230" s="2">
        <f>IF(AE228&gt;=52800000,52800000,IF(AB209=Graph!G$1*1000,AE229+Graph!G$1*1000,AC230))</f>
        <v>47333941.824578419</v>
      </c>
      <c r="AF230" s="3">
        <f t="shared" si="11"/>
        <v>47333941.824578419</v>
      </c>
      <c r="AG230" s="3">
        <f t="shared" si="29"/>
        <v>45004498.322101012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155</v>
      </c>
      <c r="C231" s="7"/>
      <c r="D231" s="2" t="e">
        <f t="shared" si="12"/>
        <v>#N/A</v>
      </c>
      <c r="E231" s="2" t="e">
        <f t="shared" si="22"/>
        <v>#N/A</v>
      </c>
      <c r="F231" s="2">
        <v>697827.16214153171</v>
      </c>
      <c r="G231" s="2">
        <f t="shared" si="47"/>
        <v>529079.14285714284</v>
      </c>
      <c r="H231" s="2">
        <f t="shared" si="45"/>
        <v>97710107.691786066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3978769.8571428643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750672.40104529262</v>
      </c>
      <c r="Q231" s="2">
        <f t="shared" si="48"/>
        <v>550000</v>
      </c>
      <c r="R231" s="2">
        <f t="shared" si="46"/>
        <v>101466794.43257776</v>
      </c>
      <c r="S231" s="2">
        <f t="shared" si="17"/>
        <v>529079.14285714924</v>
      </c>
      <c r="T231" s="2">
        <f t="shared" si="18"/>
        <v>20920.857142857276</v>
      </c>
      <c r="U231" s="2">
        <f t="shared" si="19"/>
        <v>550000</v>
      </c>
      <c r="V231" s="2">
        <f t="shared" si="34"/>
        <v>53212816.404262245</v>
      </c>
      <c r="W231" s="2">
        <f t="shared" si="20"/>
        <v>543622.02105334401</v>
      </c>
      <c r="X231" s="2">
        <f t="shared" si="6"/>
        <v>6377.9789466559887</v>
      </c>
      <c r="Y231" s="2">
        <f t="shared" si="43"/>
        <v>48253978.028315499</v>
      </c>
      <c r="Z231" s="2" t="str">
        <f t="shared" si="8"/>
        <v>MEEP</v>
      </c>
      <c r="AA231" s="2">
        <f>IF(Z231="HERE",Y231,AA230+Graph!$G$1*1000)</f>
        <v>52307588.341837436</v>
      </c>
      <c r="AB231" s="2">
        <f t="shared" si="21"/>
        <v>420000</v>
      </c>
      <c r="AC231" s="2">
        <f t="shared" si="44"/>
        <v>47333941.824578419</v>
      </c>
      <c r="AD231" s="3">
        <f t="shared" si="10"/>
        <v>52307588.341837436</v>
      </c>
      <c r="AE231" s="2">
        <f>IF(AE229&gt;=52800000,52800000,IF(AB210=Graph!G$1*1000,AE230+Graph!G$1*1000,AC231))</f>
        <v>47333941.824578419</v>
      </c>
      <c r="AF231" s="3">
        <f t="shared" si="11"/>
        <v>47333941.824578419</v>
      </c>
      <c r="AG231" s="3">
        <f t="shared" si="29"/>
        <v>45070188.196686909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156</v>
      </c>
      <c r="C232" s="7"/>
      <c r="D232" s="2" t="e">
        <f t="shared" si="12"/>
        <v>#N/A</v>
      </c>
      <c r="E232" s="2" t="e">
        <f t="shared" si="22"/>
        <v>#N/A</v>
      </c>
      <c r="F232" s="2">
        <v>699662.93763066828</v>
      </c>
      <c r="G232" s="2">
        <f t="shared" si="47"/>
        <v>529079.14285714284</v>
      </c>
      <c r="H232" s="2">
        <f t="shared" si="45"/>
        <v>98239186.834643215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3999690.7142857215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752779.04094076157</v>
      </c>
      <c r="Q232" s="2">
        <f t="shared" si="48"/>
        <v>550000</v>
      </c>
      <c r="R232" s="2">
        <f t="shared" si="46"/>
        <v>102016794.43257776</v>
      </c>
      <c r="S232" s="2">
        <f t="shared" si="17"/>
        <v>529079.14285714924</v>
      </c>
      <c r="T232" s="2">
        <f t="shared" si="18"/>
        <v>20920.857142857276</v>
      </c>
      <c r="U232" s="2">
        <f t="shared" si="19"/>
        <v>550000</v>
      </c>
      <c r="V232" s="2">
        <f t="shared" si="34"/>
        <v>53758274.20080474</v>
      </c>
      <c r="W232" s="2">
        <f t="shared" si="20"/>
        <v>545457.79654249549</v>
      </c>
      <c r="X232" s="2">
        <f t="shared" si="6"/>
        <v>4542.2034575045109</v>
      </c>
      <c r="Y232" s="2">
        <f t="shared" si="43"/>
        <v>48258520.231773004</v>
      </c>
      <c r="Z232" s="2" t="str">
        <f t="shared" si="8"/>
        <v>MEEP</v>
      </c>
      <c r="AA232" s="2">
        <f>IF(Z232="HERE",Y232,AA231+Graph!$G$1*1000)</f>
        <v>52727588.341837436</v>
      </c>
      <c r="AB232" s="2">
        <f t="shared" si="21"/>
        <v>420000</v>
      </c>
      <c r="AC232" s="2">
        <f t="shared" si="44"/>
        <v>47333941.824578419</v>
      </c>
      <c r="AD232" s="3">
        <f t="shared" si="10"/>
        <v>52727588.341837436</v>
      </c>
      <c r="AE232" s="2">
        <f>IF(AE230&gt;=52800000,52800000,IF(AB211=Graph!G$1*1000,AE231+Graph!G$1*1000,AC232))</f>
        <v>47333941.824578419</v>
      </c>
      <c r="AF232" s="3">
        <f t="shared" si="11"/>
        <v>47333941.824578419</v>
      </c>
      <c r="AG232" s="3">
        <f t="shared" si="29"/>
        <v>45134317.662107028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157</v>
      </c>
      <c r="C233" s="7"/>
      <c r="D233" s="2" t="e">
        <f t="shared" si="12"/>
        <v>#N/A</v>
      </c>
      <c r="E233" s="2" t="e">
        <f t="shared" si="22"/>
        <v>#N/A</v>
      </c>
      <c r="F233" s="2">
        <v>701498.71311981976</v>
      </c>
      <c r="G233" s="2">
        <f t="shared" si="47"/>
        <v>529079.14285714284</v>
      </c>
      <c r="H233" s="2">
        <f t="shared" si="45"/>
        <v>98768265.977500364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4020611.5714285788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754885.68083623052</v>
      </c>
      <c r="Q233" s="2">
        <f t="shared" si="48"/>
        <v>550000</v>
      </c>
      <c r="R233" s="2">
        <f t="shared" si="46"/>
        <v>102566794.43257776</v>
      </c>
      <c r="S233" s="2">
        <f t="shared" si="17"/>
        <v>529079.14285714924</v>
      </c>
      <c r="T233" s="2">
        <f t="shared" si="18"/>
        <v>20920.857142857276</v>
      </c>
      <c r="U233" s="2">
        <f t="shared" si="19"/>
        <v>550000</v>
      </c>
      <c r="V233" s="2">
        <f t="shared" si="34"/>
        <v>54305567.772836372</v>
      </c>
      <c r="W233" s="2">
        <f t="shared" si="20"/>
        <v>547293.57203163207</v>
      </c>
      <c r="X233" s="2">
        <f t="shared" si="6"/>
        <v>2706.4279683679342</v>
      </c>
      <c r="Y233" s="2">
        <f t="shared" si="43"/>
        <v>48261226.659741372</v>
      </c>
      <c r="Z233" s="2" t="str">
        <f t="shared" si="8"/>
        <v>MEEP</v>
      </c>
      <c r="AA233" s="2">
        <f>IF(Z233="HERE",Y233,AA232+Graph!$G$1*1000)</f>
        <v>53147588.341837436</v>
      </c>
      <c r="AB233" s="2">
        <f t="shared" si="21"/>
        <v>420000</v>
      </c>
      <c r="AC233" s="2">
        <f t="shared" si="44"/>
        <v>47333941.824578419</v>
      </c>
      <c r="AD233" s="3">
        <f t="shared" si="10"/>
        <v>52800000</v>
      </c>
      <c r="AE233" s="2">
        <f>IF(AE231&gt;=52800000,52800000,IF(AB212=Graph!G$1*1000,AE232+Graph!G$1*1000,AC233))</f>
        <v>47333941.824578419</v>
      </c>
      <c r="AF233" s="3">
        <f t="shared" si="11"/>
        <v>47333941.824578419</v>
      </c>
      <c r="AG233" s="3">
        <f t="shared" si="29"/>
        <v>45196886.718361378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158</v>
      </c>
      <c r="C234" s="7"/>
      <c r="D234" s="2" t="e">
        <f t="shared" si="12"/>
        <v>#N/A</v>
      </c>
      <c r="E234" s="2" t="e">
        <f t="shared" si="22"/>
        <v>#N/A</v>
      </c>
      <c r="F234" s="2">
        <v>703334.48860895634</v>
      </c>
      <c r="G234" s="2">
        <f t="shared" si="47"/>
        <v>529079.14285714284</v>
      </c>
      <c r="H234" s="2">
        <f t="shared" si="45"/>
        <v>99297345.120357513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4041532.4285714361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756992.32073169947</v>
      </c>
      <c r="Q234" s="2">
        <f t="shared" si="48"/>
        <v>550000</v>
      </c>
      <c r="R234" s="2">
        <f t="shared" si="46"/>
        <v>103116794.43257776</v>
      </c>
      <c r="S234" s="2">
        <f t="shared" si="17"/>
        <v>529079.14285714924</v>
      </c>
      <c r="T234" s="2">
        <f t="shared" si="18"/>
        <v>20920.857142857276</v>
      </c>
      <c r="U234" s="2">
        <f t="shared" si="19"/>
        <v>550000</v>
      </c>
      <c r="V234" s="2">
        <f t="shared" si="34"/>
        <v>54854697.120357156</v>
      </c>
      <c r="W234" s="2">
        <f t="shared" si="20"/>
        <v>549129.34752078354</v>
      </c>
      <c r="X234" s="2">
        <f t="shared" si="6"/>
        <v>870.65247921645641</v>
      </c>
      <c r="Y234" s="2">
        <f t="shared" si="43"/>
        <v>48262097.312220588</v>
      </c>
      <c r="Z234" s="2" t="str">
        <f t="shared" si="8"/>
        <v>MEEP</v>
      </c>
      <c r="AA234" s="2">
        <f>IF(Z234="HERE",Y234,AA233+Graph!$G$1*1000)</f>
        <v>53567588.341837436</v>
      </c>
      <c r="AB234" s="2">
        <f t="shared" si="21"/>
        <v>420000</v>
      </c>
      <c r="AC234" s="2">
        <f t="shared" si="44"/>
        <v>47333941.824578419</v>
      </c>
      <c r="AD234" s="3">
        <f t="shared" si="10"/>
        <v>52800000</v>
      </c>
      <c r="AE234" s="2">
        <f>IF(AE232&gt;=52800000,52800000,IF(AB213=Graph!G$1*1000,AE233+Graph!G$1*1000,AC234))</f>
        <v>47333941.824578419</v>
      </c>
      <c r="AF234" s="3">
        <f t="shared" si="11"/>
        <v>47333941.824578419</v>
      </c>
      <c r="AG234" s="3">
        <f t="shared" si="29"/>
        <v>45257895.36544995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159</v>
      </c>
      <c r="C235" s="7"/>
      <c r="D235" s="2" t="e">
        <f t="shared" si="12"/>
        <v>#N/A</v>
      </c>
      <c r="E235" s="2" t="e">
        <f t="shared" si="22"/>
        <v>#N/A</v>
      </c>
      <c r="F235" s="2">
        <v>705170.26409810781</v>
      </c>
      <c r="G235" s="2">
        <f t="shared" si="47"/>
        <v>529079.14285714284</v>
      </c>
      <c r="H235" s="2">
        <f t="shared" si="45"/>
        <v>99826424.263214663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4062453.2857142934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759098.96062716842</v>
      </c>
      <c r="Q235" s="2">
        <f t="shared" si="48"/>
        <v>550000</v>
      </c>
      <c r="R235" s="2">
        <f t="shared" si="46"/>
        <v>103666794.43257776</v>
      </c>
      <c r="S235" s="2">
        <f t="shared" si="17"/>
        <v>529079.14285714924</v>
      </c>
      <c r="T235" s="2">
        <f t="shared" si="18"/>
        <v>20920.857142857276</v>
      </c>
      <c r="U235" s="2">
        <f t="shared" si="19"/>
        <v>550000</v>
      </c>
      <c r="V235" s="2">
        <f t="shared" si="34"/>
        <v>55383776.263214298</v>
      </c>
      <c r="W235" s="2">
        <f t="shared" si="20"/>
        <v>529079.14285714179</v>
      </c>
      <c r="X235" s="2">
        <f t="shared" si="6"/>
        <v>20920.857142858207</v>
      </c>
      <c r="Y235" s="2">
        <f t="shared" si="43"/>
        <v>48283018.169363447</v>
      </c>
      <c r="Z235" s="2" t="str">
        <f t="shared" si="8"/>
        <v>MEEP</v>
      </c>
      <c r="AA235" s="2">
        <f>IF(Z235="HERE",Y235,AA234+Graph!$G$1*1000)</f>
        <v>53987588.341837436</v>
      </c>
      <c r="AB235" s="2">
        <f t="shared" si="21"/>
        <v>420000</v>
      </c>
      <c r="AC235" s="2">
        <f t="shared" si="44"/>
        <v>47333941.824578419</v>
      </c>
      <c r="AD235" s="3">
        <f t="shared" si="10"/>
        <v>52800000</v>
      </c>
      <c r="AE235" s="2">
        <f>IF(AE233&gt;=52800000,52800000,IF(AB214=Graph!G$1*1000,AE234+Graph!G$1*1000,AC235))</f>
        <v>47333941.824578419</v>
      </c>
      <c r="AF235" s="3">
        <f t="shared" si="11"/>
        <v>47333941.824578419</v>
      </c>
      <c r="AG235" s="3">
        <f t="shared" si="29"/>
        <v>45317343.603372745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160</v>
      </c>
      <c r="C236" s="7"/>
      <c r="D236" s="2" t="e">
        <f t="shared" si="12"/>
        <v>#N/A</v>
      </c>
      <c r="E236" s="2" t="e">
        <f t="shared" si="22"/>
        <v>#N/A</v>
      </c>
      <c r="F236" s="2">
        <v>707006.03958724439</v>
      </c>
      <c r="G236" s="2">
        <f t="shared" si="47"/>
        <v>529079.14285714284</v>
      </c>
      <c r="H236" s="2">
        <f t="shared" si="45"/>
        <v>100355503.40607181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4083374.1428571506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761205.60052263737</v>
      </c>
      <c r="Q236" s="2">
        <f t="shared" si="48"/>
        <v>550000</v>
      </c>
      <c r="R236" s="2">
        <f t="shared" si="46"/>
        <v>104216794.43257776</v>
      </c>
      <c r="S236" s="2">
        <f t="shared" si="17"/>
        <v>529079.14285714924</v>
      </c>
      <c r="T236" s="2">
        <f t="shared" si="18"/>
        <v>20920.857142857276</v>
      </c>
      <c r="U236" s="2">
        <f t="shared" si="19"/>
        <v>550000</v>
      </c>
      <c r="V236" s="2">
        <f t="shared" si="34"/>
        <v>55912855.406071439</v>
      </c>
      <c r="W236" s="2">
        <f t="shared" si="20"/>
        <v>529079.14285714179</v>
      </c>
      <c r="X236" s="2">
        <f t="shared" si="6"/>
        <v>20920.857142858207</v>
      </c>
      <c r="Y236" s="2">
        <f t="shared" si="43"/>
        <v>48303939.026506305</v>
      </c>
      <c r="Z236" s="2" t="str">
        <f t="shared" si="8"/>
        <v>MEEP</v>
      </c>
      <c r="AA236" s="2">
        <f>IF(Z236="HERE",Y236,AA235+Graph!$G$1*1000)</f>
        <v>54407588.341837436</v>
      </c>
      <c r="AB236" s="2">
        <f t="shared" si="21"/>
        <v>420000</v>
      </c>
      <c r="AC236" s="2">
        <f t="shared" si="44"/>
        <v>47333941.824578419</v>
      </c>
      <c r="AD236" s="3">
        <f t="shared" si="10"/>
        <v>52800000</v>
      </c>
      <c r="AE236" s="2">
        <f>IF(AE234&gt;=52800000,52800000,IF(AB215=Graph!G$1*1000,AE235+Graph!G$1*1000,AC236))</f>
        <v>47333941.824578419</v>
      </c>
      <c r="AF236" s="3">
        <f t="shared" si="11"/>
        <v>47333941.824578419</v>
      </c>
      <c r="AG236" s="3">
        <f t="shared" si="29"/>
        <v>45375231.432129778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161</v>
      </c>
      <c r="C237" s="7"/>
      <c r="D237" s="2" t="e">
        <f t="shared" si="12"/>
        <v>#N/A</v>
      </c>
      <c r="E237" s="2" t="e">
        <f t="shared" si="22"/>
        <v>#N/A</v>
      </c>
      <c r="F237" s="2">
        <v>708841.81507639587</v>
      </c>
      <c r="G237" s="2">
        <f t="shared" si="47"/>
        <v>529079.14285714284</v>
      </c>
      <c r="H237" s="2">
        <f t="shared" si="45"/>
        <v>100884582.54892896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4104295.0000000079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763312.24041810632</v>
      </c>
      <c r="Q237" s="2">
        <f t="shared" si="48"/>
        <v>550000</v>
      </c>
      <c r="R237" s="2">
        <f t="shared" si="46"/>
        <v>104766794.43257776</v>
      </c>
      <c r="S237" s="2">
        <f t="shared" si="17"/>
        <v>529079.14285714924</v>
      </c>
      <c r="T237" s="2">
        <f t="shared" si="18"/>
        <v>20920.857142857276</v>
      </c>
      <c r="U237" s="2">
        <f t="shared" si="19"/>
        <v>550000</v>
      </c>
      <c r="V237" s="2">
        <f t="shared" si="34"/>
        <v>56441934.548928581</v>
      </c>
      <c r="W237" s="2">
        <f t="shared" si="20"/>
        <v>529079.14285714179</v>
      </c>
      <c r="X237" s="2">
        <f t="shared" si="6"/>
        <v>20920.857142858207</v>
      </c>
      <c r="Y237" s="2">
        <f t="shared" si="43"/>
        <v>48324859.883649163</v>
      </c>
      <c r="Z237" s="2" t="str">
        <f t="shared" si="8"/>
        <v>MEEP</v>
      </c>
      <c r="AA237" s="2">
        <f>IF(Z237="HERE",Y237,AA236+Graph!$G$1*1000)</f>
        <v>54827588.341837436</v>
      </c>
      <c r="AB237" s="2">
        <f t="shared" si="21"/>
        <v>420000</v>
      </c>
      <c r="AC237" s="2">
        <f t="shared" si="44"/>
        <v>47333941.824578419</v>
      </c>
      <c r="AD237" s="3">
        <f t="shared" si="10"/>
        <v>52800000</v>
      </c>
      <c r="AE237" s="2">
        <f>IF(AE235&gt;=52800000,52800000,IF(AB216=Graph!G$1*1000,AE236+Graph!G$1*1000,AC237))</f>
        <v>47333941.824578419</v>
      </c>
      <c r="AF237" s="3">
        <f t="shared" si="11"/>
        <v>47333941.824578419</v>
      </c>
      <c r="AG237" s="3">
        <f t="shared" si="29"/>
        <v>45431558.851721026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162</v>
      </c>
      <c r="C238" s="7"/>
      <c r="D238" s="2" t="e">
        <f t="shared" si="12"/>
        <v>#N/A</v>
      </c>
      <c r="E238" s="2" t="e">
        <f t="shared" si="22"/>
        <v>#N/A</v>
      </c>
      <c r="F238" s="2">
        <v>710677.59056554735</v>
      </c>
      <c r="G238" s="2">
        <f t="shared" si="47"/>
        <v>529079.14285714284</v>
      </c>
      <c r="H238" s="2">
        <f t="shared" si="45"/>
        <v>101413661.69178611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4125215.8571428652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765418.88031357527</v>
      </c>
      <c r="Q238" s="2">
        <f t="shared" si="48"/>
        <v>550000</v>
      </c>
      <c r="R238" s="2">
        <f t="shared" si="46"/>
        <v>105316794.43257776</v>
      </c>
      <c r="S238" s="2">
        <f t="shared" si="17"/>
        <v>529079.14285714924</v>
      </c>
      <c r="T238" s="2">
        <f t="shared" si="18"/>
        <v>20920.857142857276</v>
      </c>
      <c r="U238" s="2">
        <f t="shared" si="19"/>
        <v>550000</v>
      </c>
      <c r="V238" s="2">
        <f t="shared" si="34"/>
        <v>56971013.691785723</v>
      </c>
      <c r="W238" s="2">
        <f t="shared" si="20"/>
        <v>529079.14285714179</v>
      </c>
      <c r="X238" s="2">
        <f t="shared" si="6"/>
        <v>20920.857142858207</v>
      </c>
      <c r="Y238" s="2">
        <f t="shared" si="43"/>
        <v>48345780.740792021</v>
      </c>
      <c r="Z238" s="2" t="str">
        <f t="shared" si="8"/>
        <v>MEEP</v>
      </c>
      <c r="AA238" s="2">
        <f>IF(Z238="HERE",Y238,AA237+Graph!$G$1*1000)</f>
        <v>55247588.341837436</v>
      </c>
      <c r="AB238" s="2">
        <f t="shared" si="21"/>
        <v>420000</v>
      </c>
      <c r="AC238" s="2">
        <f t="shared" si="44"/>
        <v>47333941.824578419</v>
      </c>
      <c r="AD238" s="3">
        <f t="shared" si="10"/>
        <v>52800000</v>
      </c>
      <c r="AE238" s="2">
        <f>IF(AE236&gt;=52800000,52800000,IF(AB217=Graph!G$1*1000,AE237+Graph!G$1*1000,AC238))</f>
        <v>47333941.824578419</v>
      </c>
      <c r="AF238" s="3">
        <f t="shared" si="11"/>
        <v>47333941.824578419</v>
      </c>
      <c r="AG238" s="3">
        <f t="shared" si="29"/>
        <v>45486325.862146504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163</v>
      </c>
      <c r="C239" s="7"/>
      <c r="D239" s="2" t="e">
        <f t="shared" si="12"/>
        <v>#N/A</v>
      </c>
      <c r="E239" s="2" t="e">
        <f t="shared" si="22"/>
        <v>#N/A</v>
      </c>
      <c r="F239" s="2">
        <v>712513.36605468392</v>
      </c>
      <c r="G239" s="2">
        <f t="shared" si="47"/>
        <v>529079.14285714284</v>
      </c>
      <c r="H239" s="2">
        <f t="shared" si="45"/>
        <v>101942740.83464326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4146136.7142857225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767525.52020904422</v>
      </c>
      <c r="Q239" s="2">
        <f t="shared" si="48"/>
        <v>550000</v>
      </c>
      <c r="R239" s="2">
        <f t="shared" si="46"/>
        <v>105866794.43257776</v>
      </c>
      <c r="S239" s="2">
        <f t="shared" si="17"/>
        <v>529079.14285714924</v>
      </c>
      <c r="T239" s="2">
        <f t="shared" si="18"/>
        <v>20920.857142857276</v>
      </c>
      <c r="U239" s="2">
        <f t="shared" si="19"/>
        <v>550000</v>
      </c>
      <c r="V239" s="2">
        <f t="shared" si="34"/>
        <v>57500092.834642865</v>
      </c>
      <c r="W239" s="2">
        <f t="shared" si="20"/>
        <v>529079.14285714179</v>
      </c>
      <c r="X239" s="2">
        <f t="shared" si="6"/>
        <v>20920.857142858207</v>
      </c>
      <c r="Y239" s="2">
        <f t="shared" si="43"/>
        <v>48366701.597934879</v>
      </c>
      <c r="Z239" s="2" t="str">
        <f t="shared" si="8"/>
        <v>MEEP</v>
      </c>
      <c r="AA239" s="2">
        <f>IF(Z239="HERE",Y239,AA238+Graph!$G$1*1000)</f>
        <v>55667588.341837436</v>
      </c>
      <c r="AB239" s="2">
        <f t="shared" si="21"/>
        <v>420000</v>
      </c>
      <c r="AC239" s="2">
        <f t="shared" si="44"/>
        <v>47333941.824578419</v>
      </c>
      <c r="AD239" s="3">
        <f t="shared" si="10"/>
        <v>52800000</v>
      </c>
      <c r="AE239" s="2">
        <f>IF(AE237&gt;=52800000,52800000,IF(AB218=Graph!G$1*1000,AE238+Graph!G$1*1000,AC239))</f>
        <v>47333941.824578419</v>
      </c>
      <c r="AF239" s="3">
        <f t="shared" si="11"/>
        <v>47333941.824578419</v>
      </c>
      <c r="AG239" s="3">
        <f t="shared" si="29"/>
        <v>45539532.46340622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164</v>
      </c>
      <c r="C240" s="7"/>
      <c r="D240" s="2" t="e">
        <f t="shared" si="12"/>
        <v>#N/A</v>
      </c>
      <c r="E240" s="2" t="e">
        <f t="shared" si="22"/>
        <v>#N/A</v>
      </c>
      <c r="F240" s="2">
        <v>714349.1415438354</v>
      </c>
      <c r="G240" s="2">
        <f t="shared" si="47"/>
        <v>529079.14285714284</v>
      </c>
      <c r="H240" s="2">
        <f t="shared" si="45"/>
        <v>102471819.97750041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4167057.5714285797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769632.16010451317</v>
      </c>
      <c r="Q240" s="2">
        <f t="shared" si="48"/>
        <v>550000</v>
      </c>
      <c r="R240" s="2">
        <f t="shared" si="46"/>
        <v>106416794.43257776</v>
      </c>
      <c r="S240" s="2">
        <f t="shared" si="17"/>
        <v>529079.14285714924</v>
      </c>
      <c r="T240" s="2">
        <f t="shared" si="18"/>
        <v>20920.857142857276</v>
      </c>
      <c r="U240" s="2">
        <f t="shared" si="19"/>
        <v>550000</v>
      </c>
      <c r="V240" s="2">
        <f t="shared" si="34"/>
        <v>58029171.977500007</v>
      </c>
      <c r="W240" s="2">
        <f t="shared" si="20"/>
        <v>529079.14285714179</v>
      </c>
      <c r="X240" s="2">
        <f t="shared" si="6"/>
        <v>20920.857142858207</v>
      </c>
      <c r="Y240" s="2">
        <f t="shared" si="43"/>
        <v>48387622.455077738</v>
      </c>
      <c r="Z240" s="2" t="str">
        <f t="shared" si="8"/>
        <v>MEEP</v>
      </c>
      <c r="AA240" s="2">
        <f>IF(Z240="HERE",Y240,AA239+Graph!$G$1*1000)</f>
        <v>56087588.341837436</v>
      </c>
      <c r="AB240" s="2">
        <f t="shared" si="21"/>
        <v>420000</v>
      </c>
      <c r="AC240" s="2">
        <f t="shared" si="44"/>
        <v>47333941.824578419</v>
      </c>
      <c r="AD240" s="3">
        <f t="shared" si="10"/>
        <v>52800000</v>
      </c>
      <c r="AE240" s="2">
        <f>IF(AE238&gt;=52800000,52800000,IF(AB219=Graph!G$1*1000,AE239+Graph!G$1*1000,AC240))</f>
        <v>47333941.824578419</v>
      </c>
      <c r="AF240" s="3">
        <f t="shared" si="11"/>
        <v>47333941.824578419</v>
      </c>
      <c r="AG240" s="3">
        <f t="shared" si="29"/>
        <v>45591178.655500151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165</v>
      </c>
      <c r="C241" s="7"/>
      <c r="D241" s="2" t="e">
        <f t="shared" si="12"/>
        <v>#N/A</v>
      </c>
      <c r="E241" s="2" t="e">
        <f t="shared" si="22"/>
        <v>#N/A</v>
      </c>
      <c r="F241" s="2">
        <v>716184.91703297198</v>
      </c>
      <c r="G241" s="2">
        <f t="shared" si="47"/>
        <v>529079.14285714284</v>
      </c>
      <c r="H241" s="2">
        <f t="shared" si="45"/>
        <v>103000899.12035756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4187978.428571437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771738.79999998212</v>
      </c>
      <c r="Q241" s="2">
        <f t="shared" si="48"/>
        <v>550000</v>
      </c>
      <c r="R241" s="2">
        <f t="shared" si="46"/>
        <v>106966794.43257776</v>
      </c>
      <c r="S241" s="2">
        <f t="shared" si="17"/>
        <v>529079.14285714924</v>
      </c>
      <c r="T241" s="2">
        <f t="shared" si="18"/>
        <v>20920.857142857276</v>
      </c>
      <c r="U241" s="2">
        <f t="shared" si="19"/>
        <v>550000</v>
      </c>
      <c r="V241" s="2">
        <f t="shared" si="34"/>
        <v>58558251.120357148</v>
      </c>
      <c r="W241" s="2">
        <f t="shared" si="20"/>
        <v>529079.14285714179</v>
      </c>
      <c r="X241" s="2">
        <f t="shared" si="6"/>
        <v>20920.857142858207</v>
      </c>
      <c r="Y241" s="2">
        <f t="shared" si="43"/>
        <v>48408543.312220596</v>
      </c>
      <c r="Z241" s="2" t="str">
        <f t="shared" si="8"/>
        <v>MEEP</v>
      </c>
      <c r="AA241" s="2">
        <f>IF(Z241="HERE",Y241,AA240+Graph!$G$1*1000)</f>
        <v>56507588.341837436</v>
      </c>
      <c r="AB241" s="2">
        <f t="shared" si="21"/>
        <v>420000</v>
      </c>
      <c r="AC241" s="2">
        <f t="shared" si="44"/>
        <v>47333941.824578419</v>
      </c>
      <c r="AD241" s="3">
        <f t="shared" si="10"/>
        <v>52800000</v>
      </c>
      <c r="AE241" s="2">
        <f>IF(AE239&gt;=52800000,52800000,IF(AB220=Graph!G$1*1000,AE240+Graph!G$1*1000,AC241))</f>
        <v>47333941.824578419</v>
      </c>
      <c r="AF241" s="3">
        <f t="shared" si="11"/>
        <v>47333941.824578419</v>
      </c>
      <c r="AG241" s="3">
        <f t="shared" si="29"/>
        <v>45641264.438428313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166</v>
      </c>
      <c r="C242" s="7"/>
      <c r="D242" s="2" t="e">
        <f t="shared" si="12"/>
        <v>#N/A</v>
      </c>
      <c r="E242" s="2" t="e">
        <f t="shared" si="22"/>
        <v>#N/A</v>
      </c>
      <c r="F242" s="2">
        <v>718020.69252212346</v>
      </c>
      <c r="G242" s="2">
        <f t="shared" si="47"/>
        <v>529079.14285714284</v>
      </c>
      <c r="H242" s="2">
        <f t="shared" si="45"/>
        <v>103529978.26321471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4208899.2857142938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773845.43989546597</v>
      </c>
      <c r="Q242" s="2">
        <f t="shared" si="48"/>
        <v>550000</v>
      </c>
      <c r="R242" s="2">
        <f t="shared" si="46"/>
        <v>107516794.43257776</v>
      </c>
      <c r="S242" s="2">
        <f t="shared" si="17"/>
        <v>529079.14285714924</v>
      </c>
      <c r="T242" s="2">
        <f t="shared" si="18"/>
        <v>20920.85714285681</v>
      </c>
      <c r="U242" s="2">
        <f t="shared" si="19"/>
        <v>550000</v>
      </c>
      <c r="V242" s="2">
        <f t="shared" si="34"/>
        <v>59087330.26321429</v>
      </c>
      <c r="W242" s="2">
        <f t="shared" si="20"/>
        <v>529079.14285714179</v>
      </c>
      <c r="X242" s="2">
        <f t="shared" si="6"/>
        <v>20920.857142858207</v>
      </c>
      <c r="Y242" s="2">
        <f t="shared" si="43"/>
        <v>48429464.169363454</v>
      </c>
      <c r="Z242" s="2" t="str">
        <f t="shared" si="8"/>
        <v>MEEP</v>
      </c>
      <c r="AA242" s="2">
        <f>IF(Z242="HERE",Y242,AA241+Graph!$G$1*1000)</f>
        <v>56927588.341837436</v>
      </c>
      <c r="AB242" s="2">
        <f t="shared" si="21"/>
        <v>420000</v>
      </c>
      <c r="AC242" s="2">
        <f t="shared" si="44"/>
        <v>47333941.824578419</v>
      </c>
      <c r="AD242" s="3">
        <f t="shared" si="10"/>
        <v>52800000</v>
      </c>
      <c r="AE242" s="2">
        <f>IF(AE240&gt;=52800000,52800000,IF(AB221=Graph!G$1*1000,AE241+Graph!G$1*1000,AC242))</f>
        <v>47333941.824578419</v>
      </c>
      <c r="AF242" s="3">
        <f t="shared" si="11"/>
        <v>47333941.824578419</v>
      </c>
      <c r="AG242" s="3">
        <f t="shared" si="29"/>
        <v>45663526.598882616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167</v>
      </c>
      <c r="C243" s="7"/>
      <c r="D243" s="2" t="e">
        <f t="shared" si="12"/>
        <v>#N/A</v>
      </c>
      <c r="E243" s="2" t="e">
        <f t="shared" si="22"/>
        <v>#N/A</v>
      </c>
      <c r="F243" s="2">
        <v>719856.46801126003</v>
      </c>
      <c r="G243" s="2">
        <f t="shared" si="47"/>
        <v>529079.14285714284</v>
      </c>
      <c r="H243" s="2">
        <f t="shared" si="45"/>
        <v>104059057.40607186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4229820.1428571511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775952.07979093492</v>
      </c>
      <c r="Q243" s="2">
        <f t="shared" si="48"/>
        <v>550000</v>
      </c>
      <c r="R243" s="2">
        <f t="shared" si="46"/>
        <v>108066794.43257776</v>
      </c>
      <c r="S243" s="2">
        <f t="shared" si="17"/>
        <v>529079.14285714924</v>
      </c>
      <c r="T243" s="2">
        <f t="shared" si="18"/>
        <v>20920.857142857276</v>
      </c>
      <c r="U243" s="2">
        <f t="shared" si="19"/>
        <v>550000</v>
      </c>
      <c r="V243" s="2">
        <f t="shared" si="34"/>
        <v>59616409.406071432</v>
      </c>
      <c r="W243" s="2">
        <f t="shared" si="20"/>
        <v>529079.14285714179</v>
      </c>
      <c r="X243" s="2">
        <f t="shared" si="6"/>
        <v>20920.857142858207</v>
      </c>
      <c r="Y243" s="2">
        <f t="shared" si="43"/>
        <v>48450385.026506312</v>
      </c>
      <c r="Z243" s="2" t="str">
        <f t="shared" si="8"/>
        <v>MEEP</v>
      </c>
      <c r="AA243" s="2">
        <f>IF(Z243="HERE",Y243,AA242+Graph!$G$1*1000)</f>
        <v>57347588.341837436</v>
      </c>
      <c r="AB243" s="2">
        <f t="shared" si="21"/>
        <v>420000</v>
      </c>
      <c r="AC243" s="2">
        <f t="shared" si="44"/>
        <v>47333941.824578419</v>
      </c>
      <c r="AD243" s="3">
        <f t="shared" si="10"/>
        <v>52800000</v>
      </c>
      <c r="AE243" s="2">
        <f>IF(AE241&gt;=52800000,52800000,IF(AB222=Graph!G$1*1000,AE242+Graph!G$1*1000,AC243))</f>
        <v>47753941.824578419</v>
      </c>
      <c r="AF243" s="3">
        <f t="shared" si="11"/>
        <v>47753941.824578419</v>
      </c>
      <c r="AG243" s="3">
        <f t="shared" si="29"/>
        <v>46041526.598882616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168</v>
      </c>
      <c r="C244" s="7"/>
      <c r="D244" s="2" t="e">
        <f t="shared" si="12"/>
        <v>#N/A</v>
      </c>
      <c r="E244" s="2" t="e">
        <f t="shared" si="22"/>
        <v>#N/A</v>
      </c>
      <c r="F244" s="2">
        <v>721692.24350041151</v>
      </c>
      <c r="G244" s="2">
        <f t="shared" si="47"/>
        <v>529079.14285714284</v>
      </c>
      <c r="H244" s="2">
        <f t="shared" si="45"/>
        <v>104588136.54892901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4250741.0000000084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778058.71968640387</v>
      </c>
      <c r="Q244" s="2">
        <f t="shared" si="48"/>
        <v>550000</v>
      </c>
      <c r="R244" s="2">
        <f t="shared" si="46"/>
        <v>108616794.43257776</v>
      </c>
      <c r="S244" s="2">
        <f t="shared" si="17"/>
        <v>529079.14285714924</v>
      </c>
      <c r="T244" s="2">
        <f t="shared" si="18"/>
        <v>20920.857142857276</v>
      </c>
      <c r="U244" s="2">
        <f t="shared" si="19"/>
        <v>550000</v>
      </c>
      <c r="V244" s="2">
        <f t="shared" si="34"/>
        <v>60145488.548928574</v>
      </c>
      <c r="W244" s="2">
        <f t="shared" si="20"/>
        <v>529079.14285714179</v>
      </c>
      <c r="X244" s="2">
        <f t="shared" si="6"/>
        <v>20920.857142858207</v>
      </c>
      <c r="Y244" s="2">
        <f t="shared" si="43"/>
        <v>48471305.88364917</v>
      </c>
      <c r="Z244" s="2" t="str">
        <f t="shared" si="8"/>
        <v>MEEP</v>
      </c>
      <c r="AA244" s="2">
        <f>IF(Z244="HERE",Y244,AA243+Graph!$G$1*1000)</f>
        <v>57767588.341837436</v>
      </c>
      <c r="AB244" s="2">
        <f t="shared" si="21"/>
        <v>420000</v>
      </c>
      <c r="AC244" s="2">
        <f t="shared" si="44"/>
        <v>47333941.824578419</v>
      </c>
      <c r="AD244" s="3">
        <f t="shared" si="10"/>
        <v>52800000</v>
      </c>
      <c r="AE244" s="2">
        <f>IF(AE242&gt;=52800000,52800000,IF(AB223=Graph!G$1*1000,AE243+Graph!G$1*1000,AC244))</f>
        <v>48173941.824578419</v>
      </c>
      <c r="AF244" s="3">
        <f t="shared" si="11"/>
        <v>48173941.824578419</v>
      </c>
      <c r="AG244" s="3">
        <f t="shared" si="29"/>
        <v>46419526.598882616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169</v>
      </c>
      <c r="C245" s="7"/>
      <c r="D245" s="2" t="e">
        <f t="shared" si="12"/>
        <v>#N/A</v>
      </c>
      <c r="E245" s="2" t="e">
        <f t="shared" si="22"/>
        <v>#N/A</v>
      </c>
      <c r="F245" s="2">
        <v>723528.01898956299</v>
      </c>
      <c r="G245" s="2">
        <f t="shared" si="47"/>
        <v>529079.14285714284</v>
      </c>
      <c r="H245" s="2">
        <f t="shared" si="45"/>
        <v>105117215.69178616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4271661.8571428657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780165.35958187282</v>
      </c>
      <c r="Q245" s="2">
        <f t="shared" si="48"/>
        <v>550000</v>
      </c>
      <c r="R245" s="2">
        <f t="shared" si="46"/>
        <v>109166794.43257776</v>
      </c>
      <c r="S245" s="2">
        <f t="shared" si="17"/>
        <v>529079.14285714924</v>
      </c>
      <c r="T245" s="2">
        <f t="shared" si="18"/>
        <v>20920.857142857276</v>
      </c>
      <c r="U245" s="2">
        <f t="shared" si="19"/>
        <v>550000</v>
      </c>
      <c r="V245" s="2">
        <f t="shared" si="34"/>
        <v>60674567.691785716</v>
      </c>
      <c r="W245" s="2">
        <f t="shared" si="20"/>
        <v>529079.14285714179</v>
      </c>
      <c r="X245" s="2">
        <f t="shared" si="6"/>
        <v>20920.857142858207</v>
      </c>
      <c r="Y245" s="2">
        <f t="shared" si="43"/>
        <v>48492226.740792029</v>
      </c>
      <c r="Z245" s="2" t="str">
        <f t="shared" si="8"/>
        <v>MEEP</v>
      </c>
      <c r="AA245" s="2">
        <f>IF(Z245="HERE",Y245,AA244+Graph!$G$1*1000)</f>
        <v>58187588.341837436</v>
      </c>
      <c r="AB245" s="2">
        <f t="shared" si="21"/>
        <v>420000</v>
      </c>
      <c r="AC245" s="2">
        <f t="shared" si="44"/>
        <v>47333941.824578419</v>
      </c>
      <c r="AD245" s="3">
        <f t="shared" si="10"/>
        <v>52800000</v>
      </c>
      <c r="AE245" s="2">
        <f>IF(AE243&gt;=52800000,52800000,IF(AB224=Graph!G$1*1000,AE244+Graph!G$1*1000,AC245))</f>
        <v>48593941.824578419</v>
      </c>
      <c r="AF245" s="3">
        <f t="shared" si="11"/>
        <v>48593941.824578419</v>
      </c>
      <c r="AG245" s="3">
        <f t="shared" si="29"/>
        <v>46797526.598882616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170</v>
      </c>
      <c r="C246" s="7"/>
      <c r="D246" s="2" t="e">
        <f t="shared" si="12"/>
        <v>#N/A</v>
      </c>
      <c r="E246" s="2" t="e">
        <f t="shared" si="22"/>
        <v>#N/A</v>
      </c>
      <c r="F246" s="2">
        <v>725363.79447869956</v>
      </c>
      <c r="G246" s="2">
        <f t="shared" si="47"/>
        <v>529079.14285714284</v>
      </c>
      <c r="H246" s="2">
        <f t="shared" si="45"/>
        <v>105646294.8346433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4292582.7142857229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782271.99947734177</v>
      </c>
      <c r="Q246" s="2">
        <f t="shared" si="48"/>
        <v>550000</v>
      </c>
      <c r="R246" s="2">
        <f t="shared" si="46"/>
        <v>109716794.43257776</v>
      </c>
      <c r="S246" s="2">
        <f t="shared" si="17"/>
        <v>529079.14285714924</v>
      </c>
      <c r="T246" s="2">
        <f t="shared" si="18"/>
        <v>20920.857142857276</v>
      </c>
      <c r="U246" s="2">
        <f t="shared" si="19"/>
        <v>550000</v>
      </c>
      <c r="V246" s="2">
        <f t="shared" si="34"/>
        <v>61203646.834642857</v>
      </c>
      <c r="W246" s="2">
        <f t="shared" si="20"/>
        <v>529079.14285714179</v>
      </c>
      <c r="X246" s="2">
        <f t="shared" si="6"/>
        <v>20920.857142858207</v>
      </c>
      <c r="Y246" s="2">
        <f t="shared" si="43"/>
        <v>48513147.597934887</v>
      </c>
      <c r="Z246" s="2" t="str">
        <f t="shared" si="8"/>
        <v>MEEP</v>
      </c>
      <c r="AA246" s="2">
        <f>IF(Z246="HERE",Y246,AA245+Graph!$G$1*1000)</f>
        <v>58607588.341837436</v>
      </c>
      <c r="AB246" s="2">
        <f t="shared" si="21"/>
        <v>420000</v>
      </c>
      <c r="AC246" s="2">
        <f t="shared" si="44"/>
        <v>47333941.824578419</v>
      </c>
      <c r="AD246" s="3">
        <f t="shared" si="10"/>
        <v>52800000</v>
      </c>
      <c r="AE246" s="2">
        <f>IF(AE244&gt;=52800000,52800000,IF(AB225=Graph!G$1*1000,AE245+Graph!G$1*1000,AC246))</f>
        <v>49013941.824578419</v>
      </c>
      <c r="AF246" s="3">
        <f t="shared" si="11"/>
        <v>49013941.824578419</v>
      </c>
      <c r="AG246" s="3">
        <f t="shared" si="29"/>
        <v>47175526.598882616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171</v>
      </c>
      <c r="C247" s="7"/>
      <c r="D247" s="2" t="e">
        <f t="shared" si="12"/>
        <v>#N/A</v>
      </c>
      <c r="E247" s="2" t="e">
        <f t="shared" si="22"/>
        <v>#N/A</v>
      </c>
      <c r="F247" s="2">
        <v>727199.56996785104</v>
      </c>
      <c r="G247" s="2">
        <f t="shared" si="47"/>
        <v>529079.14285714284</v>
      </c>
      <c r="H247" s="2">
        <f t="shared" si="45"/>
        <v>106175373.97750045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4313503.5714285802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784378.63937281072</v>
      </c>
      <c r="Q247" s="2">
        <f t="shared" si="48"/>
        <v>550000</v>
      </c>
      <c r="R247" s="2">
        <f t="shared" si="46"/>
        <v>110266794.43257776</v>
      </c>
      <c r="S247" s="2">
        <f t="shared" si="17"/>
        <v>529079.14285714924</v>
      </c>
      <c r="T247" s="2">
        <f t="shared" si="18"/>
        <v>20920.857142857276</v>
      </c>
      <c r="U247" s="2">
        <f t="shared" si="19"/>
        <v>550000</v>
      </c>
      <c r="V247" s="2">
        <f t="shared" si="34"/>
        <v>61732725.977499999</v>
      </c>
      <c r="W247" s="2">
        <f t="shared" si="20"/>
        <v>529079.14285714179</v>
      </c>
      <c r="X247" s="2">
        <f t="shared" si="6"/>
        <v>20920.857142858207</v>
      </c>
      <c r="Y247" s="2">
        <f t="shared" si="43"/>
        <v>48534068.455077745</v>
      </c>
      <c r="Z247" s="2" t="str">
        <f t="shared" si="8"/>
        <v>MEEP</v>
      </c>
      <c r="AA247" s="2">
        <f>IF(Z247="HERE",Y247,AA246+Graph!$G$1*1000)</f>
        <v>59027588.341837436</v>
      </c>
      <c r="AB247" s="2">
        <f t="shared" si="21"/>
        <v>420000</v>
      </c>
      <c r="AC247" s="2">
        <f t="shared" si="44"/>
        <v>47333941.824578419</v>
      </c>
      <c r="AD247" s="3">
        <f t="shared" si="10"/>
        <v>52800000</v>
      </c>
      <c r="AE247" s="2">
        <f>IF(AE245&gt;=52800000,52800000,IF(AB226=Graph!G$1*1000,AE246+Graph!G$1*1000,AC247))</f>
        <v>49433941.824578419</v>
      </c>
      <c r="AF247" s="3">
        <f t="shared" si="11"/>
        <v>49433941.824578419</v>
      </c>
      <c r="AG247" s="3">
        <f t="shared" si="29"/>
        <v>47553526.598882616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172</v>
      </c>
      <c r="C248" s="7"/>
      <c r="D248" s="2" t="e">
        <f t="shared" si="12"/>
        <v>#N/A</v>
      </c>
      <c r="E248" s="2" t="e">
        <f t="shared" si="22"/>
        <v>#N/A</v>
      </c>
      <c r="F248" s="2">
        <v>729035.34545698762</v>
      </c>
      <c r="G248" s="2">
        <f t="shared" si="47"/>
        <v>529079.14285714284</v>
      </c>
      <c r="H248" s="2">
        <f t="shared" si="45"/>
        <v>106704453.1203576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4334424.4285714375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786485.27926827967</v>
      </c>
      <c r="Q248" s="2">
        <f t="shared" si="48"/>
        <v>550000</v>
      </c>
      <c r="R248" s="2">
        <f t="shared" si="46"/>
        <v>110816794.43257776</v>
      </c>
      <c r="S248" s="2">
        <f t="shared" si="17"/>
        <v>529079.14285714924</v>
      </c>
      <c r="T248" s="2">
        <f t="shared" si="18"/>
        <v>20920.857142857276</v>
      </c>
      <c r="U248" s="2">
        <f t="shared" si="19"/>
        <v>550000</v>
      </c>
      <c r="V248" s="2">
        <f t="shared" si="34"/>
        <v>62261805.120357141</v>
      </c>
      <c r="W248" s="2">
        <f t="shared" si="20"/>
        <v>529079.14285714179</v>
      </c>
      <c r="X248" s="2">
        <f t="shared" si="6"/>
        <v>20920.857142858207</v>
      </c>
      <c r="Y248" s="2">
        <f t="shared" si="43"/>
        <v>48554989.312220603</v>
      </c>
      <c r="Z248" s="2" t="str">
        <f t="shared" si="8"/>
        <v>MEEP</v>
      </c>
      <c r="AA248" s="2">
        <f>IF(Z248="HERE",Y248,AA247+Graph!$G$1*1000)</f>
        <v>59447588.341837436</v>
      </c>
      <c r="AB248" s="2">
        <f t="shared" si="21"/>
        <v>420000</v>
      </c>
      <c r="AC248" s="2">
        <f t="shared" si="44"/>
        <v>47333941.824578419</v>
      </c>
      <c r="AD248" s="3">
        <f t="shared" si="10"/>
        <v>52800000</v>
      </c>
      <c r="AE248" s="2">
        <f>IF(AE246&gt;=52800000,52800000,IF(AB227=Graph!G$1*1000,AE247+Graph!G$1*1000,AC248))</f>
        <v>49853941.824578419</v>
      </c>
      <c r="AF248" s="3">
        <f t="shared" si="11"/>
        <v>49853941.824578419</v>
      </c>
      <c r="AG248" s="3">
        <f t="shared" si="29"/>
        <v>47931526.598882616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173</v>
      </c>
      <c r="C249" s="7"/>
      <c r="D249" s="2" t="e">
        <f t="shared" si="12"/>
        <v>#N/A</v>
      </c>
      <c r="E249" s="2" t="e">
        <f t="shared" si="22"/>
        <v>#N/A</v>
      </c>
      <c r="F249" s="2">
        <v>730871.1209461391</v>
      </c>
      <c r="G249" s="2">
        <f t="shared" si="47"/>
        <v>529079.14285714284</v>
      </c>
      <c r="H249" s="2">
        <f t="shared" si="45"/>
        <v>107233532.26321475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4355345.2857142948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788591.91916374862</v>
      </c>
      <c r="Q249" s="2">
        <f t="shared" si="48"/>
        <v>550000</v>
      </c>
      <c r="R249" s="2">
        <f t="shared" si="46"/>
        <v>111366794.43257776</v>
      </c>
      <c r="S249" s="2">
        <f t="shared" si="17"/>
        <v>529079.14285714924</v>
      </c>
      <c r="T249" s="2">
        <f t="shared" si="18"/>
        <v>20920.857142857276</v>
      </c>
      <c r="U249" s="2">
        <f t="shared" si="19"/>
        <v>550000</v>
      </c>
      <c r="V249" s="2">
        <f t="shared" si="34"/>
        <v>62790884.263214283</v>
      </c>
      <c r="W249" s="2">
        <f t="shared" si="20"/>
        <v>529079.14285714179</v>
      </c>
      <c r="X249" s="2">
        <f t="shared" si="6"/>
        <v>20920.857142858207</v>
      </c>
      <c r="Y249" s="2">
        <f t="shared" si="43"/>
        <v>48575910.169363461</v>
      </c>
      <c r="Z249" s="2" t="str">
        <f t="shared" si="8"/>
        <v>MEEP</v>
      </c>
      <c r="AA249" s="2">
        <f>IF(Z249="HERE",Y249,AA248+Graph!$G$1*1000)</f>
        <v>59867588.341837436</v>
      </c>
      <c r="AB249" s="2">
        <f t="shared" si="21"/>
        <v>420000</v>
      </c>
      <c r="AC249" s="2">
        <f t="shared" si="44"/>
        <v>47333941.824578419</v>
      </c>
      <c r="AD249" s="3">
        <f t="shared" si="10"/>
        <v>52800000</v>
      </c>
      <c r="AE249" s="2">
        <f>IF(AE247&gt;=52800000,52800000,IF(AB228=Graph!G$1*1000,AE248+Graph!G$1*1000,AC249))</f>
        <v>50273941.824578419</v>
      </c>
      <c r="AF249" s="3">
        <f t="shared" si="11"/>
        <v>50273941.824578419</v>
      </c>
      <c r="AG249" s="3">
        <f t="shared" si="29"/>
        <v>48309526.598882616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174</v>
      </c>
      <c r="C250" s="7"/>
      <c r="D250" s="2" t="e">
        <f t="shared" si="12"/>
        <v>#N/A</v>
      </c>
      <c r="E250" s="2" t="e">
        <f t="shared" si="22"/>
        <v>#N/A</v>
      </c>
      <c r="F250" s="2">
        <v>732706.89643527567</v>
      </c>
      <c r="G250" s="2">
        <f t="shared" si="47"/>
        <v>529079.14285714284</v>
      </c>
      <c r="H250" s="2">
        <f t="shared" si="45"/>
        <v>107762611.4060719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4376266.142857152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790698.55905921757</v>
      </c>
      <c r="Q250" s="2">
        <f t="shared" si="48"/>
        <v>550000</v>
      </c>
      <c r="R250" s="2">
        <f t="shared" si="46"/>
        <v>111916794.43257776</v>
      </c>
      <c r="S250" s="2">
        <f t="shared" si="17"/>
        <v>529079.14285714924</v>
      </c>
      <c r="T250" s="2">
        <f t="shared" si="18"/>
        <v>20920.857142857276</v>
      </c>
      <c r="U250" s="2">
        <f t="shared" si="19"/>
        <v>550000</v>
      </c>
      <c r="V250" s="2">
        <f t="shared" si="34"/>
        <v>63319963.406071424</v>
      </c>
      <c r="W250" s="2">
        <f t="shared" si="20"/>
        <v>529079.14285714179</v>
      </c>
      <c r="X250" s="2">
        <f t="shared" si="6"/>
        <v>20920.857142858207</v>
      </c>
      <c r="Y250" s="2">
        <f t="shared" si="43"/>
        <v>48596831.02650632</v>
      </c>
      <c r="Z250" s="2" t="str">
        <f t="shared" si="8"/>
        <v>MEEP</v>
      </c>
      <c r="AA250" s="2">
        <f>IF(Z250="HERE",Y250,AA249+Graph!$G$1*1000)</f>
        <v>60287588.341837436</v>
      </c>
      <c r="AB250" s="2">
        <f t="shared" si="21"/>
        <v>420000</v>
      </c>
      <c r="AC250" s="2">
        <f t="shared" si="44"/>
        <v>47333941.824578419</v>
      </c>
      <c r="AD250" s="3">
        <f t="shared" si="10"/>
        <v>52800000</v>
      </c>
      <c r="AE250" s="2">
        <f>IF(AE248&gt;=52800000,52800000,IF(AB229=Graph!G$1*1000,AE249+Graph!G$1*1000,AC250))</f>
        <v>50693941.824578419</v>
      </c>
      <c r="AF250" s="3">
        <f t="shared" si="11"/>
        <v>50693941.824578419</v>
      </c>
      <c r="AG250" s="3">
        <f t="shared" si="29"/>
        <v>48687526.598882616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175</v>
      </c>
      <c r="C251" s="7"/>
      <c r="D251" s="2" t="e">
        <f t="shared" si="12"/>
        <v>#N/A</v>
      </c>
      <c r="E251" s="2" t="e">
        <f t="shared" si="22"/>
        <v>#N/A</v>
      </c>
      <c r="F251" s="2">
        <v>734542.67192442715</v>
      </c>
      <c r="G251" s="2">
        <f t="shared" si="47"/>
        <v>529079.14285714284</v>
      </c>
      <c r="H251" s="2">
        <f t="shared" si="45"/>
        <v>108291690.54892905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4397187.0000000093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792805.19895468652</v>
      </c>
      <c r="Q251" s="2">
        <f t="shared" si="48"/>
        <v>550000</v>
      </c>
      <c r="R251" s="2">
        <f t="shared" si="46"/>
        <v>112466794.43257776</v>
      </c>
      <c r="S251" s="2">
        <f t="shared" si="17"/>
        <v>529079.14285714924</v>
      </c>
      <c r="T251" s="2">
        <f t="shared" si="18"/>
        <v>20920.857142857276</v>
      </c>
      <c r="U251" s="2">
        <f t="shared" si="19"/>
        <v>550000</v>
      </c>
      <c r="V251" s="2">
        <f t="shared" si="34"/>
        <v>63849042.548928566</v>
      </c>
      <c r="W251" s="2">
        <f t="shared" si="20"/>
        <v>529079.14285714179</v>
      </c>
      <c r="X251" s="2">
        <f t="shared" si="6"/>
        <v>20920.857142858207</v>
      </c>
      <c r="Y251" s="2">
        <f t="shared" si="43"/>
        <v>48617751.883649178</v>
      </c>
      <c r="Z251" s="2" t="str">
        <f t="shared" si="8"/>
        <v>MEEP</v>
      </c>
      <c r="AA251" s="2">
        <f>IF(Z251="HERE",Y251,AA250+Graph!$G$1*1000)</f>
        <v>60707588.341837436</v>
      </c>
      <c r="AB251" s="2">
        <f t="shared" si="21"/>
        <v>420000</v>
      </c>
      <c r="AC251" s="2">
        <f t="shared" si="44"/>
        <v>47333941.824578419</v>
      </c>
      <c r="AD251" s="3">
        <f t="shared" si="10"/>
        <v>52800000</v>
      </c>
      <c r="AE251" s="2">
        <f>IF(AE249&gt;=52800000,52800000,IF(AB230=Graph!G$1*1000,AE250+Graph!G$1*1000,AC251))</f>
        <v>51113941.824578419</v>
      </c>
      <c r="AF251" s="3">
        <f t="shared" si="11"/>
        <v>51113941.824578419</v>
      </c>
      <c r="AG251" s="3">
        <f t="shared" si="29"/>
        <v>49065526.598882616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176</v>
      </c>
      <c r="C252" s="7"/>
      <c r="D252" s="2" t="e">
        <f t="shared" si="12"/>
        <v>#N/A</v>
      </c>
      <c r="E252" s="2" t="e">
        <f t="shared" si="22"/>
        <v>#N/A</v>
      </c>
      <c r="F252" s="2">
        <v>736378.44741356373</v>
      </c>
      <c r="G252" s="2">
        <f t="shared" si="47"/>
        <v>529079.14285714284</v>
      </c>
      <c r="H252" s="2">
        <f t="shared" si="45"/>
        <v>108820769.6917862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4418107.8571428666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794911.83885017037</v>
      </c>
      <c r="Q252" s="2">
        <f t="shared" si="48"/>
        <v>550000</v>
      </c>
      <c r="R252" s="2">
        <f t="shared" si="46"/>
        <v>113016794.43257776</v>
      </c>
      <c r="S252" s="2">
        <f t="shared" si="17"/>
        <v>529079.14285714924</v>
      </c>
      <c r="T252" s="2">
        <f t="shared" si="18"/>
        <v>20920.857142857276</v>
      </c>
      <c r="U252" s="2">
        <f t="shared" si="19"/>
        <v>550000</v>
      </c>
      <c r="V252" s="2">
        <f t="shared" si="34"/>
        <v>64378121.691785708</v>
      </c>
      <c r="W252" s="2">
        <f t="shared" si="20"/>
        <v>529079.14285714179</v>
      </c>
      <c r="X252" s="2">
        <f t="shared" si="6"/>
        <v>20920.857142858207</v>
      </c>
      <c r="Y252" s="2">
        <f t="shared" si="43"/>
        <v>48638672.740792036</v>
      </c>
      <c r="Z252" s="2" t="str">
        <f t="shared" si="8"/>
        <v>MEEP</v>
      </c>
      <c r="AA252" s="2">
        <f>IF(Z252="HERE",Y252,AA251+Graph!$G$1*1000)</f>
        <v>61127588.341837436</v>
      </c>
      <c r="AB252" s="2">
        <f t="shared" si="21"/>
        <v>420000</v>
      </c>
      <c r="AC252" s="2">
        <f t="shared" si="44"/>
        <v>47333941.824578419</v>
      </c>
      <c r="AD252" s="3">
        <f t="shared" si="10"/>
        <v>52800000</v>
      </c>
      <c r="AE252" s="2">
        <f>IF(AE250&gt;=52800000,52800000,IF(AB231=Graph!G$1*1000,AE251+Graph!G$1*1000,AC252))</f>
        <v>51533941.824578419</v>
      </c>
      <c r="AF252" s="3">
        <f t="shared" si="11"/>
        <v>51533941.824578419</v>
      </c>
      <c r="AG252" s="3">
        <f t="shared" si="29"/>
        <v>49443526.598882616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177</v>
      </c>
      <c r="C253" s="7"/>
      <c r="D253" s="2" t="e">
        <f t="shared" si="12"/>
        <v>#N/A</v>
      </c>
      <c r="E253" s="2" t="e">
        <f t="shared" si="22"/>
        <v>#N/A</v>
      </c>
      <c r="F253" s="2">
        <v>738214.22290271521</v>
      </c>
      <c r="G253" s="2">
        <f t="shared" si="47"/>
        <v>529079.14285714284</v>
      </c>
      <c r="H253" s="2">
        <f t="shared" si="45"/>
        <v>109349848.83464335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4439028.7142857239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797018.47874563932</v>
      </c>
      <c r="Q253" s="2">
        <f t="shared" si="48"/>
        <v>550000</v>
      </c>
      <c r="R253" s="2">
        <f t="shared" si="46"/>
        <v>113566794.43257776</v>
      </c>
      <c r="S253" s="2">
        <f t="shared" si="17"/>
        <v>529079.14285714924</v>
      </c>
      <c r="T253" s="2">
        <f t="shared" si="18"/>
        <v>20920.857142857276</v>
      </c>
      <c r="U253" s="2">
        <f t="shared" si="19"/>
        <v>550000</v>
      </c>
      <c r="V253" s="2">
        <f t="shared" si="34"/>
        <v>64907200.83464285</v>
      </c>
      <c r="W253" s="2">
        <f t="shared" si="20"/>
        <v>529079.14285714179</v>
      </c>
      <c r="X253" s="2">
        <f t="shared" si="6"/>
        <v>20920.857142858207</v>
      </c>
      <c r="Y253" s="2">
        <f t="shared" si="43"/>
        <v>48659593.597934894</v>
      </c>
      <c r="Z253" s="2" t="str">
        <f t="shared" si="8"/>
        <v>MEEP</v>
      </c>
      <c r="AA253" s="2">
        <f>IF(Z253="HERE",Y253,AA252+Graph!$G$1*1000)</f>
        <v>61547588.341837436</v>
      </c>
      <c r="AB253" s="2">
        <f t="shared" si="21"/>
        <v>420000</v>
      </c>
      <c r="AC253" s="2">
        <f t="shared" si="44"/>
        <v>47333941.824578419</v>
      </c>
      <c r="AD253" s="3">
        <f t="shared" si="10"/>
        <v>52800000</v>
      </c>
      <c r="AE253" s="2">
        <f>IF(AE251&gt;=52800000,52800000,IF(AB232=Graph!G$1*1000,AE252+Graph!G$1*1000,AC253))</f>
        <v>51953941.824578419</v>
      </c>
      <c r="AF253" s="3">
        <f t="shared" si="11"/>
        <v>51953941.824578419</v>
      </c>
      <c r="AG253" s="3">
        <f t="shared" si="29"/>
        <v>49821526.598882616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178</v>
      </c>
      <c r="C254" s="7"/>
      <c r="D254" s="2" t="e">
        <f t="shared" si="12"/>
        <v>#N/A</v>
      </c>
      <c r="E254" s="2" t="e">
        <f t="shared" si="22"/>
        <v>#N/A</v>
      </c>
      <c r="F254" s="2">
        <v>740049.99839186668</v>
      </c>
      <c r="G254" s="2">
        <f t="shared" si="47"/>
        <v>529079.14285714284</v>
      </c>
      <c r="H254" s="2">
        <f t="shared" si="45"/>
        <v>109878927.9775005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4459949.5714285811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799125.11864110827</v>
      </c>
      <c r="Q254" s="2">
        <f t="shared" si="48"/>
        <v>550000</v>
      </c>
      <c r="R254" s="2">
        <f t="shared" si="46"/>
        <v>114116794.43257776</v>
      </c>
      <c r="S254" s="2">
        <f t="shared" si="17"/>
        <v>529079.14285714924</v>
      </c>
      <c r="T254" s="2">
        <f t="shared" si="18"/>
        <v>20920.857142857276</v>
      </c>
      <c r="U254" s="2">
        <f t="shared" si="19"/>
        <v>550000</v>
      </c>
      <c r="V254" s="2">
        <f t="shared" si="34"/>
        <v>65436279.977499992</v>
      </c>
      <c r="W254" s="2">
        <f t="shared" si="20"/>
        <v>529079.14285714179</v>
      </c>
      <c r="X254" s="2">
        <f t="shared" si="6"/>
        <v>20920.857142858207</v>
      </c>
      <c r="Y254" s="2">
        <f t="shared" si="43"/>
        <v>48680514.455077752</v>
      </c>
      <c r="Z254" s="2" t="str">
        <f t="shared" si="8"/>
        <v>MEEP</v>
      </c>
      <c r="AA254" s="2">
        <f>IF(Z254="HERE",Y254,AA253+Graph!$G$1*1000)</f>
        <v>61967588.341837436</v>
      </c>
      <c r="AB254" s="2">
        <f t="shared" si="21"/>
        <v>420000</v>
      </c>
      <c r="AC254" s="2">
        <f t="shared" si="44"/>
        <v>47333941.824578419</v>
      </c>
      <c r="AD254" s="3">
        <f t="shared" si="10"/>
        <v>52800000</v>
      </c>
      <c r="AE254" s="2">
        <f>IF(AE252&gt;=52800000,52800000,IF(AB233=Graph!G$1*1000,AE253+Graph!G$1*1000,AC254))</f>
        <v>52373941.824578419</v>
      </c>
      <c r="AF254" s="3">
        <f t="shared" si="11"/>
        <v>52373941.824578419</v>
      </c>
      <c r="AG254" s="3">
        <f t="shared" si="29"/>
        <v>49886697.091228917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179</v>
      </c>
      <c r="C255" s="7"/>
      <c r="D255" s="2" t="e">
        <f t="shared" si="12"/>
        <v>#N/A</v>
      </c>
      <c r="E255" s="2" t="e">
        <f t="shared" si="22"/>
        <v>#N/A</v>
      </c>
      <c r="F255" s="2">
        <v>741885.77388100326</v>
      </c>
      <c r="G255" s="2">
        <f t="shared" si="47"/>
        <v>529079.14285714284</v>
      </c>
      <c r="H255" s="2">
        <f t="shared" si="45"/>
        <v>110408007.12035765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4480870.4285714384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801231.75853657722</v>
      </c>
      <c r="Q255" s="2">
        <f t="shared" si="48"/>
        <v>550000</v>
      </c>
      <c r="R255" s="2">
        <f t="shared" si="46"/>
        <v>114666794.43257776</v>
      </c>
      <c r="S255" s="2">
        <f t="shared" si="17"/>
        <v>529079.14285714924</v>
      </c>
      <c r="T255" s="2">
        <f t="shared" si="18"/>
        <v>20920.857142857276</v>
      </c>
      <c r="U255" s="2">
        <f t="shared" si="19"/>
        <v>550000</v>
      </c>
      <c r="V255" s="2">
        <f t="shared" si="34"/>
        <v>65965359.120357133</v>
      </c>
      <c r="W255" s="2">
        <f t="shared" si="20"/>
        <v>529079.14285714179</v>
      </c>
      <c r="X255" s="2">
        <f t="shared" si="6"/>
        <v>20920.857142858207</v>
      </c>
      <c r="Y255" s="2">
        <f t="shared" si="43"/>
        <v>48701435.312220611</v>
      </c>
      <c r="Z255" s="2" t="str">
        <f t="shared" si="8"/>
        <v>MEEP</v>
      </c>
      <c r="AA255" s="2">
        <f>IF(Z255="HERE",Y255,AA254+Graph!$G$1*1000)</f>
        <v>62387588.341837436</v>
      </c>
      <c r="AB255" s="2">
        <f t="shared" si="21"/>
        <v>420000</v>
      </c>
      <c r="AC255" s="2">
        <f t="shared" si="44"/>
        <v>47333941.824578419</v>
      </c>
      <c r="AD255" s="3">
        <f t="shared" si="10"/>
        <v>52800000</v>
      </c>
      <c r="AE255" s="2">
        <f>IF(AE253&gt;=52800000,52800000,IF(AB234=Graph!G$1*1000,AE254+Graph!G$1*1000,AC255))</f>
        <v>52793941.824578419</v>
      </c>
      <c r="AF255" s="3">
        <f t="shared" si="11"/>
        <v>52793941.824578419</v>
      </c>
      <c r="AG255" s="3">
        <f t="shared" si="29"/>
        <v>49886697.091228917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180</v>
      </c>
      <c r="C256" s="7"/>
      <c r="D256" s="2" t="e">
        <f t="shared" si="12"/>
        <v>#N/A</v>
      </c>
      <c r="E256" s="2" t="e">
        <f t="shared" si="22"/>
        <v>#N/A</v>
      </c>
      <c r="F256" s="2">
        <v>743721.54937015474</v>
      </c>
      <c r="G256" s="2">
        <f t="shared" si="47"/>
        <v>529079.14285714284</v>
      </c>
      <c r="H256" s="2">
        <f t="shared" si="45"/>
        <v>110937086.2632148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4501791.2857142957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803338.39843204618</v>
      </c>
      <c r="Q256" s="2">
        <f t="shared" si="48"/>
        <v>550000</v>
      </c>
      <c r="R256" s="2">
        <f t="shared" si="46"/>
        <v>115216794.43257776</v>
      </c>
      <c r="S256" s="2">
        <f t="shared" si="17"/>
        <v>529079.14285714924</v>
      </c>
      <c r="T256" s="2">
        <f t="shared" si="18"/>
        <v>20920.857142857276</v>
      </c>
      <c r="U256" s="2">
        <f t="shared" si="19"/>
        <v>550000</v>
      </c>
      <c r="V256" s="2">
        <f t="shared" si="34"/>
        <v>66494438.263214275</v>
      </c>
      <c r="W256" s="2">
        <f t="shared" si="20"/>
        <v>529079.14285714179</v>
      </c>
      <c r="X256" s="2">
        <f t="shared" si="6"/>
        <v>20920.857142858207</v>
      </c>
      <c r="Y256" s="2">
        <f t="shared" si="43"/>
        <v>48722356.169363469</v>
      </c>
      <c r="Z256" s="2" t="str">
        <f t="shared" si="8"/>
        <v>MEEP</v>
      </c>
      <c r="AA256" s="2">
        <f>IF(Z256="HERE",Y256,AA255+Graph!$G$1*1000)</f>
        <v>62807588.341837436</v>
      </c>
      <c r="AB256" s="2">
        <f t="shared" si="21"/>
        <v>420000</v>
      </c>
      <c r="AC256" s="2">
        <f t="shared" si="44"/>
        <v>47333941.824578419</v>
      </c>
      <c r="AD256" s="3">
        <f t="shared" si="10"/>
        <v>52800000</v>
      </c>
      <c r="AE256" s="2">
        <f>IF(AE254&gt;=52800000,52800000,IF(AB235=Graph!G$1*1000,AE255+Graph!G$1*1000,AC256))</f>
        <v>53213941.824578419</v>
      </c>
      <c r="AF256" s="3">
        <f t="shared" si="11"/>
        <v>52800000</v>
      </c>
      <c r="AG256" s="3">
        <f t="shared" si="29"/>
        <v>49886697.091228917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181</v>
      </c>
      <c r="C257" s="7"/>
      <c r="D257" s="2" t="e">
        <f t="shared" si="12"/>
        <v>#N/A</v>
      </c>
      <c r="E257" s="2" t="e">
        <f t="shared" si="22"/>
        <v>#N/A</v>
      </c>
      <c r="F257" s="2">
        <v>745557.32485929132</v>
      </c>
      <c r="G257" s="2">
        <f t="shared" si="47"/>
        <v>529079.14285714284</v>
      </c>
      <c r="H257" s="2">
        <f t="shared" si="45"/>
        <v>111466165.40607195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4522712.142857153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805445.03832751513</v>
      </c>
      <c r="Q257" s="2">
        <f t="shared" si="48"/>
        <v>550000</v>
      </c>
      <c r="R257" s="2">
        <f t="shared" si="46"/>
        <v>115766794.43257776</v>
      </c>
      <c r="S257" s="2">
        <f t="shared" si="17"/>
        <v>529079.14285714924</v>
      </c>
      <c r="T257" s="2">
        <f t="shared" si="18"/>
        <v>20920.857142857276</v>
      </c>
      <c r="U257" s="2">
        <f t="shared" si="19"/>
        <v>550000</v>
      </c>
      <c r="V257" s="2">
        <f t="shared" si="34"/>
        <v>67023517.406071417</v>
      </c>
      <c r="W257" s="2">
        <f t="shared" si="20"/>
        <v>529079.14285714179</v>
      </c>
      <c r="X257" s="2">
        <f t="shared" si="6"/>
        <v>20920.857142858207</v>
      </c>
      <c r="Y257" s="2">
        <f t="shared" si="43"/>
        <v>48743277.026506327</v>
      </c>
      <c r="Z257" s="2" t="str">
        <f t="shared" si="8"/>
        <v>MEEP</v>
      </c>
      <c r="AA257" s="2">
        <f>IF(Z257="HERE",Y257,AA256+Graph!$G$1*1000)</f>
        <v>63227588.341837436</v>
      </c>
      <c r="AB257" s="2">
        <f t="shared" si="21"/>
        <v>420000</v>
      </c>
      <c r="AC257" s="2">
        <f t="shared" si="44"/>
        <v>47333941.824578419</v>
      </c>
      <c r="AD257" s="3">
        <f t="shared" si="10"/>
        <v>52800000</v>
      </c>
      <c r="AE257" s="2">
        <f>IF(AE255&gt;=52800000,52800000,IF(AB236=Graph!G$1*1000,AE256+Graph!G$1*1000,AC257))</f>
        <v>53633941.824578419</v>
      </c>
      <c r="AF257" s="3">
        <f t="shared" si="11"/>
        <v>52800000</v>
      </c>
      <c r="AG257" s="3">
        <f t="shared" si="29"/>
        <v>49886697.091228917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182</v>
      </c>
      <c r="C258" s="7"/>
      <c r="D258" s="2" t="e">
        <f t="shared" si="12"/>
        <v>#N/A</v>
      </c>
      <c r="E258" s="2" t="e">
        <f t="shared" si="22"/>
        <v>#N/A</v>
      </c>
      <c r="F258" s="2">
        <v>747393.10034844279</v>
      </c>
      <c r="G258" s="2">
        <f t="shared" si="47"/>
        <v>529079.14285714284</v>
      </c>
      <c r="H258" s="2">
        <f t="shared" si="45"/>
        <v>111995244.5489291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4543633.0000000102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807551.67822298408</v>
      </c>
      <c r="Q258" s="2">
        <f t="shared" si="48"/>
        <v>550000</v>
      </c>
      <c r="R258" s="2">
        <f t="shared" si="46"/>
        <v>116316794.43257776</v>
      </c>
      <c r="S258" s="2">
        <f t="shared" si="17"/>
        <v>529079.14285714924</v>
      </c>
      <c r="T258" s="2">
        <f t="shared" si="18"/>
        <v>20920.857142857276</v>
      </c>
      <c r="U258" s="2">
        <f t="shared" si="19"/>
        <v>550000</v>
      </c>
      <c r="V258" s="2">
        <f t="shared" si="34"/>
        <v>67552596.548928559</v>
      </c>
      <c r="W258" s="2">
        <f t="shared" si="20"/>
        <v>529079.14285714179</v>
      </c>
      <c r="X258" s="2">
        <f t="shared" si="6"/>
        <v>20920.857142858207</v>
      </c>
      <c r="Y258" s="2">
        <f t="shared" si="43"/>
        <v>48764197.883649185</v>
      </c>
      <c r="Z258" s="2" t="str">
        <f t="shared" si="8"/>
        <v>MEEP</v>
      </c>
      <c r="AA258" s="2">
        <f>IF(Z258="HERE",Y258,AA257+Graph!$G$1*1000)</f>
        <v>63647588.341837436</v>
      </c>
      <c r="AB258" s="2">
        <f t="shared" si="21"/>
        <v>420000</v>
      </c>
      <c r="AC258" s="2">
        <f t="shared" si="44"/>
        <v>47333941.824578419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49886697.091228917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183</v>
      </c>
      <c r="C259" s="7"/>
      <c r="D259" s="2" t="e">
        <f t="shared" si="12"/>
        <v>#N/A</v>
      </c>
      <c r="E259" s="2" t="e">
        <f t="shared" si="22"/>
        <v>#N/A</v>
      </c>
      <c r="F259" s="2">
        <v>749228.87583757937</v>
      </c>
      <c r="G259" s="2">
        <f t="shared" si="47"/>
        <v>529079.14285714284</v>
      </c>
      <c r="H259" s="2">
        <f t="shared" si="45"/>
        <v>112524323.69178624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4564553.8571428675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809658.31811845303</v>
      </c>
      <c r="Q259" s="2">
        <f t="shared" si="48"/>
        <v>550000</v>
      </c>
      <c r="R259" s="2">
        <f t="shared" si="46"/>
        <v>116866794.43257776</v>
      </c>
      <c r="S259" s="2">
        <f t="shared" si="17"/>
        <v>529079.14285714924</v>
      </c>
      <c r="T259" s="2">
        <f t="shared" si="18"/>
        <v>20920.857142857276</v>
      </c>
      <c r="U259" s="2">
        <f t="shared" si="19"/>
        <v>550000</v>
      </c>
      <c r="V259" s="2">
        <f t="shared" si="34"/>
        <v>68081675.691785708</v>
      </c>
      <c r="W259" s="2">
        <f t="shared" si="20"/>
        <v>529079.14285714924</v>
      </c>
      <c r="X259" s="2">
        <f t="shared" si="6"/>
        <v>20920.857142850757</v>
      </c>
      <c r="Y259" s="2">
        <f t="shared" si="43"/>
        <v>48785118.740792036</v>
      </c>
      <c r="Z259" s="2" t="str">
        <f t="shared" si="8"/>
        <v>MEEP</v>
      </c>
      <c r="AA259" s="2">
        <f>IF(Z259="HERE",Y259,AA258+Graph!$G$1*1000)</f>
        <v>64067588.341837436</v>
      </c>
      <c r="AB259" s="2">
        <f t="shared" si="21"/>
        <v>420000</v>
      </c>
      <c r="AC259" s="2">
        <f t="shared" si="44"/>
        <v>47333941.824578419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49886697.091228917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184</v>
      </c>
      <c r="C260" s="7"/>
      <c r="D260" s="2" t="e">
        <f t="shared" si="12"/>
        <v>#N/A</v>
      </c>
      <c r="E260" s="2" t="e">
        <f t="shared" si="22"/>
        <v>#N/A</v>
      </c>
      <c r="F260" s="2">
        <v>751064.65132673085</v>
      </c>
      <c r="G260" s="2">
        <f t="shared" si="47"/>
        <v>529079.14285714284</v>
      </c>
      <c r="H260" s="2">
        <f t="shared" si="45"/>
        <v>113053402.83464339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4585474.7142857248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811764.95801392198</v>
      </c>
      <c r="Q260" s="2">
        <f t="shared" si="48"/>
        <v>550000</v>
      </c>
      <c r="R260" s="2">
        <f t="shared" si="46"/>
        <v>117416794.43257776</v>
      </c>
      <c r="S260" s="2">
        <f t="shared" si="17"/>
        <v>529079.14285714924</v>
      </c>
      <c r="T260" s="2">
        <f t="shared" si="18"/>
        <v>20920.857142857276</v>
      </c>
      <c r="U260" s="2">
        <f t="shared" si="19"/>
        <v>550000</v>
      </c>
      <c r="V260" s="2">
        <f t="shared" si="34"/>
        <v>68610754.834642857</v>
      </c>
      <c r="W260" s="2">
        <f t="shared" si="20"/>
        <v>529079.14285714924</v>
      </c>
      <c r="X260" s="2">
        <f t="shared" si="6"/>
        <v>20920.857142850757</v>
      </c>
      <c r="Y260" s="2">
        <f t="shared" si="43"/>
        <v>48806039.597934887</v>
      </c>
      <c r="Z260" s="2" t="str">
        <f t="shared" si="8"/>
        <v>MEEP</v>
      </c>
      <c r="AA260" s="2">
        <f>IF(Z260="HERE",Y260,AA259+Graph!$G$1*1000)</f>
        <v>64487588.341837436</v>
      </c>
      <c r="AB260" s="2">
        <f t="shared" si="21"/>
        <v>420000</v>
      </c>
      <c r="AC260" s="2">
        <f t="shared" si="44"/>
        <v>47333941.824578419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49886697.091228917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185</v>
      </c>
      <c r="C261" s="7"/>
      <c r="D261" s="2" t="e">
        <f t="shared" si="12"/>
        <v>#N/A</v>
      </c>
      <c r="E261" s="2" t="e">
        <f t="shared" si="22"/>
        <v>#N/A</v>
      </c>
      <c r="F261" s="2">
        <v>752900.42681588233</v>
      </c>
      <c r="G261" s="2">
        <f t="shared" si="47"/>
        <v>529079.14285714284</v>
      </c>
      <c r="H261" s="2">
        <f t="shared" si="45"/>
        <v>113582481.97750054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4606395.5714285821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813871.59790939093</v>
      </c>
      <c r="Q261" s="2">
        <f t="shared" si="48"/>
        <v>550000</v>
      </c>
      <c r="R261" s="2">
        <f t="shared" si="46"/>
        <v>117966794.43257776</v>
      </c>
      <c r="S261" s="2">
        <f t="shared" si="17"/>
        <v>529079.14285714924</v>
      </c>
      <c r="T261" s="2">
        <f t="shared" si="18"/>
        <v>20920.857142857276</v>
      </c>
      <c r="U261" s="2">
        <f t="shared" si="19"/>
        <v>550000</v>
      </c>
      <c r="V261" s="2">
        <f t="shared" si="34"/>
        <v>69139833.977500007</v>
      </c>
      <c r="W261" s="2">
        <f t="shared" si="20"/>
        <v>529079.14285714924</v>
      </c>
      <c r="X261" s="2">
        <f t="shared" si="6"/>
        <v>20920.857142850757</v>
      </c>
      <c r="Y261" s="2">
        <f t="shared" si="43"/>
        <v>48826960.455077738</v>
      </c>
      <c r="Z261" s="2" t="str">
        <f t="shared" si="8"/>
        <v>MEEP</v>
      </c>
      <c r="AA261" s="2">
        <f>IF(Z261="HERE",Y261,AA260+Graph!$G$1*1000)</f>
        <v>64907588.341837436</v>
      </c>
      <c r="AB261" s="2">
        <f t="shared" si="21"/>
        <v>420000</v>
      </c>
      <c r="AC261" s="2">
        <f t="shared" si="44"/>
        <v>47333941.824578419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49886697.091228917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186</v>
      </c>
      <c r="C262" s="7"/>
      <c r="D262" s="2" t="e">
        <f t="shared" si="12"/>
        <v>#N/A</v>
      </c>
      <c r="E262" s="2" t="e">
        <f t="shared" si="22"/>
        <v>#N/A</v>
      </c>
      <c r="F262" s="2">
        <v>754736.2023050189</v>
      </c>
      <c r="G262" s="2">
        <f t="shared" si="47"/>
        <v>529079.14285714284</v>
      </c>
      <c r="H262" s="2">
        <f t="shared" si="45"/>
        <v>114111561.12035769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4627316.4285714393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815978.23780485988</v>
      </c>
      <c r="Q262" s="2">
        <f t="shared" si="48"/>
        <v>550000</v>
      </c>
      <c r="R262" s="2">
        <f t="shared" si="46"/>
        <v>118516794.43257776</v>
      </c>
      <c r="S262" s="2">
        <f t="shared" si="17"/>
        <v>529079.14285714924</v>
      </c>
      <c r="T262" s="2">
        <f t="shared" si="18"/>
        <v>20920.857142857276</v>
      </c>
      <c r="U262" s="2">
        <f t="shared" si="19"/>
        <v>550000</v>
      </c>
      <c r="V262" s="2">
        <f t="shared" si="34"/>
        <v>69668913.120357156</v>
      </c>
      <c r="W262" s="2">
        <f t="shared" si="20"/>
        <v>529079.14285714924</v>
      </c>
      <c r="X262" s="2">
        <f t="shared" si="6"/>
        <v>20920.857142850757</v>
      </c>
      <c r="Y262" s="2">
        <f t="shared" si="43"/>
        <v>48847881.312220588</v>
      </c>
      <c r="Z262" s="2" t="str">
        <f t="shared" si="8"/>
        <v>MEEP</v>
      </c>
      <c r="AA262" s="2">
        <f>IF(Z262="HERE",Y262,AA261+Graph!$G$1*1000)</f>
        <v>65327588.341837436</v>
      </c>
      <c r="AB262" s="2">
        <f t="shared" si="21"/>
        <v>420000</v>
      </c>
      <c r="AC262" s="2">
        <f t="shared" si="44"/>
        <v>47333941.824578419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49886697.091228917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187</v>
      </c>
      <c r="C263" s="7"/>
      <c r="D263" s="2" t="e">
        <f t="shared" si="12"/>
        <v>#N/A</v>
      </c>
      <c r="E263" s="2" t="e">
        <f t="shared" si="22"/>
        <v>#N/A</v>
      </c>
      <c r="F263" s="2">
        <v>756571.97779417038</v>
      </c>
      <c r="G263" s="2">
        <f t="shared" si="47"/>
        <v>529079.14285714284</v>
      </c>
      <c r="H263" s="2">
        <f t="shared" si="45"/>
        <v>114640640.26321484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4648237.2857142966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818084.87770034373</v>
      </c>
      <c r="Q263" s="2">
        <f t="shared" si="48"/>
        <v>550000</v>
      </c>
      <c r="R263" s="2">
        <f t="shared" si="46"/>
        <v>119066794.43257776</v>
      </c>
      <c r="S263" s="2">
        <f t="shared" si="17"/>
        <v>529079.14285714924</v>
      </c>
      <c r="T263" s="2">
        <f t="shared" si="18"/>
        <v>20920.857142857276</v>
      </c>
      <c r="U263" s="2">
        <f t="shared" si="19"/>
        <v>550000</v>
      </c>
      <c r="V263" s="2">
        <f t="shared" si="34"/>
        <v>70197992.263214305</v>
      </c>
      <c r="W263" s="2">
        <f t="shared" si="20"/>
        <v>529079.14285714924</v>
      </c>
      <c r="X263" s="2">
        <f t="shared" si="6"/>
        <v>20920.857142850757</v>
      </c>
      <c r="Y263" s="2">
        <f t="shared" si="43"/>
        <v>48868802.169363439</v>
      </c>
      <c r="Z263" s="2" t="str">
        <f t="shared" si="8"/>
        <v>MEEP</v>
      </c>
      <c r="AA263" s="2">
        <f>IF(Z263="HERE",Y263,AA262+Graph!$G$1*1000)</f>
        <v>65747588.341837436</v>
      </c>
      <c r="AB263" s="2">
        <f t="shared" si="21"/>
        <v>420000</v>
      </c>
      <c r="AC263" s="2">
        <f t="shared" si="44"/>
        <v>47333941.824578419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49886697.091228917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188</v>
      </c>
      <c r="C264" s="7"/>
      <c r="D264" s="2" t="e">
        <f t="shared" si="12"/>
        <v>#N/A</v>
      </c>
      <c r="E264" s="2" t="e">
        <f t="shared" si="22"/>
        <v>#N/A</v>
      </c>
      <c r="F264" s="2">
        <v>758407.75328330696</v>
      </c>
      <c r="G264" s="2">
        <f t="shared" si="47"/>
        <v>529079.14285714284</v>
      </c>
      <c r="H264" s="2">
        <f t="shared" si="45"/>
        <v>115169719.40607199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4669158.1428571539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820191.51759581268</v>
      </c>
      <c r="Q264" s="2">
        <f t="shared" si="48"/>
        <v>550000</v>
      </c>
      <c r="R264" s="2">
        <f t="shared" si="46"/>
        <v>119616794.43257776</v>
      </c>
      <c r="S264" s="2">
        <f t="shared" si="17"/>
        <v>529079.14285714924</v>
      </c>
      <c r="T264" s="2">
        <f t="shared" si="18"/>
        <v>20920.857142857276</v>
      </c>
      <c r="U264" s="2">
        <f t="shared" si="19"/>
        <v>550000</v>
      </c>
      <c r="V264" s="2">
        <f t="shared" si="34"/>
        <v>70727071.406071454</v>
      </c>
      <c r="W264" s="2">
        <f t="shared" si="20"/>
        <v>529079.14285714924</v>
      </c>
      <c r="X264" s="2">
        <f t="shared" si="6"/>
        <v>20920.857142850757</v>
      </c>
      <c r="Y264" s="2">
        <f t="shared" si="43"/>
        <v>48889723.02650629</v>
      </c>
      <c r="Z264" s="2" t="str">
        <f t="shared" si="8"/>
        <v>MEEP</v>
      </c>
      <c r="AA264" s="2">
        <f>IF(Z264="HERE",Y264,AA263+Graph!$G$1*1000)</f>
        <v>66167588.341837436</v>
      </c>
      <c r="AB264" s="2">
        <f t="shared" si="21"/>
        <v>420000</v>
      </c>
      <c r="AC264" s="2">
        <f t="shared" si="44"/>
        <v>47333941.824578419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49907697.091228917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189</v>
      </c>
      <c r="C265" s="7"/>
      <c r="D265" s="2" t="e">
        <f t="shared" si="12"/>
        <v>#N/A</v>
      </c>
      <c r="E265" s="2" t="e">
        <f t="shared" si="22"/>
        <v>#N/A</v>
      </c>
      <c r="F265" s="2">
        <v>760243.52877245843</v>
      </c>
      <c r="G265" s="2">
        <f t="shared" si="47"/>
        <v>529079.14285714284</v>
      </c>
      <c r="H265" s="2">
        <f t="shared" si="45"/>
        <v>115698798.54892914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4690079.0000000112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822298.15749128163</v>
      </c>
      <c r="Q265" s="2">
        <f t="shared" si="48"/>
        <v>550000</v>
      </c>
      <c r="R265" s="2">
        <f t="shared" si="46"/>
        <v>120166794.43257776</v>
      </c>
      <c r="S265" s="2">
        <f t="shared" si="17"/>
        <v>529079.14285714924</v>
      </c>
      <c r="T265" s="2">
        <f t="shared" si="18"/>
        <v>20920.857142857276</v>
      </c>
      <c r="U265" s="2">
        <f t="shared" si="19"/>
        <v>550000</v>
      </c>
      <c r="V265" s="2">
        <f t="shared" si="34"/>
        <v>71256150.548928604</v>
      </c>
      <c r="W265" s="2">
        <f t="shared" si="20"/>
        <v>529079.14285714924</v>
      </c>
      <c r="X265" s="2">
        <f t="shared" si="6"/>
        <v>20920.857142850757</v>
      </c>
      <c r="Y265" s="2">
        <f t="shared" si="43"/>
        <v>48910643.883649141</v>
      </c>
      <c r="Z265" s="2" t="str">
        <f t="shared" si="8"/>
        <v>MEEP</v>
      </c>
      <c r="AA265" s="2">
        <f>IF(Z265="HERE",Y265,AA264+Graph!$G$1*1000)</f>
        <v>66587588.341837436</v>
      </c>
      <c r="AB265" s="2">
        <f t="shared" si="21"/>
        <v>420000</v>
      </c>
      <c r="AC265" s="2">
        <f t="shared" si="44"/>
        <v>47333941.824578419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49928697.091228917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190</v>
      </c>
      <c r="C266" s="7"/>
      <c r="D266" s="2" t="e">
        <f t="shared" si="12"/>
        <v>#N/A</v>
      </c>
      <c r="E266" s="2" t="e">
        <f t="shared" si="22"/>
        <v>#N/A</v>
      </c>
      <c r="F266" s="2">
        <v>762079.30426159501</v>
      </c>
      <c r="G266" s="2">
        <f t="shared" si="47"/>
        <v>529079.14285714284</v>
      </c>
      <c r="H266" s="2">
        <f t="shared" si="45"/>
        <v>116227877.69178629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4710999.8571428685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824404.79738675058</v>
      </c>
      <c r="Q266" s="2">
        <f t="shared" si="48"/>
        <v>550000</v>
      </c>
      <c r="R266" s="2">
        <f t="shared" si="46"/>
        <v>120716794.43257776</v>
      </c>
      <c r="S266" s="2">
        <f t="shared" si="17"/>
        <v>529079.14285714924</v>
      </c>
      <c r="T266" s="2">
        <f t="shared" si="18"/>
        <v>20920.857142857276</v>
      </c>
      <c r="U266" s="2">
        <f t="shared" si="19"/>
        <v>550000</v>
      </c>
      <c r="V266" s="2">
        <f t="shared" si="34"/>
        <v>71785229.691785753</v>
      </c>
      <c r="W266" s="2">
        <f t="shared" si="20"/>
        <v>529079.14285714924</v>
      </c>
      <c r="X266" s="2">
        <f t="shared" si="6"/>
        <v>20920.857142850757</v>
      </c>
      <c r="Y266" s="2">
        <f t="shared" si="43"/>
        <v>48931564.740791991</v>
      </c>
      <c r="Z266" s="2" t="str">
        <f t="shared" si="8"/>
        <v>MEEP</v>
      </c>
      <c r="AA266" s="2">
        <f>IF(Z266="HERE",Y266,AA265+Graph!$G$1*1000)</f>
        <v>67007588.341837436</v>
      </c>
      <c r="AB266" s="2">
        <f t="shared" si="21"/>
        <v>420000</v>
      </c>
      <c r="AC266" s="2">
        <f t="shared" si="44"/>
        <v>47333941.824578419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49949697.091228917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191</v>
      </c>
      <c r="C267" s="7"/>
      <c r="D267" s="2" t="e">
        <f t="shared" si="12"/>
        <v>#N/A</v>
      </c>
      <c r="E267" s="2" t="e">
        <f t="shared" si="22"/>
        <v>#N/A</v>
      </c>
      <c r="F267" s="2">
        <v>763915.07975074649</v>
      </c>
      <c r="G267" s="2">
        <f t="shared" si="47"/>
        <v>529079.14285714284</v>
      </c>
      <c r="H267" s="2">
        <f t="shared" si="45"/>
        <v>116756956.83464344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4731920.7142857257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826511.43728221953</v>
      </c>
      <c r="Q267" s="2">
        <f t="shared" si="48"/>
        <v>550000</v>
      </c>
      <c r="R267" s="2">
        <f t="shared" si="46"/>
        <v>121266794.43257776</v>
      </c>
      <c r="S267" s="2">
        <f t="shared" si="17"/>
        <v>529079.14285714924</v>
      </c>
      <c r="T267" s="2">
        <f t="shared" si="18"/>
        <v>20920.857142857276</v>
      </c>
      <c r="U267" s="2">
        <f t="shared" si="19"/>
        <v>550000</v>
      </c>
      <c r="V267" s="2">
        <f t="shared" si="34"/>
        <v>72314308.834642902</v>
      </c>
      <c r="W267" s="2">
        <f t="shared" si="20"/>
        <v>529079.14285714924</v>
      </c>
      <c r="X267" s="2">
        <f t="shared" si="6"/>
        <v>20920.857142850757</v>
      </c>
      <c r="Y267" s="2">
        <f t="shared" si="43"/>
        <v>48952485.597934842</v>
      </c>
      <c r="Z267" s="2" t="str">
        <f t="shared" si="8"/>
        <v>MEEP</v>
      </c>
      <c r="AA267" s="2">
        <f>IF(Z267="HERE",Y267,AA266+Graph!$G$1*1000)</f>
        <v>67427588.341837436</v>
      </c>
      <c r="AB267" s="2">
        <f t="shared" si="21"/>
        <v>420000</v>
      </c>
      <c r="AC267" s="2">
        <f t="shared" si="44"/>
        <v>47333941.824578419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49970697.091228917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192</v>
      </c>
      <c r="C268" s="7"/>
      <c r="D268" s="2" t="e">
        <f t="shared" si="12"/>
        <v>#N/A</v>
      </c>
      <c r="E268" s="2" t="e">
        <f t="shared" si="22"/>
        <v>#N/A</v>
      </c>
      <c r="F268" s="2">
        <v>765750.85523989797</v>
      </c>
      <c r="G268" s="2">
        <f t="shared" si="47"/>
        <v>529079.14285714284</v>
      </c>
      <c r="H268" s="2">
        <f t="shared" si="45"/>
        <v>117286035.97750059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4752841.571428583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828618.07717768848</v>
      </c>
      <c r="Q268" s="2">
        <f t="shared" si="48"/>
        <v>550000</v>
      </c>
      <c r="R268" s="2">
        <f t="shared" si="46"/>
        <v>121816794.43257776</v>
      </c>
      <c r="S268" s="2">
        <f t="shared" si="17"/>
        <v>529079.14285714924</v>
      </c>
      <c r="T268" s="2">
        <f t="shared" si="18"/>
        <v>20920.857142857276</v>
      </c>
      <c r="U268" s="2">
        <f t="shared" si="19"/>
        <v>550000</v>
      </c>
      <c r="V268" s="2">
        <f t="shared" si="34"/>
        <v>72843387.977500051</v>
      </c>
      <c r="W268" s="2">
        <f t="shared" si="20"/>
        <v>529079.14285714924</v>
      </c>
      <c r="X268" s="2">
        <f t="shared" si="6"/>
        <v>20920.857142850757</v>
      </c>
      <c r="Y268" s="2">
        <f t="shared" si="43"/>
        <v>48973406.455077693</v>
      </c>
      <c r="Z268" s="2" t="str">
        <f t="shared" si="8"/>
        <v>MEEP</v>
      </c>
      <c r="AA268" s="2">
        <f>IF(Z268="HERE",Y268,AA267+Graph!$G$1*1000)</f>
        <v>67847588.341837436</v>
      </c>
      <c r="AB268" s="2">
        <f t="shared" si="21"/>
        <v>420000</v>
      </c>
      <c r="AC268" s="2">
        <f t="shared" si="44"/>
        <v>47333941.824578419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49991697.091228917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193</v>
      </c>
      <c r="C269" s="7"/>
      <c r="D269" s="2" t="e">
        <f t="shared" si="12"/>
        <v>#N/A</v>
      </c>
      <c r="E269" s="2" t="e">
        <f t="shared" si="22"/>
        <v>#N/A</v>
      </c>
      <c r="F269" s="2">
        <v>767586.63072903454</v>
      </c>
      <c r="G269" s="2">
        <f t="shared" si="47"/>
        <v>529079.14285714284</v>
      </c>
      <c r="H269" s="2">
        <f t="shared" si="45"/>
        <v>117815115.12035774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4773762.4285714403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830724.71707315743</v>
      </c>
      <c r="Q269" s="2">
        <f t="shared" si="48"/>
        <v>550000</v>
      </c>
      <c r="R269" s="2">
        <f t="shared" si="46"/>
        <v>122366794.43257776</v>
      </c>
      <c r="S269" s="2">
        <f t="shared" si="17"/>
        <v>529079.14285714924</v>
      </c>
      <c r="T269" s="2">
        <f t="shared" si="18"/>
        <v>20920.857142857276</v>
      </c>
      <c r="U269" s="2">
        <f t="shared" si="19"/>
        <v>550000</v>
      </c>
      <c r="V269" s="2">
        <f t="shared" si="34"/>
        <v>73372467.120357201</v>
      </c>
      <c r="W269" s="2">
        <f t="shared" si="20"/>
        <v>529079.14285714924</v>
      </c>
      <c r="X269" s="2">
        <f t="shared" si="6"/>
        <v>20920.857142850757</v>
      </c>
      <c r="Y269" s="2">
        <f t="shared" si="43"/>
        <v>48994327.312220544</v>
      </c>
      <c r="Z269" s="2" t="str">
        <f t="shared" si="8"/>
        <v>MEEP</v>
      </c>
      <c r="AA269" s="2">
        <f>IF(Z269="HERE",Y269,AA268+Graph!$G$1*1000)</f>
        <v>68267588.341837436</v>
      </c>
      <c r="AB269" s="2">
        <f t="shared" si="21"/>
        <v>420000</v>
      </c>
      <c r="AC269" s="2">
        <f t="shared" si="44"/>
        <v>47333941.824578419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50012697.091228917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194</v>
      </c>
      <c r="C270" s="7"/>
      <c r="D270" s="2" t="e">
        <f t="shared" si="12"/>
        <v>#N/A</v>
      </c>
      <c r="E270" s="2" t="e">
        <f t="shared" si="22"/>
        <v>#N/A</v>
      </c>
      <c r="F270" s="2">
        <v>769422.40621818602</v>
      </c>
      <c r="G270" s="2">
        <f t="shared" si="47"/>
        <v>529079.14285714284</v>
      </c>
      <c r="H270" s="2">
        <f t="shared" si="45"/>
        <v>118344194.26321489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4794683.2857142976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832831.35696862638</v>
      </c>
      <c r="Q270" s="2">
        <f t="shared" si="48"/>
        <v>550000</v>
      </c>
      <c r="R270" s="2">
        <f t="shared" si="46"/>
        <v>122916794.43257776</v>
      </c>
      <c r="S270" s="2">
        <f t="shared" si="17"/>
        <v>529079.14285714924</v>
      </c>
      <c r="T270" s="2">
        <f t="shared" si="18"/>
        <v>20920.857142857276</v>
      </c>
      <c r="U270" s="2">
        <f t="shared" si="19"/>
        <v>550000</v>
      </c>
      <c r="V270" s="2">
        <f t="shared" si="34"/>
        <v>73901546.26321435</v>
      </c>
      <c r="W270" s="2">
        <f t="shared" si="20"/>
        <v>529079.14285714924</v>
      </c>
      <c r="X270" s="2">
        <f t="shared" si="6"/>
        <v>20920.857142850757</v>
      </c>
      <c r="Y270" s="2">
        <f t="shared" si="43"/>
        <v>49015248.169363394</v>
      </c>
      <c r="Z270" s="2" t="str">
        <f t="shared" si="8"/>
        <v>MEEP</v>
      </c>
      <c r="AA270" s="2">
        <f>IF(Z270="HERE",Y270,AA269+Graph!$G$1*1000)</f>
        <v>68687588.341837436</v>
      </c>
      <c r="AB270" s="2">
        <f t="shared" si="21"/>
        <v>420000</v>
      </c>
      <c r="AC270" s="2">
        <f t="shared" si="44"/>
        <v>47333941.824578419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50033697.091228917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195</v>
      </c>
      <c r="C271" s="7"/>
      <c r="D271" s="2" t="e">
        <f t="shared" si="12"/>
        <v>#N/A</v>
      </c>
      <c r="E271" s="2" t="e">
        <f t="shared" si="22"/>
        <v>#N/A</v>
      </c>
      <c r="F271" s="2">
        <v>771258.1817073226</v>
      </c>
      <c r="G271" s="2">
        <f t="shared" si="47"/>
        <v>529079.14285714284</v>
      </c>
      <c r="H271" s="2">
        <f t="shared" si="45"/>
        <v>118873273.40607204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4815604.1428571548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834937.99686409533</v>
      </c>
      <c r="Q271" s="2">
        <f t="shared" si="48"/>
        <v>550000</v>
      </c>
      <c r="R271" s="2">
        <f t="shared" si="46"/>
        <v>123466794.43257776</v>
      </c>
      <c r="S271" s="2">
        <f t="shared" si="17"/>
        <v>529079.14285714924</v>
      </c>
      <c r="T271" s="2">
        <f t="shared" si="18"/>
        <v>20920.857142857276</v>
      </c>
      <c r="U271" s="2">
        <f t="shared" si="19"/>
        <v>550000</v>
      </c>
      <c r="V271" s="2">
        <f t="shared" si="34"/>
        <v>74430625.406071499</v>
      </c>
      <c r="W271" s="2">
        <f t="shared" si="20"/>
        <v>529079.14285714924</v>
      </c>
      <c r="X271" s="2">
        <f t="shared" si="6"/>
        <v>20920.857142850757</v>
      </c>
      <c r="Y271" s="2">
        <f t="shared" si="43"/>
        <v>49036169.026506245</v>
      </c>
      <c r="Z271" s="2" t="str">
        <f t="shared" si="8"/>
        <v>MEEP</v>
      </c>
      <c r="AA271" s="2">
        <f>IF(Z271="HERE",Y271,AA270+Graph!$G$1*1000)</f>
        <v>69107588.341837436</v>
      </c>
      <c r="AB271" s="2">
        <f t="shared" si="21"/>
        <v>420000</v>
      </c>
      <c r="AC271" s="2">
        <f t="shared" si="44"/>
        <v>47333941.824578419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50054697.091228917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196</v>
      </c>
      <c r="C272" s="7"/>
      <c r="D272" s="2" t="e">
        <f t="shared" si="12"/>
        <v>#N/A</v>
      </c>
      <c r="E272" s="2" t="e">
        <f t="shared" si="22"/>
        <v>#N/A</v>
      </c>
      <c r="F272" s="2">
        <v>773093.95719647408</v>
      </c>
      <c r="G272" s="2">
        <f t="shared" si="47"/>
        <v>529079.14285714284</v>
      </c>
      <c r="H272" s="2">
        <f t="shared" si="45"/>
        <v>119402352.54892918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4836525.0000000121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837044.63675956428</v>
      </c>
      <c r="Q272" s="2">
        <f t="shared" si="48"/>
        <v>550000</v>
      </c>
      <c r="R272" s="2">
        <f t="shared" si="46"/>
        <v>124016794.43257776</v>
      </c>
      <c r="S272" s="2">
        <f t="shared" si="17"/>
        <v>529079.14285714924</v>
      </c>
      <c r="T272" s="2">
        <f t="shared" si="18"/>
        <v>20920.857142857276</v>
      </c>
      <c r="U272" s="2">
        <f t="shared" si="19"/>
        <v>550000</v>
      </c>
      <c r="V272" s="2">
        <f t="shared" si="34"/>
        <v>74959704.548928648</v>
      </c>
      <c r="W272" s="2">
        <f t="shared" si="20"/>
        <v>529079.14285714924</v>
      </c>
      <c r="X272" s="2">
        <f t="shared" si="6"/>
        <v>20920.857142850757</v>
      </c>
      <c r="Y272" s="2">
        <f t="shared" si="43"/>
        <v>49057089.883649096</v>
      </c>
      <c r="Z272" s="2" t="str">
        <f t="shared" si="8"/>
        <v>MEEP</v>
      </c>
      <c r="AA272" s="2">
        <f>IF(Z272="HERE",Y272,AA271+Graph!$G$1*1000)</f>
        <v>69527588.341837436</v>
      </c>
      <c r="AB272" s="2">
        <f t="shared" si="21"/>
        <v>420000</v>
      </c>
      <c r="AC272" s="2">
        <f t="shared" si="44"/>
        <v>47333941.824578419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50075697.091228917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197</v>
      </c>
      <c r="C273" s="7"/>
      <c r="D273" s="2" t="e">
        <f t="shared" si="12"/>
        <v>#N/A</v>
      </c>
      <c r="E273" s="2" t="e">
        <f t="shared" si="22"/>
        <v>#N/A</v>
      </c>
      <c r="F273" s="2">
        <v>774929.73268561065</v>
      </c>
      <c r="G273" s="2">
        <f t="shared" si="47"/>
        <v>529079.14285714284</v>
      </c>
      <c r="H273" s="2">
        <f t="shared" si="45"/>
        <v>119931431.69178633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4857445.8571428694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839151.27665504813</v>
      </c>
      <c r="Q273" s="2">
        <f t="shared" si="48"/>
        <v>550000</v>
      </c>
      <c r="R273" s="2">
        <f t="shared" si="46"/>
        <v>124566794.43257776</v>
      </c>
      <c r="S273" s="2">
        <f t="shared" si="17"/>
        <v>529079.14285714924</v>
      </c>
      <c r="T273" s="2">
        <f t="shared" si="18"/>
        <v>20920.857142857276</v>
      </c>
      <c r="U273" s="2">
        <f t="shared" si="19"/>
        <v>550000</v>
      </c>
      <c r="V273" s="2">
        <f t="shared" si="34"/>
        <v>75488783.691785797</v>
      </c>
      <c r="W273" s="2">
        <f t="shared" si="20"/>
        <v>529079.14285714924</v>
      </c>
      <c r="X273" s="2">
        <f t="shared" si="6"/>
        <v>20920.857142850757</v>
      </c>
      <c r="Y273" s="2">
        <f t="shared" si="43"/>
        <v>49078010.740791947</v>
      </c>
      <c r="Z273" s="2" t="str">
        <f t="shared" si="8"/>
        <v>MEEP</v>
      </c>
      <c r="AA273" s="2">
        <f>IF(Z273="HERE",Y273,AA272+Graph!$G$1*1000)</f>
        <v>69947588.341837436</v>
      </c>
      <c r="AB273" s="2">
        <f t="shared" si="21"/>
        <v>420000</v>
      </c>
      <c r="AC273" s="2">
        <f t="shared" si="44"/>
        <v>47333941.824578419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50096697.091228917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198</v>
      </c>
      <c r="C274" s="7"/>
      <c r="D274" s="2" t="e">
        <f t="shared" si="12"/>
        <v>#N/A</v>
      </c>
      <c r="E274" s="2" t="e">
        <f t="shared" si="22"/>
        <v>#N/A</v>
      </c>
      <c r="F274" s="2">
        <v>776765.50817476213</v>
      </c>
      <c r="G274" s="2">
        <f t="shared" si="47"/>
        <v>529079.14285714284</v>
      </c>
      <c r="H274" s="2">
        <f t="shared" si="45"/>
        <v>120460510.83464348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4878366.7142857267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841257.91655051708</v>
      </c>
      <c r="Q274" s="2">
        <f t="shared" si="48"/>
        <v>550000</v>
      </c>
      <c r="R274" s="2">
        <f t="shared" si="46"/>
        <v>125116794.43257776</v>
      </c>
      <c r="S274" s="2">
        <f t="shared" si="17"/>
        <v>529079.14285714924</v>
      </c>
      <c r="T274" s="2">
        <f t="shared" si="18"/>
        <v>20920.857142857276</v>
      </c>
      <c r="U274" s="2">
        <f t="shared" si="19"/>
        <v>550000</v>
      </c>
      <c r="V274" s="2">
        <f t="shared" si="34"/>
        <v>76017862.834642947</v>
      </c>
      <c r="W274" s="2">
        <f t="shared" si="20"/>
        <v>529079.14285714924</v>
      </c>
      <c r="X274" s="2">
        <f t="shared" si="6"/>
        <v>20920.857142850757</v>
      </c>
      <c r="Y274" s="2">
        <f t="shared" si="43"/>
        <v>49098931.597934797</v>
      </c>
      <c r="Z274" s="2" t="str">
        <f t="shared" si="8"/>
        <v>MEEP</v>
      </c>
      <c r="AA274" s="2">
        <f>IF(Z274="HERE",Y274,AA273+Graph!$G$1*1000)</f>
        <v>70367588.341837436</v>
      </c>
      <c r="AB274" s="2">
        <f t="shared" si="21"/>
        <v>420000</v>
      </c>
      <c r="AC274" s="2">
        <f t="shared" si="44"/>
        <v>47333941.824578419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50117697.091228917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199</v>
      </c>
      <c r="C275" s="7"/>
      <c r="D275" s="2" t="e">
        <f t="shared" si="12"/>
        <v>#N/A</v>
      </c>
      <c r="E275" s="2" t="e">
        <f t="shared" si="22"/>
        <v>#N/A</v>
      </c>
      <c r="F275" s="2">
        <v>778601.28366389871</v>
      </c>
      <c r="G275" s="2">
        <f t="shared" si="47"/>
        <v>529079.14285714284</v>
      </c>
      <c r="H275" s="2">
        <f t="shared" si="45"/>
        <v>120989589.97750063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4899287.5714285839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843364.55644598603</v>
      </c>
      <c r="Q275" s="2">
        <f t="shared" si="48"/>
        <v>550000</v>
      </c>
      <c r="R275" s="2">
        <f t="shared" si="46"/>
        <v>125666794.43257776</v>
      </c>
      <c r="S275" s="2">
        <f t="shared" si="17"/>
        <v>529079.14285714924</v>
      </c>
      <c r="T275" s="2">
        <f t="shared" si="18"/>
        <v>20920.857142857276</v>
      </c>
      <c r="U275" s="2">
        <f t="shared" si="19"/>
        <v>550000</v>
      </c>
      <c r="V275" s="2">
        <f t="shared" si="34"/>
        <v>76546941.977500096</v>
      </c>
      <c r="W275" s="2">
        <f t="shared" si="20"/>
        <v>529079.14285714924</v>
      </c>
      <c r="X275" s="2">
        <f t="shared" si="6"/>
        <v>20920.857142850757</v>
      </c>
      <c r="Y275" s="2">
        <f t="shared" si="43"/>
        <v>49119852.455077648</v>
      </c>
      <c r="Z275" s="2" t="str">
        <f t="shared" si="8"/>
        <v>MEEP</v>
      </c>
      <c r="AA275" s="2">
        <f>IF(Z275="HERE",Y275,AA274+Graph!$G$1*1000)</f>
        <v>70787588.341837436</v>
      </c>
      <c r="AB275" s="2">
        <f t="shared" si="21"/>
        <v>420000</v>
      </c>
      <c r="AC275" s="2">
        <f t="shared" si="44"/>
        <v>47333941.824578419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50138697.091228917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200</v>
      </c>
      <c r="C276" s="7"/>
      <c r="D276" s="2" t="e">
        <f t="shared" si="12"/>
        <v>#N/A</v>
      </c>
      <c r="E276" s="2" t="e">
        <f t="shared" si="22"/>
        <v>#N/A</v>
      </c>
      <c r="F276" s="2">
        <v>780437.05915305018</v>
      </c>
      <c r="G276" s="2">
        <f t="shared" si="47"/>
        <v>529079.14285714284</v>
      </c>
      <c r="H276" s="2">
        <f t="shared" si="45"/>
        <v>121518669.12035778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4920208.4285714412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845471.19634145498</v>
      </c>
      <c r="Q276" s="2">
        <f t="shared" si="48"/>
        <v>550000</v>
      </c>
      <c r="R276" s="2">
        <f t="shared" si="46"/>
        <v>126216794.43257776</v>
      </c>
      <c r="S276" s="2">
        <f t="shared" si="17"/>
        <v>529079.14285714924</v>
      </c>
      <c r="T276" s="2">
        <f t="shared" si="18"/>
        <v>20920.857142857276</v>
      </c>
      <c r="U276" s="2">
        <f t="shared" si="19"/>
        <v>550000</v>
      </c>
      <c r="V276" s="2">
        <f t="shared" si="34"/>
        <v>77076021.120357245</v>
      </c>
      <c r="W276" s="2">
        <f t="shared" si="20"/>
        <v>529079.14285714924</v>
      </c>
      <c r="X276" s="2">
        <f t="shared" si="6"/>
        <v>20920.857142850757</v>
      </c>
      <c r="Y276" s="2">
        <f t="shared" si="43"/>
        <v>49140773.312220499</v>
      </c>
      <c r="Z276" s="2" t="str">
        <f t="shared" si="8"/>
        <v>MEEP</v>
      </c>
      <c r="AA276" s="2">
        <f>IF(Z276="HERE",Y276,AA275+Graph!$G$1*1000)</f>
        <v>71207588.341837436</v>
      </c>
      <c r="AB276" s="2">
        <f t="shared" si="21"/>
        <v>420000</v>
      </c>
      <c r="AC276" s="2">
        <f t="shared" si="44"/>
        <v>47333941.824578419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50159697.091228917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201</v>
      </c>
      <c r="C277" s="7"/>
      <c r="D277" s="2" t="e">
        <f t="shared" si="12"/>
        <v>#N/A</v>
      </c>
      <c r="E277" s="2" t="e">
        <f t="shared" si="22"/>
        <v>#N/A</v>
      </c>
      <c r="F277" s="2">
        <v>782272.83464220166</v>
      </c>
      <c r="G277" s="2">
        <f t="shared" si="47"/>
        <v>529079.14285714284</v>
      </c>
      <c r="H277" s="2">
        <f t="shared" si="45"/>
        <v>122047748.26321493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4941129.2857142985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847577.83623692393</v>
      </c>
      <c r="Q277" s="2">
        <f t="shared" si="48"/>
        <v>550000</v>
      </c>
      <c r="R277" s="2">
        <f t="shared" si="46"/>
        <v>126766794.43257776</v>
      </c>
      <c r="S277" s="2">
        <f t="shared" si="17"/>
        <v>529079.14285714924</v>
      </c>
      <c r="T277" s="2">
        <f t="shared" si="18"/>
        <v>20920.857142857276</v>
      </c>
      <c r="U277" s="2">
        <f t="shared" si="19"/>
        <v>550000</v>
      </c>
      <c r="V277" s="2">
        <f t="shared" si="34"/>
        <v>77605100.263214394</v>
      </c>
      <c r="W277" s="2">
        <f t="shared" si="20"/>
        <v>529079.14285714924</v>
      </c>
      <c r="X277" s="2">
        <f t="shared" si="6"/>
        <v>20920.857142850757</v>
      </c>
      <c r="Y277" s="2">
        <f t="shared" si="43"/>
        <v>49161694.16936335</v>
      </c>
      <c r="Z277" s="2" t="str">
        <f t="shared" si="8"/>
        <v>MEEP</v>
      </c>
      <c r="AA277" s="2">
        <f>IF(Z277="HERE",Y277,AA276+Graph!$G$1*1000)</f>
        <v>71627588.341837436</v>
      </c>
      <c r="AB277" s="2">
        <f t="shared" si="21"/>
        <v>420000</v>
      </c>
      <c r="AC277" s="2">
        <f t="shared" si="44"/>
        <v>47333941.824578419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202</v>
      </c>
      <c r="C278" s="7"/>
      <c r="D278" s="2" t="e">
        <f t="shared" si="12"/>
        <v>#N/A</v>
      </c>
      <c r="E278" s="2" t="e">
        <f t="shared" si="22"/>
        <v>#N/A</v>
      </c>
      <c r="F278" s="2">
        <v>784108.61013133824</v>
      </c>
      <c r="G278" s="2">
        <f t="shared" si="47"/>
        <v>529079.14285714284</v>
      </c>
      <c r="H278" s="2">
        <f t="shared" si="45"/>
        <v>122576827.40607208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4962050.1428571558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849684.47613239288</v>
      </c>
      <c r="Q278" s="2">
        <f t="shared" si="48"/>
        <v>550000</v>
      </c>
      <c r="R278" s="2">
        <f t="shared" si="46"/>
        <v>127316794.43257776</v>
      </c>
      <c r="S278" s="2">
        <f t="shared" si="17"/>
        <v>529079.14285714924</v>
      </c>
      <c r="T278" s="2">
        <f t="shared" si="18"/>
        <v>20920.857142857276</v>
      </c>
      <c r="U278" s="2">
        <f t="shared" si="19"/>
        <v>550000</v>
      </c>
      <c r="V278" s="2">
        <f t="shared" si="34"/>
        <v>78134179.406071544</v>
      </c>
      <c r="W278" s="2">
        <f t="shared" si="20"/>
        <v>529079.14285714924</v>
      </c>
      <c r="X278" s="2">
        <f t="shared" si="6"/>
        <v>20920.857142850757</v>
      </c>
      <c r="Y278" s="2">
        <f t="shared" si="43"/>
        <v>49182615.0265062</v>
      </c>
      <c r="Z278" s="2" t="str">
        <f t="shared" si="8"/>
        <v>MEEP</v>
      </c>
      <c r="AA278" s="2">
        <f>IF(Z278="HERE",Y278,AA277+Graph!$G$1*1000)</f>
        <v>72047588.341837436</v>
      </c>
      <c r="AB278" s="2">
        <f t="shared" si="21"/>
        <v>420000</v>
      </c>
      <c r="AC278" s="2">
        <f t="shared" si="44"/>
        <v>47333941.824578419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203</v>
      </c>
      <c r="C279" s="7"/>
      <c r="D279" s="2" t="e">
        <f t="shared" si="12"/>
        <v>#N/A</v>
      </c>
      <c r="E279" s="2" t="e">
        <f t="shared" si="22"/>
        <v>#N/A</v>
      </c>
      <c r="F279" s="2">
        <v>785944.38562048972</v>
      </c>
      <c r="G279" s="2">
        <f t="shared" si="47"/>
        <v>529079.14285714284</v>
      </c>
      <c r="H279" s="2">
        <f t="shared" si="45"/>
        <v>123105906.54892923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4982971.000000013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851791.11602786183</v>
      </c>
      <c r="Q279" s="2">
        <f t="shared" si="48"/>
        <v>550000</v>
      </c>
      <c r="R279" s="2">
        <f t="shared" si="46"/>
        <v>127866794.43257776</v>
      </c>
      <c r="S279" s="2">
        <f t="shared" si="17"/>
        <v>529079.14285714924</v>
      </c>
      <c r="T279" s="2">
        <f t="shared" si="18"/>
        <v>20920.857142857276</v>
      </c>
      <c r="U279" s="2">
        <f t="shared" si="19"/>
        <v>550000</v>
      </c>
      <c r="V279" s="2">
        <f t="shared" si="34"/>
        <v>78663258.548928693</v>
      </c>
      <c r="W279" s="2">
        <f t="shared" si="20"/>
        <v>529079.14285714924</v>
      </c>
      <c r="X279" s="2">
        <f t="shared" si="6"/>
        <v>20920.857142850757</v>
      </c>
      <c r="Y279" s="2">
        <f t="shared" si="43"/>
        <v>49203535.883649051</v>
      </c>
      <c r="Z279" s="2" t="str">
        <f t="shared" si="8"/>
        <v>MEEP</v>
      </c>
      <c r="AA279" s="2">
        <f>IF(Z279="HERE",Y279,AA278+Graph!$G$1*1000)</f>
        <v>72467588.341837436</v>
      </c>
      <c r="AB279" s="2">
        <f t="shared" si="21"/>
        <v>420000</v>
      </c>
      <c r="AC279" s="2">
        <f t="shared" si="44"/>
        <v>47333941.824578419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204</v>
      </c>
      <c r="C280" s="7"/>
      <c r="D280" s="2" t="e">
        <f t="shared" si="12"/>
        <v>#N/A</v>
      </c>
      <c r="E280" s="2" t="e">
        <f t="shared" si="22"/>
        <v>#N/A</v>
      </c>
      <c r="F280" s="2">
        <v>787780.16110962629</v>
      </c>
      <c r="G280" s="2">
        <f t="shared" si="47"/>
        <v>529079.14285714284</v>
      </c>
      <c r="H280" s="2">
        <f t="shared" si="45"/>
        <v>123634985.69178638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5003891.8571428703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853897.75592333078</v>
      </c>
      <c r="Q280" s="2">
        <f t="shared" si="48"/>
        <v>550000</v>
      </c>
      <c r="R280" s="2">
        <f t="shared" si="46"/>
        <v>128416794.43257776</v>
      </c>
      <c r="S280" s="2">
        <f t="shared" si="17"/>
        <v>529079.14285714924</v>
      </c>
      <c r="T280" s="2">
        <f t="shared" si="18"/>
        <v>20920.857142857276</v>
      </c>
      <c r="U280" s="2">
        <f t="shared" si="19"/>
        <v>550000</v>
      </c>
      <c r="V280" s="2">
        <f t="shared" si="34"/>
        <v>79192337.691785842</v>
      </c>
      <c r="W280" s="2">
        <f t="shared" si="20"/>
        <v>529079.14285714924</v>
      </c>
      <c r="X280" s="2">
        <f t="shared" si="6"/>
        <v>20920.857142850757</v>
      </c>
      <c r="Y280" s="2">
        <f t="shared" si="43"/>
        <v>49224456.740791902</v>
      </c>
      <c r="Z280" s="2" t="str">
        <f t="shared" si="8"/>
        <v>MEEP</v>
      </c>
      <c r="AA280" s="2">
        <f>IF(Z280="HERE",Y280,AA279+Graph!$G$1*1000)</f>
        <v>72887588.341837436</v>
      </c>
      <c r="AB280" s="2">
        <f t="shared" si="21"/>
        <v>420000</v>
      </c>
      <c r="AC280" s="2">
        <f t="shared" si="44"/>
        <v>47333941.824578419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205</v>
      </c>
      <c r="C281" s="7"/>
      <c r="D281" s="2" t="e">
        <f t="shared" si="12"/>
        <v>#N/A</v>
      </c>
      <c r="E281" s="2" t="e">
        <f t="shared" si="22"/>
        <v>#N/A</v>
      </c>
      <c r="F281" s="2">
        <v>789615.93659877777</v>
      </c>
      <c r="G281" s="2">
        <f t="shared" si="47"/>
        <v>529079.14285714284</v>
      </c>
      <c r="H281" s="2">
        <f t="shared" si="45"/>
        <v>124164064.83464353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5024812.7142857276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856004.39581879973</v>
      </c>
      <c r="Q281" s="2">
        <f t="shared" si="48"/>
        <v>550000</v>
      </c>
      <c r="R281" s="2">
        <f t="shared" si="46"/>
        <v>128966794.43257776</v>
      </c>
      <c r="S281" s="2">
        <f t="shared" si="17"/>
        <v>529079.14285714924</v>
      </c>
      <c r="T281" s="2">
        <f t="shared" si="18"/>
        <v>20920.857142857276</v>
      </c>
      <c r="U281" s="2">
        <f t="shared" si="19"/>
        <v>550000</v>
      </c>
      <c r="V281" s="2">
        <f t="shared" si="34"/>
        <v>79721416.834642991</v>
      </c>
      <c r="W281" s="2">
        <f t="shared" si="20"/>
        <v>529079.14285714924</v>
      </c>
      <c r="X281" s="2">
        <f t="shared" si="6"/>
        <v>20920.857142850757</v>
      </c>
      <c r="Y281" s="2">
        <f t="shared" si="43"/>
        <v>49245377.597934753</v>
      </c>
      <c r="Z281" s="2" t="str">
        <f t="shared" si="8"/>
        <v>MEEP</v>
      </c>
      <c r="AA281" s="2">
        <f>IF(Z281="HERE",Y281,AA280+Graph!$G$1*1000)</f>
        <v>73307588.341837436</v>
      </c>
      <c r="AB281" s="2">
        <f t="shared" si="21"/>
        <v>420000</v>
      </c>
      <c r="AC281" s="2">
        <f t="shared" si="44"/>
        <v>47333941.824578419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206</v>
      </c>
      <c r="C282" s="7"/>
      <c r="D282" s="2" t="e">
        <f t="shared" si="12"/>
        <v>#N/A</v>
      </c>
      <c r="E282" s="2" t="e">
        <f t="shared" si="22"/>
        <v>#N/A</v>
      </c>
      <c r="F282" s="2">
        <v>791451.71208791435</v>
      </c>
      <c r="G282" s="2">
        <f t="shared" si="47"/>
        <v>529079.14285714284</v>
      </c>
      <c r="H282" s="2">
        <f t="shared" si="45"/>
        <v>124693143.97750068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5045733.5714285849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858111.03571426868</v>
      </c>
      <c r="Q282" s="2">
        <f t="shared" si="48"/>
        <v>550000</v>
      </c>
      <c r="R282" s="2">
        <f t="shared" si="46"/>
        <v>129516794.43257776</v>
      </c>
      <c r="S282" s="2">
        <f t="shared" si="17"/>
        <v>529079.14285714924</v>
      </c>
      <c r="T282" s="2">
        <f t="shared" si="18"/>
        <v>20920.857142857276</v>
      </c>
      <c r="U282" s="2">
        <f t="shared" si="19"/>
        <v>550000</v>
      </c>
      <c r="V282" s="2">
        <f t="shared" si="34"/>
        <v>80250495.977500141</v>
      </c>
      <c r="W282" s="2">
        <f t="shared" si="20"/>
        <v>529079.14285714924</v>
      </c>
      <c r="X282" s="2">
        <f t="shared" si="6"/>
        <v>20920.857142850757</v>
      </c>
      <c r="Y282" s="2">
        <f t="shared" si="43"/>
        <v>49266298.455077603</v>
      </c>
      <c r="Z282" s="2" t="str">
        <f t="shared" si="8"/>
        <v>MEEP</v>
      </c>
      <c r="AA282" s="2">
        <f>IF(Z282="HERE",Y282,AA281+Graph!$G$1*1000)</f>
        <v>73727588.341837436</v>
      </c>
      <c r="AB282" s="2">
        <f t="shared" si="21"/>
        <v>420000</v>
      </c>
      <c r="AC282" s="2">
        <f t="shared" si="44"/>
        <v>47333941.824578419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207</v>
      </c>
      <c r="C283" s="7"/>
      <c r="D283" s="2" t="e">
        <f t="shared" si="12"/>
        <v>#N/A</v>
      </c>
      <c r="E283" s="2" t="e">
        <f t="shared" si="22"/>
        <v>#N/A</v>
      </c>
      <c r="F283" s="2">
        <v>793287.48757706583</v>
      </c>
      <c r="G283" s="2">
        <f t="shared" si="47"/>
        <v>529079.14285714284</v>
      </c>
      <c r="H283" s="2">
        <f t="shared" si="45"/>
        <v>125222223.12035783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5066654.4285714421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860217.67560975254</v>
      </c>
      <c r="Q283" s="2">
        <f t="shared" si="48"/>
        <v>550000</v>
      </c>
      <c r="R283" s="2">
        <f t="shared" si="46"/>
        <v>130066794.43257776</v>
      </c>
      <c r="S283" s="2">
        <f t="shared" si="17"/>
        <v>529079.14285714924</v>
      </c>
      <c r="T283" s="2">
        <f t="shared" si="18"/>
        <v>20920.857142857276</v>
      </c>
      <c r="U283" s="2">
        <f t="shared" si="19"/>
        <v>550000</v>
      </c>
      <c r="V283" s="2">
        <f t="shared" si="34"/>
        <v>80779575.12035729</v>
      </c>
      <c r="W283" s="2">
        <f t="shared" si="20"/>
        <v>529079.14285714924</v>
      </c>
      <c r="X283" s="2">
        <f t="shared" si="6"/>
        <v>20920.857142850757</v>
      </c>
      <c r="Y283" s="2">
        <f t="shared" si="43"/>
        <v>49287219.312220454</v>
      </c>
      <c r="Z283" s="2" t="str">
        <f t="shared" si="8"/>
        <v>MEEP</v>
      </c>
      <c r="AA283" s="2">
        <f>IF(Z283="HERE",Y283,AA282+Graph!$G$1*1000)</f>
        <v>74147588.341837436</v>
      </c>
      <c r="AB283" s="2">
        <f t="shared" si="21"/>
        <v>420000</v>
      </c>
      <c r="AC283" s="2">
        <f t="shared" si="44"/>
        <v>47333941.824578419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208</v>
      </c>
      <c r="C284" s="7"/>
      <c r="D284" s="2" t="e">
        <f t="shared" si="12"/>
        <v>#N/A</v>
      </c>
      <c r="E284" s="2" t="e">
        <f t="shared" si="22"/>
        <v>#N/A</v>
      </c>
      <c r="F284" s="2">
        <v>795123.2630662173</v>
      </c>
      <c r="G284" s="2">
        <f t="shared" si="47"/>
        <v>529079.14285714284</v>
      </c>
      <c r="H284" s="2">
        <f t="shared" si="45"/>
        <v>125751302.26321498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5087575.2857142994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862324.31550522149</v>
      </c>
      <c r="Q284" s="2">
        <f t="shared" si="48"/>
        <v>550000</v>
      </c>
      <c r="R284" s="2">
        <f t="shared" si="46"/>
        <v>130616794.43257776</v>
      </c>
      <c r="S284" s="2">
        <f t="shared" si="17"/>
        <v>529079.14285714924</v>
      </c>
      <c r="T284" s="2">
        <f t="shared" si="18"/>
        <v>20920.857142857276</v>
      </c>
      <c r="U284" s="2">
        <f t="shared" si="19"/>
        <v>550000</v>
      </c>
      <c r="V284" s="2">
        <f t="shared" si="34"/>
        <v>81308654.263214439</v>
      </c>
      <c r="W284" s="2">
        <f t="shared" si="20"/>
        <v>529079.14285714924</v>
      </c>
      <c r="X284" s="2">
        <f t="shared" si="6"/>
        <v>20920.857142850757</v>
      </c>
      <c r="Y284" s="2">
        <f t="shared" si="43"/>
        <v>49308140.169363305</v>
      </c>
      <c r="Z284" s="2" t="str">
        <f t="shared" si="8"/>
        <v>MEEP</v>
      </c>
      <c r="AA284" s="2">
        <f>IF(Z284="HERE",Y284,AA283+Graph!$G$1*1000)</f>
        <v>74567588.341837436</v>
      </c>
      <c r="AB284" s="2">
        <f t="shared" si="21"/>
        <v>420000</v>
      </c>
      <c r="AC284" s="2">
        <f t="shared" si="44"/>
        <v>47333941.824578419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209</v>
      </c>
      <c r="C285" s="7"/>
      <c r="D285" s="2" t="e">
        <f t="shared" si="12"/>
        <v>#N/A</v>
      </c>
      <c r="E285" s="2" t="e">
        <f t="shared" si="22"/>
        <v>#N/A</v>
      </c>
      <c r="F285" s="2">
        <v>796959.03855535388</v>
      </c>
      <c r="G285" s="2">
        <f t="shared" si="47"/>
        <v>529079.14285714284</v>
      </c>
      <c r="H285" s="2">
        <f t="shared" si="45"/>
        <v>126280381.40607212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5108496.1428571567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864430.95540069044</v>
      </c>
      <c r="Q285" s="2">
        <f t="shared" si="48"/>
        <v>550000</v>
      </c>
      <c r="R285" s="2">
        <f t="shared" si="46"/>
        <v>131166794.43257776</v>
      </c>
      <c r="S285" s="2">
        <f t="shared" si="17"/>
        <v>529079.14285714924</v>
      </c>
      <c r="T285" s="2">
        <f t="shared" si="18"/>
        <v>20920.857142857276</v>
      </c>
      <c r="U285" s="2">
        <f t="shared" si="19"/>
        <v>550000</v>
      </c>
      <c r="V285" s="2">
        <f t="shared" si="34"/>
        <v>81837733.406071588</v>
      </c>
      <c r="W285" s="2">
        <f t="shared" si="20"/>
        <v>529079.14285714924</v>
      </c>
      <c r="X285" s="2">
        <f t="shared" si="6"/>
        <v>20920.857142850757</v>
      </c>
      <c r="Y285" s="2">
        <f t="shared" si="43"/>
        <v>49329061.026506156</v>
      </c>
      <c r="Z285" s="2" t="str">
        <f t="shared" si="8"/>
        <v>MEEP</v>
      </c>
      <c r="AA285" s="2">
        <f>IF(Z285="HERE",Y285,AA284+Graph!$G$1*1000)</f>
        <v>74987588.341837436</v>
      </c>
      <c r="AB285" s="2">
        <f t="shared" si="21"/>
        <v>420000</v>
      </c>
      <c r="AC285" s="2">
        <f t="shared" si="44"/>
        <v>47333941.824578419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210</v>
      </c>
      <c r="C286" s="7"/>
      <c r="D286" s="2" t="e">
        <f t="shared" si="12"/>
        <v>#N/A</v>
      </c>
      <c r="E286" s="2" t="e">
        <f t="shared" si="22"/>
        <v>#N/A</v>
      </c>
      <c r="F286" s="2">
        <v>798794.81404450536</v>
      </c>
      <c r="G286" s="2">
        <f t="shared" si="47"/>
        <v>529079.14285714284</v>
      </c>
      <c r="H286" s="2">
        <f t="shared" si="45"/>
        <v>126809460.54892927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5129417.000000014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866537.59529615939</v>
      </c>
      <c r="Q286" s="2">
        <f t="shared" si="48"/>
        <v>550000</v>
      </c>
      <c r="R286" s="2">
        <f t="shared" si="46"/>
        <v>131716794.43257776</v>
      </c>
      <c r="S286" s="2">
        <f t="shared" si="17"/>
        <v>529079.14285714924</v>
      </c>
      <c r="T286" s="2">
        <f t="shared" si="18"/>
        <v>20920.857142857276</v>
      </c>
      <c r="U286" s="2">
        <f t="shared" si="19"/>
        <v>550000</v>
      </c>
      <c r="V286" s="2">
        <f t="shared" si="34"/>
        <v>82366812.548928738</v>
      </c>
      <c r="W286" s="2">
        <f t="shared" si="20"/>
        <v>529079.14285714924</v>
      </c>
      <c r="X286" s="2">
        <f t="shared" ref="X286:X385" si="51">SUM(U286-W286)</f>
        <v>20920.857142850757</v>
      </c>
      <c r="Y286" s="2">
        <f t="shared" si="43"/>
        <v>49349981.883649006</v>
      </c>
      <c r="Z286" s="2" t="str">
        <f t="shared" ref="Z286:Z385" si="52">IF(V286&lt;Y286,"HERE","MEEP")</f>
        <v>MEEP</v>
      </c>
      <c r="AA286" s="2">
        <f>IF(Z286="HERE",Y286,AA285+Graph!$G$1*1000)</f>
        <v>75407588.341837436</v>
      </c>
      <c r="AB286" s="2">
        <f t="shared" si="21"/>
        <v>420000</v>
      </c>
      <c r="AC286" s="2">
        <f t="shared" si="44"/>
        <v>47333941.824578419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800630.58953364193</v>
      </c>
      <c r="G287" s="2">
        <f t="shared" si="47"/>
        <v>529079.14285714284</v>
      </c>
      <c r="H287" s="2">
        <f t="shared" si="45"/>
        <v>127338539.69178642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5150337.8571428712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868644.23519162834</v>
      </c>
      <c r="Q287" s="2">
        <f t="shared" si="48"/>
        <v>550000</v>
      </c>
      <c r="R287" s="2">
        <f t="shared" si="46"/>
        <v>132266794.43257776</v>
      </c>
      <c r="S287" s="2">
        <f t="shared" ref="S287:S385" si="58">SUM(H287-H286)</f>
        <v>529079.14285714924</v>
      </c>
      <c r="T287" s="2">
        <f t="shared" ref="T287:T385" si="59">SUM(L287-L286)</f>
        <v>20920.857142857276</v>
      </c>
      <c r="U287" s="2">
        <f t="shared" ref="U287:U385" si="60">SUM(R287-R286)</f>
        <v>550000</v>
      </c>
      <c r="V287" s="2">
        <f t="shared" si="34"/>
        <v>82895891.691785887</v>
      </c>
      <c r="W287" s="2">
        <f t="shared" ref="W287:W385" si="61">SUM(V287-V286)</f>
        <v>529079.14285714924</v>
      </c>
      <c r="X287" s="2">
        <f t="shared" si="51"/>
        <v>20920.857142850757</v>
      </c>
      <c r="Y287" s="2">
        <f t="shared" ref="Y287:Y350" si="62">IF(COUNT($C288)=0,IF(COUNT($C287)=1,C287,SUM(Y286+X287)),C287)</f>
        <v>49370902.740791857</v>
      </c>
      <c r="Z287" s="2" t="str">
        <f t="shared" si="52"/>
        <v>MEEP</v>
      </c>
      <c r="AA287" s="2">
        <f>IF(Z287="HERE",Y287,AA286+Graph!$G$1*1000)</f>
        <v>75827588.341837436</v>
      </c>
      <c r="AB287" s="2">
        <f t="shared" ref="AB287:AB385" si="63">SUM(AA287-AA286)</f>
        <v>420000</v>
      </c>
      <c r="AC287" s="2">
        <f t="shared" ref="AC287:AC350" si="64">IF(Z288="HERE",V287,AC286)</f>
        <v>47333941.824578419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212</v>
      </c>
      <c r="C288" s="7"/>
      <c r="D288" s="2" t="e">
        <f t="shared" si="55"/>
        <v>#N/A</v>
      </c>
      <c r="E288" s="2" t="e">
        <f t="shared" si="22"/>
        <v>#N/A</v>
      </c>
      <c r="F288" s="2">
        <v>802466.36502279341</v>
      </c>
      <c r="G288" s="2">
        <f t="shared" si="47"/>
        <v>529079.14285714284</v>
      </c>
      <c r="H288" s="2">
        <f t="shared" ref="H288:H351" si="65">IF(COUNT($C289)=0,IF(COUNT($C288)=1,C288,SUM(H287+G288)),C288)</f>
        <v>127867618.83464357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5171258.7142857285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870750.87508709729</v>
      </c>
      <c r="Q288" s="2">
        <f t="shared" si="48"/>
        <v>550000</v>
      </c>
      <c r="R288" s="2">
        <f t="shared" ref="R288:R351" si="66">IF(COUNT($C289)=0,IF(COUNT($C288)=1,M288,SUM(R287+Q288)),M288)</f>
        <v>132816794.43257776</v>
      </c>
      <c r="S288" s="2">
        <f t="shared" si="58"/>
        <v>529079.14285714924</v>
      </c>
      <c r="T288" s="2">
        <f t="shared" si="59"/>
        <v>20920.857142857276</v>
      </c>
      <c r="U288" s="2">
        <f t="shared" si="60"/>
        <v>550000</v>
      </c>
      <c r="V288" s="2">
        <f t="shared" si="34"/>
        <v>83424970.834643036</v>
      </c>
      <c r="W288" s="2">
        <f t="shared" si="61"/>
        <v>529079.14285714924</v>
      </c>
      <c r="X288" s="2">
        <f t="shared" si="51"/>
        <v>20920.857142850757</v>
      </c>
      <c r="Y288" s="2">
        <f t="shared" si="62"/>
        <v>49391823.597934708</v>
      </c>
      <c r="Z288" s="2" t="str">
        <f t="shared" si="52"/>
        <v>MEEP</v>
      </c>
      <c r="AA288" s="2">
        <f>IF(Z288="HERE",Y288,AA287+Graph!$G$1*1000)</f>
        <v>76247588.341837436</v>
      </c>
      <c r="AB288" s="2">
        <f t="shared" si="63"/>
        <v>420000</v>
      </c>
      <c r="AC288" s="2">
        <f t="shared" si="64"/>
        <v>47333941.824578419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213</v>
      </c>
      <c r="C289" s="7"/>
      <c r="D289" s="2" t="e">
        <f t="shared" si="55"/>
        <v>#N/A</v>
      </c>
      <c r="E289" s="2" t="e">
        <f t="shared" si="22"/>
        <v>#N/A</v>
      </c>
      <c r="F289" s="2">
        <v>804302.14051192999</v>
      </c>
      <c r="G289" s="2">
        <f t="shared" si="47"/>
        <v>529079.14285714284</v>
      </c>
      <c r="H289" s="2">
        <f t="shared" si="65"/>
        <v>128396697.97750072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5192179.5714285858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872857.51498256624</v>
      </c>
      <c r="Q289" s="2">
        <f t="shared" si="48"/>
        <v>550000</v>
      </c>
      <c r="R289" s="2">
        <f t="shared" si="66"/>
        <v>133366794.43257776</v>
      </c>
      <c r="S289" s="2">
        <f t="shared" si="58"/>
        <v>529079.14285714924</v>
      </c>
      <c r="T289" s="2">
        <f t="shared" si="59"/>
        <v>20920.857142857276</v>
      </c>
      <c r="U289" s="2">
        <f t="shared" si="60"/>
        <v>550000</v>
      </c>
      <c r="V289" s="2">
        <f t="shared" si="34"/>
        <v>83954049.977500185</v>
      </c>
      <c r="W289" s="2">
        <f t="shared" si="61"/>
        <v>529079.14285714924</v>
      </c>
      <c r="X289" s="2">
        <f t="shared" si="51"/>
        <v>20920.857142850757</v>
      </c>
      <c r="Y289" s="2">
        <f t="shared" si="62"/>
        <v>49412744.455077559</v>
      </c>
      <c r="Z289" s="2" t="str">
        <f t="shared" si="52"/>
        <v>MEEP</v>
      </c>
      <c r="AA289" s="2">
        <f>IF(Z289="HERE",Y289,AA288+Graph!$G$1*1000)</f>
        <v>76667588.341837436</v>
      </c>
      <c r="AB289" s="2">
        <f t="shared" si="63"/>
        <v>420000</v>
      </c>
      <c r="AC289" s="2">
        <f t="shared" si="64"/>
        <v>47333941.824578419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214</v>
      </c>
      <c r="C290" s="7"/>
      <c r="D290" s="2" t="e">
        <f t="shared" si="55"/>
        <v>#N/A</v>
      </c>
      <c r="E290" s="2" t="e">
        <f t="shared" si="22"/>
        <v>#N/A</v>
      </c>
      <c r="F290" s="2">
        <v>806137.91600108147</v>
      </c>
      <c r="G290" s="2">
        <f t="shared" si="47"/>
        <v>529079.14285714284</v>
      </c>
      <c r="H290" s="2">
        <f t="shared" si="65"/>
        <v>128925777.12035787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5213100.4285714431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874964.15487803519</v>
      </c>
      <c r="Q290" s="2">
        <f t="shared" si="48"/>
        <v>550000</v>
      </c>
      <c r="R290" s="2">
        <f t="shared" si="66"/>
        <v>133916794.43257776</v>
      </c>
      <c r="S290" s="2">
        <f t="shared" si="58"/>
        <v>529079.14285714924</v>
      </c>
      <c r="T290" s="2">
        <f t="shared" si="59"/>
        <v>20920.857142857276</v>
      </c>
      <c r="U290" s="2">
        <f t="shared" si="60"/>
        <v>550000</v>
      </c>
      <c r="V290" s="2">
        <f t="shared" si="34"/>
        <v>84483129.120357335</v>
      </c>
      <c r="W290" s="2">
        <f t="shared" si="61"/>
        <v>529079.14285714924</v>
      </c>
      <c r="X290" s="2">
        <f t="shared" si="51"/>
        <v>20920.857142850757</v>
      </c>
      <c r="Y290" s="2">
        <f t="shared" si="62"/>
        <v>49433665.31222041</v>
      </c>
      <c r="Z290" s="2" t="str">
        <f t="shared" si="52"/>
        <v>MEEP</v>
      </c>
      <c r="AA290" s="2">
        <f>IF(Z290="HERE",Y290,AA289+Graph!$G$1*1000)</f>
        <v>77087588.341837436</v>
      </c>
      <c r="AB290" s="2">
        <f t="shared" si="63"/>
        <v>420000</v>
      </c>
      <c r="AC290" s="2">
        <f t="shared" si="64"/>
        <v>47333941.824578419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215</v>
      </c>
      <c r="C291" s="7"/>
      <c r="D291" s="2" t="e">
        <f t="shared" si="55"/>
        <v>#N/A</v>
      </c>
      <c r="E291" s="2" t="e">
        <f t="shared" si="22"/>
        <v>#N/A</v>
      </c>
      <c r="F291" s="2">
        <v>807973.69149023294</v>
      </c>
      <c r="G291" s="2">
        <f t="shared" si="47"/>
        <v>529079.14285714284</v>
      </c>
      <c r="H291" s="2">
        <f t="shared" si="65"/>
        <v>129454856.26321502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5234021.2857143003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877070.79477350414</v>
      </c>
      <c r="Q291" s="2">
        <f t="shared" si="48"/>
        <v>550000</v>
      </c>
      <c r="R291" s="2">
        <f t="shared" si="66"/>
        <v>134466794.43257776</v>
      </c>
      <c r="S291" s="2">
        <f t="shared" si="58"/>
        <v>529079.14285714924</v>
      </c>
      <c r="T291" s="2">
        <f t="shared" si="59"/>
        <v>20920.857142857276</v>
      </c>
      <c r="U291" s="2">
        <f t="shared" si="60"/>
        <v>550000</v>
      </c>
      <c r="V291" s="2">
        <f t="shared" si="34"/>
        <v>85012208.263214484</v>
      </c>
      <c r="W291" s="2">
        <f t="shared" si="61"/>
        <v>529079.14285714924</v>
      </c>
      <c r="X291" s="2">
        <f t="shared" si="51"/>
        <v>20920.857142850757</v>
      </c>
      <c r="Y291" s="2">
        <f t="shared" si="62"/>
        <v>49454586.16936326</v>
      </c>
      <c r="Z291" s="2" t="str">
        <f t="shared" si="52"/>
        <v>MEEP</v>
      </c>
      <c r="AA291" s="2">
        <f>IF(Z291="HERE",Y291,AA290+Graph!$G$1*1000)</f>
        <v>77507588.341837436</v>
      </c>
      <c r="AB291" s="2">
        <f t="shared" si="63"/>
        <v>420000</v>
      </c>
      <c r="AC291" s="2">
        <f t="shared" si="64"/>
        <v>47333941.824578419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809809.46697936952</v>
      </c>
      <c r="G292" s="2">
        <f t="shared" si="47"/>
        <v>529079.14285714284</v>
      </c>
      <c r="H292" s="2">
        <f t="shared" si="65"/>
        <v>129983935.40607217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5254942.1428571576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879177.43466897309</v>
      </c>
      <c r="Q292" s="2">
        <f t="shared" si="48"/>
        <v>550000</v>
      </c>
      <c r="R292" s="2">
        <f t="shared" si="66"/>
        <v>135016794.43257776</v>
      </c>
      <c r="S292" s="2">
        <f t="shared" si="58"/>
        <v>529079.14285714924</v>
      </c>
      <c r="T292" s="2">
        <f t="shared" si="59"/>
        <v>20920.857142857276</v>
      </c>
      <c r="U292" s="2">
        <f t="shared" si="60"/>
        <v>550000</v>
      </c>
      <c r="V292" s="2">
        <f t="shared" si="34"/>
        <v>85541287.406071633</v>
      </c>
      <c r="W292" s="2">
        <f t="shared" si="61"/>
        <v>529079.14285714924</v>
      </c>
      <c r="X292" s="2">
        <f t="shared" si="51"/>
        <v>20920.857142850757</v>
      </c>
      <c r="Y292" s="2">
        <f t="shared" si="62"/>
        <v>49475507.026506111</v>
      </c>
      <c r="Z292" s="2" t="str">
        <f t="shared" si="52"/>
        <v>MEEP</v>
      </c>
      <c r="AA292" s="2">
        <f>IF(Z292="HERE",Y292,AA291+Graph!$G$1*1000)</f>
        <v>77927588.341837436</v>
      </c>
      <c r="AB292" s="2">
        <f t="shared" si="63"/>
        <v>420000</v>
      </c>
      <c r="AC292" s="2">
        <f t="shared" si="64"/>
        <v>47333941.824578419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217</v>
      </c>
      <c r="C293" s="7"/>
      <c r="D293" s="2" t="e">
        <f t="shared" si="55"/>
        <v>#N/A</v>
      </c>
      <c r="E293" s="2" t="e">
        <f t="shared" si="67"/>
        <v>#N/A</v>
      </c>
      <c r="F293" s="2">
        <v>811645.242468521</v>
      </c>
      <c r="G293" s="2">
        <f t="shared" si="47"/>
        <v>529079.14285714284</v>
      </c>
      <c r="H293" s="2">
        <f t="shared" si="65"/>
        <v>130513014.54892932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5275863.0000000149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881284.07456444204</v>
      </c>
      <c r="Q293" s="2">
        <f t="shared" si="48"/>
        <v>550000</v>
      </c>
      <c r="R293" s="2">
        <f t="shared" si="66"/>
        <v>135566794.43257776</v>
      </c>
      <c r="S293" s="2">
        <f t="shared" si="58"/>
        <v>529079.14285714924</v>
      </c>
      <c r="T293" s="2">
        <f t="shared" si="59"/>
        <v>20920.857142857276</v>
      </c>
      <c r="U293" s="2">
        <f t="shared" si="60"/>
        <v>550000</v>
      </c>
      <c r="V293" s="2">
        <f t="shared" si="34"/>
        <v>86070366.548928782</v>
      </c>
      <c r="W293" s="2">
        <f t="shared" si="61"/>
        <v>529079.14285714924</v>
      </c>
      <c r="X293" s="2">
        <f t="shared" si="51"/>
        <v>20920.857142850757</v>
      </c>
      <c r="Y293" s="2">
        <f t="shared" si="62"/>
        <v>49496427.883648962</v>
      </c>
      <c r="Z293" s="2" t="str">
        <f t="shared" si="52"/>
        <v>MEEP</v>
      </c>
      <c r="AA293" s="2">
        <f>IF(Z293="HERE",Y293,AA292+Graph!$G$1*1000)</f>
        <v>78347588.341837436</v>
      </c>
      <c r="AB293" s="2">
        <f t="shared" si="63"/>
        <v>420000</v>
      </c>
      <c r="AC293" s="2">
        <f t="shared" si="64"/>
        <v>47333941.824578419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218</v>
      </c>
      <c r="C294" s="7"/>
      <c r="D294" s="2" t="e">
        <f t="shared" si="55"/>
        <v>#N/A</v>
      </c>
      <c r="E294" s="2" t="e">
        <f t="shared" si="67"/>
        <v>#N/A</v>
      </c>
      <c r="F294" s="2">
        <v>813481.01795765758</v>
      </c>
      <c r="G294" s="2">
        <f t="shared" ref="G294:G357" si="70">IF(F294&gt;550000,$AK$31*1000,F294)</f>
        <v>529079.14285714284</v>
      </c>
      <c r="H294" s="2">
        <f t="shared" si="65"/>
        <v>131042093.69178647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5296783.8571428722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883390.71445992589</v>
      </c>
      <c r="Q294" s="2">
        <f t="shared" ref="Q294:Q357" si="71">IF(P294&gt;550000,550000,P294)</f>
        <v>550000</v>
      </c>
      <c r="R294" s="2">
        <f t="shared" si="66"/>
        <v>136116794.43257776</v>
      </c>
      <c r="S294" s="2">
        <f t="shared" si="58"/>
        <v>529079.14285714924</v>
      </c>
      <c r="T294" s="2">
        <f t="shared" si="59"/>
        <v>20920.857142857276</v>
      </c>
      <c r="U294" s="2">
        <f t="shared" si="60"/>
        <v>550000</v>
      </c>
      <c r="V294" s="2">
        <f t="shared" si="34"/>
        <v>86599445.691785932</v>
      </c>
      <c r="W294" s="2">
        <f t="shared" si="61"/>
        <v>529079.14285714924</v>
      </c>
      <c r="X294" s="2">
        <f t="shared" si="51"/>
        <v>20920.857142850757</v>
      </c>
      <c r="Y294" s="2">
        <f t="shared" si="62"/>
        <v>49517348.740791813</v>
      </c>
      <c r="Z294" s="2" t="str">
        <f t="shared" si="52"/>
        <v>MEEP</v>
      </c>
      <c r="AA294" s="2">
        <f>IF(Z294="HERE",Y294,AA293+Graph!$G$1*1000)</f>
        <v>78767588.341837436</v>
      </c>
      <c r="AB294" s="2">
        <f t="shared" si="63"/>
        <v>420000</v>
      </c>
      <c r="AC294" s="2">
        <f t="shared" si="64"/>
        <v>47333941.824578419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219</v>
      </c>
      <c r="C295" s="7"/>
      <c r="D295" s="2" t="e">
        <f t="shared" si="55"/>
        <v>#N/A</v>
      </c>
      <c r="E295" s="2" t="e">
        <f t="shared" si="67"/>
        <v>#N/A</v>
      </c>
      <c r="F295" s="2">
        <v>815316.79344680905</v>
      </c>
      <c r="G295" s="2">
        <f t="shared" si="70"/>
        <v>529079.14285714284</v>
      </c>
      <c r="H295" s="2">
        <f t="shared" si="65"/>
        <v>131571172.83464362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5317704.7142857295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885497.35435539484</v>
      </c>
      <c r="Q295" s="2">
        <f t="shared" si="71"/>
        <v>550000</v>
      </c>
      <c r="R295" s="2">
        <f t="shared" si="66"/>
        <v>136666794.43257776</v>
      </c>
      <c r="S295" s="2">
        <f t="shared" si="58"/>
        <v>529079.14285714924</v>
      </c>
      <c r="T295" s="2">
        <f t="shared" si="59"/>
        <v>20920.857142857276</v>
      </c>
      <c r="U295" s="2">
        <f t="shared" si="60"/>
        <v>550000</v>
      </c>
      <c r="V295" s="2">
        <f t="shared" si="34"/>
        <v>87128524.834643081</v>
      </c>
      <c r="W295" s="2">
        <f t="shared" si="61"/>
        <v>529079.14285714924</v>
      </c>
      <c r="X295" s="2">
        <f t="shared" si="51"/>
        <v>20920.857142850757</v>
      </c>
      <c r="Y295" s="2">
        <f t="shared" si="62"/>
        <v>49538269.597934663</v>
      </c>
      <c r="Z295" s="2" t="str">
        <f t="shared" si="52"/>
        <v>MEEP</v>
      </c>
      <c r="AA295" s="2">
        <f>IF(Z295="HERE",Y295,AA294+Graph!$G$1*1000)</f>
        <v>79187588.341837436</v>
      </c>
      <c r="AB295" s="2">
        <f t="shared" si="63"/>
        <v>420000</v>
      </c>
      <c r="AC295" s="2">
        <f t="shared" si="64"/>
        <v>47333941.824578419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220</v>
      </c>
      <c r="C296" s="7"/>
      <c r="D296" s="2" t="e">
        <f t="shared" si="55"/>
        <v>#N/A</v>
      </c>
      <c r="E296" s="2" t="e">
        <f t="shared" si="67"/>
        <v>#N/A</v>
      </c>
      <c r="F296" s="2">
        <v>817152.56893594563</v>
      </c>
      <c r="G296" s="2">
        <f t="shared" si="70"/>
        <v>529079.14285714284</v>
      </c>
      <c r="H296" s="2">
        <f t="shared" si="65"/>
        <v>132100251.97750077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5338625.5714285867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887603.99425086379</v>
      </c>
      <c r="Q296" s="2">
        <f t="shared" si="71"/>
        <v>550000</v>
      </c>
      <c r="R296" s="2">
        <f t="shared" si="66"/>
        <v>137216794.43257776</v>
      </c>
      <c r="S296" s="2">
        <f t="shared" si="58"/>
        <v>529079.14285714924</v>
      </c>
      <c r="T296" s="2">
        <f t="shared" si="59"/>
        <v>20920.857142857276</v>
      </c>
      <c r="U296" s="2">
        <f t="shared" si="60"/>
        <v>550000</v>
      </c>
      <c r="V296" s="2">
        <f t="shared" si="34"/>
        <v>87657603.97750023</v>
      </c>
      <c r="W296" s="2">
        <f t="shared" si="61"/>
        <v>529079.14285714924</v>
      </c>
      <c r="X296" s="2">
        <f t="shared" si="51"/>
        <v>20920.857142850757</v>
      </c>
      <c r="Y296" s="2">
        <f t="shared" si="62"/>
        <v>49559190.455077514</v>
      </c>
      <c r="Z296" s="2" t="str">
        <f t="shared" si="52"/>
        <v>MEEP</v>
      </c>
      <c r="AA296" s="2">
        <f>IF(Z296="HERE",Y296,AA295+Graph!$G$1*1000)</f>
        <v>79607588.341837436</v>
      </c>
      <c r="AB296" s="2">
        <f t="shared" si="63"/>
        <v>420000</v>
      </c>
      <c r="AC296" s="2">
        <f t="shared" si="64"/>
        <v>47333941.824578419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221</v>
      </c>
      <c r="C297" s="7"/>
      <c r="D297" s="2" t="e">
        <f t="shared" si="55"/>
        <v>#N/A</v>
      </c>
      <c r="E297" s="2" t="e">
        <f t="shared" si="67"/>
        <v>#N/A</v>
      </c>
      <c r="F297" s="2">
        <v>818988.34442509711</v>
      </c>
      <c r="G297" s="2">
        <f t="shared" si="70"/>
        <v>529079.14285714284</v>
      </c>
      <c r="H297" s="2">
        <f t="shared" si="65"/>
        <v>132629331.12035792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5359546.428571444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889710.63414633274</v>
      </c>
      <c r="Q297" s="2">
        <f t="shared" si="71"/>
        <v>550000</v>
      </c>
      <c r="R297" s="2">
        <f t="shared" si="66"/>
        <v>137766794.43257776</v>
      </c>
      <c r="S297" s="2">
        <f t="shared" si="58"/>
        <v>529079.14285714924</v>
      </c>
      <c r="T297" s="2">
        <f t="shared" si="59"/>
        <v>20920.857142857276</v>
      </c>
      <c r="U297" s="2">
        <f t="shared" si="60"/>
        <v>550000</v>
      </c>
      <c r="V297" s="2">
        <f t="shared" si="34"/>
        <v>88186683.120357379</v>
      </c>
      <c r="W297" s="2">
        <f t="shared" si="61"/>
        <v>529079.14285714924</v>
      </c>
      <c r="X297" s="2">
        <f t="shared" si="51"/>
        <v>20920.857142850757</v>
      </c>
      <c r="Y297" s="2">
        <f t="shared" si="62"/>
        <v>49580111.312220365</v>
      </c>
      <c r="Z297" s="2" t="str">
        <f t="shared" si="52"/>
        <v>MEEP</v>
      </c>
      <c r="AA297" s="2">
        <f>IF(Z297="HERE",Y297,AA296+Graph!$G$1*1000)</f>
        <v>80027588.341837436</v>
      </c>
      <c r="AB297" s="2">
        <f t="shared" si="63"/>
        <v>420000</v>
      </c>
      <c r="AC297" s="2">
        <f t="shared" si="64"/>
        <v>47333941.824578419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222</v>
      </c>
      <c r="C298" s="7"/>
      <c r="D298" s="2" t="e">
        <f t="shared" si="55"/>
        <v>#N/A</v>
      </c>
      <c r="E298" s="2" t="e">
        <f t="shared" si="67"/>
        <v>#N/A</v>
      </c>
      <c r="F298" s="2">
        <v>820824.11991423368</v>
      </c>
      <c r="G298" s="2">
        <f t="shared" si="70"/>
        <v>529079.14285714284</v>
      </c>
      <c r="H298" s="2">
        <f t="shared" si="65"/>
        <v>133158410.26321507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5380467.2857143013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891817.27404180169</v>
      </c>
      <c r="Q298" s="2">
        <f t="shared" si="71"/>
        <v>550000</v>
      </c>
      <c r="R298" s="2">
        <f t="shared" si="66"/>
        <v>138316794.43257776</v>
      </c>
      <c r="S298" s="2">
        <f t="shared" si="58"/>
        <v>529079.14285714924</v>
      </c>
      <c r="T298" s="2">
        <f t="shared" si="59"/>
        <v>20920.857142857276</v>
      </c>
      <c r="U298" s="2">
        <f t="shared" si="60"/>
        <v>550000</v>
      </c>
      <c r="V298" s="2">
        <f t="shared" si="34"/>
        <v>88715762.263214529</v>
      </c>
      <c r="W298" s="2">
        <f t="shared" si="61"/>
        <v>529079.14285714924</v>
      </c>
      <c r="X298" s="2">
        <f t="shared" si="51"/>
        <v>20920.857142850757</v>
      </c>
      <c r="Y298" s="2">
        <f t="shared" si="62"/>
        <v>49601032.169363216</v>
      </c>
      <c r="Z298" s="2" t="str">
        <f t="shared" si="52"/>
        <v>MEEP</v>
      </c>
      <c r="AA298" s="2">
        <f>IF(Z298="HERE",Y298,AA297+Graph!$G$1*1000)</f>
        <v>80447588.341837436</v>
      </c>
      <c r="AB298" s="2">
        <f t="shared" si="63"/>
        <v>420000</v>
      </c>
      <c r="AC298" s="2">
        <f t="shared" si="64"/>
        <v>47333941.824578419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223</v>
      </c>
      <c r="C299" s="7"/>
      <c r="D299" s="2" t="e">
        <f t="shared" si="55"/>
        <v>#N/A</v>
      </c>
      <c r="E299" s="2" t="e">
        <f t="shared" si="67"/>
        <v>#N/A</v>
      </c>
      <c r="F299" s="2">
        <v>822659.89540338516</v>
      </c>
      <c r="G299" s="2">
        <f t="shared" si="70"/>
        <v>529079.14285714284</v>
      </c>
      <c r="H299" s="2">
        <f t="shared" si="65"/>
        <v>133687489.40607221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5401388.1428571586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893923.91393727064</v>
      </c>
      <c r="Q299" s="2">
        <f t="shared" si="71"/>
        <v>550000</v>
      </c>
      <c r="R299" s="2">
        <f t="shared" si="66"/>
        <v>138866794.43257776</v>
      </c>
      <c r="S299" s="2">
        <f t="shared" si="58"/>
        <v>529079.14285714924</v>
      </c>
      <c r="T299" s="2">
        <f t="shared" si="59"/>
        <v>20920.857142857276</v>
      </c>
      <c r="U299" s="2">
        <f t="shared" si="60"/>
        <v>550000</v>
      </c>
      <c r="V299" s="2">
        <f t="shared" si="34"/>
        <v>89244841.406071678</v>
      </c>
      <c r="W299" s="2">
        <f t="shared" si="61"/>
        <v>529079.14285714924</v>
      </c>
      <c r="X299" s="2">
        <f t="shared" si="51"/>
        <v>20920.857142850757</v>
      </c>
      <c r="Y299" s="2">
        <f t="shared" si="62"/>
        <v>49621953.026506066</v>
      </c>
      <c r="Z299" s="2" t="str">
        <f t="shared" si="52"/>
        <v>MEEP</v>
      </c>
      <c r="AA299" s="2">
        <f>IF(Z299="HERE",Y299,AA298+Graph!$G$1*1000)</f>
        <v>80867588.341837436</v>
      </c>
      <c r="AB299" s="2">
        <f t="shared" si="63"/>
        <v>420000</v>
      </c>
      <c r="AC299" s="2">
        <f t="shared" si="64"/>
        <v>47333941.824578419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224</v>
      </c>
      <c r="C300" s="7"/>
      <c r="D300" s="2" t="e">
        <f t="shared" si="55"/>
        <v>#N/A</v>
      </c>
      <c r="E300" s="2" t="e">
        <f t="shared" si="67"/>
        <v>#N/A</v>
      </c>
      <c r="F300" s="2">
        <v>824495.67089253664</v>
      </c>
      <c r="G300" s="2">
        <f t="shared" si="70"/>
        <v>529079.14285714284</v>
      </c>
      <c r="H300" s="2">
        <f t="shared" si="65"/>
        <v>134216568.54892936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5422309.0000000158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896030.55383273959</v>
      </c>
      <c r="Q300" s="2">
        <f t="shared" si="71"/>
        <v>550000</v>
      </c>
      <c r="R300" s="2">
        <f t="shared" si="66"/>
        <v>139416794.43257776</v>
      </c>
      <c r="S300" s="2">
        <f t="shared" si="58"/>
        <v>529079.14285714924</v>
      </c>
      <c r="T300" s="2">
        <f t="shared" si="59"/>
        <v>20920.857142857276</v>
      </c>
      <c r="U300" s="2">
        <f t="shared" si="60"/>
        <v>550000</v>
      </c>
      <c r="V300" s="2">
        <f t="shared" si="34"/>
        <v>89773920.548928827</v>
      </c>
      <c r="W300" s="2">
        <f t="shared" si="61"/>
        <v>529079.14285714924</v>
      </c>
      <c r="X300" s="2">
        <f t="shared" si="51"/>
        <v>20920.857142850757</v>
      </c>
      <c r="Y300" s="2">
        <f t="shared" si="62"/>
        <v>49642873.883648917</v>
      </c>
      <c r="Z300" s="2" t="str">
        <f t="shared" si="52"/>
        <v>MEEP</v>
      </c>
      <c r="AA300" s="2">
        <f>IF(Z300="HERE",Y300,AA299+Graph!$G$1*1000)</f>
        <v>81287588.341837436</v>
      </c>
      <c r="AB300" s="2">
        <f t="shared" si="63"/>
        <v>420000</v>
      </c>
      <c r="AC300" s="2">
        <f t="shared" si="64"/>
        <v>47333941.824578419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225</v>
      </c>
      <c r="C301" s="7"/>
      <c r="D301" s="2" t="e">
        <f t="shared" si="55"/>
        <v>#N/A</v>
      </c>
      <c r="E301" s="2" t="e">
        <f t="shared" si="67"/>
        <v>#N/A</v>
      </c>
      <c r="F301" s="2">
        <v>826331.44638167322</v>
      </c>
      <c r="G301" s="2">
        <f t="shared" si="70"/>
        <v>529079.14285714284</v>
      </c>
      <c r="H301" s="2">
        <f t="shared" si="65"/>
        <v>134745647.6917865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5443229.8571428731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898137.19372820854</v>
      </c>
      <c r="Q301" s="2">
        <f t="shared" si="71"/>
        <v>550000</v>
      </c>
      <c r="R301" s="2">
        <f t="shared" si="66"/>
        <v>139966794.43257776</v>
      </c>
      <c r="S301" s="2">
        <f t="shared" si="58"/>
        <v>529079.14285713434</v>
      </c>
      <c r="T301" s="2">
        <f t="shared" si="59"/>
        <v>20920.857142857276</v>
      </c>
      <c r="U301" s="2">
        <f t="shared" si="60"/>
        <v>550000</v>
      </c>
      <c r="V301" s="2">
        <f t="shared" si="34"/>
        <v>90302999.691785976</v>
      </c>
      <c r="W301" s="2">
        <f t="shared" si="61"/>
        <v>529079.14285714924</v>
      </c>
      <c r="X301" s="2">
        <f t="shared" si="51"/>
        <v>20920.857142850757</v>
      </c>
      <c r="Y301" s="2">
        <f t="shared" si="62"/>
        <v>49663794.740791768</v>
      </c>
      <c r="Z301" s="2" t="str">
        <f t="shared" si="52"/>
        <v>MEEP</v>
      </c>
      <c r="AA301" s="2">
        <f>IF(Z301="HERE",Y301,AA300+Graph!$G$1*1000)</f>
        <v>81707588.341837436</v>
      </c>
      <c r="AB301" s="2">
        <f t="shared" si="63"/>
        <v>420000</v>
      </c>
      <c r="AC301" s="2">
        <f t="shared" si="64"/>
        <v>47333941.824578419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226</v>
      </c>
      <c r="C302" s="7"/>
      <c r="D302" s="2" t="e">
        <f t="shared" si="55"/>
        <v>#N/A</v>
      </c>
      <c r="E302" s="2" t="e">
        <f t="shared" si="67"/>
        <v>#N/A</v>
      </c>
      <c r="F302" s="2">
        <v>828167.22187082469</v>
      </c>
      <c r="G302" s="2">
        <f t="shared" si="70"/>
        <v>529079.14285714284</v>
      </c>
      <c r="H302" s="2">
        <f t="shared" si="65"/>
        <v>135274726.83464363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5464150.7142857304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900243.83362367749</v>
      </c>
      <c r="Q302" s="2">
        <f t="shared" si="71"/>
        <v>550000</v>
      </c>
      <c r="R302" s="2">
        <f t="shared" si="66"/>
        <v>140516794.43257776</v>
      </c>
      <c r="S302" s="2">
        <f t="shared" si="58"/>
        <v>529079.14285713434</v>
      </c>
      <c r="T302" s="2">
        <f t="shared" si="59"/>
        <v>20920.857142857276</v>
      </c>
      <c r="U302" s="2">
        <f t="shared" si="60"/>
        <v>550000</v>
      </c>
      <c r="V302" s="2">
        <f t="shared" si="34"/>
        <v>90832078.834643126</v>
      </c>
      <c r="W302" s="2">
        <f t="shared" si="61"/>
        <v>529079.14285714924</v>
      </c>
      <c r="X302" s="2">
        <f t="shared" si="51"/>
        <v>20920.857142850757</v>
      </c>
      <c r="Y302" s="2">
        <f t="shared" si="62"/>
        <v>49684715.597934619</v>
      </c>
      <c r="Z302" s="2" t="str">
        <f t="shared" si="52"/>
        <v>MEEP</v>
      </c>
      <c r="AA302" s="2">
        <f>IF(Z302="HERE",Y302,AA301+Graph!$G$1*1000)</f>
        <v>82127588.341837436</v>
      </c>
      <c r="AB302" s="2">
        <f t="shared" si="63"/>
        <v>420000</v>
      </c>
      <c r="AC302" s="2">
        <f t="shared" si="64"/>
        <v>47333941.824578419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227</v>
      </c>
      <c r="C303" s="7"/>
      <c r="D303" s="2" t="e">
        <f t="shared" si="55"/>
        <v>#N/A</v>
      </c>
      <c r="E303" s="2" t="e">
        <f t="shared" si="67"/>
        <v>#N/A</v>
      </c>
      <c r="F303" s="2">
        <v>830002.99735996127</v>
      </c>
      <c r="G303" s="2">
        <f t="shared" si="70"/>
        <v>529079.14285714284</v>
      </c>
      <c r="H303" s="2">
        <f t="shared" si="65"/>
        <v>135803805.97750077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5485071.5714285877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902350.47351914644</v>
      </c>
      <c r="Q303" s="2">
        <f t="shared" si="71"/>
        <v>550000</v>
      </c>
      <c r="R303" s="2">
        <f t="shared" si="66"/>
        <v>141066794.43257776</v>
      </c>
      <c r="S303" s="2">
        <f t="shared" si="58"/>
        <v>529079.14285713434</v>
      </c>
      <c r="T303" s="2">
        <f t="shared" si="59"/>
        <v>20920.857142857276</v>
      </c>
      <c r="U303" s="2">
        <f t="shared" si="60"/>
        <v>550000</v>
      </c>
      <c r="V303" s="2">
        <f t="shared" si="34"/>
        <v>91361157.977500275</v>
      </c>
      <c r="W303" s="2">
        <f t="shared" si="61"/>
        <v>529079.14285714924</v>
      </c>
      <c r="X303" s="2">
        <f t="shared" si="51"/>
        <v>20920.857142850757</v>
      </c>
      <c r="Y303" s="2">
        <f t="shared" si="62"/>
        <v>49705636.455077469</v>
      </c>
      <c r="Z303" s="2" t="str">
        <f t="shared" si="52"/>
        <v>MEEP</v>
      </c>
      <c r="AA303" s="2">
        <f>IF(Z303="HERE",Y303,AA302+Graph!$G$1*1000)</f>
        <v>82547588.341837436</v>
      </c>
      <c r="AB303" s="2">
        <f t="shared" si="63"/>
        <v>420000</v>
      </c>
      <c r="AC303" s="2">
        <f t="shared" si="64"/>
        <v>47333941.824578419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228</v>
      </c>
      <c r="C304" s="7"/>
      <c r="D304" s="2" t="e">
        <f t="shared" si="55"/>
        <v>#N/A</v>
      </c>
      <c r="E304" s="2" t="e">
        <f t="shared" si="67"/>
        <v>#N/A</v>
      </c>
      <c r="F304" s="2">
        <v>831838.77284911275</v>
      </c>
      <c r="G304" s="2">
        <f t="shared" si="70"/>
        <v>529079.14285714284</v>
      </c>
      <c r="H304" s="2">
        <f t="shared" si="65"/>
        <v>136332885.1203579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5505992.4285714449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904457.11341463029</v>
      </c>
      <c r="Q304" s="2">
        <f t="shared" si="71"/>
        <v>550000</v>
      </c>
      <c r="R304" s="2">
        <f t="shared" si="66"/>
        <v>141616794.43257776</v>
      </c>
      <c r="S304" s="2">
        <f t="shared" si="58"/>
        <v>529079.14285713434</v>
      </c>
      <c r="T304" s="2">
        <f t="shared" si="59"/>
        <v>20920.857142857276</v>
      </c>
      <c r="U304" s="2">
        <f t="shared" si="60"/>
        <v>550000</v>
      </c>
      <c r="V304" s="2">
        <f t="shared" si="34"/>
        <v>91890237.120357424</v>
      </c>
      <c r="W304" s="2">
        <f t="shared" si="61"/>
        <v>529079.14285714924</v>
      </c>
      <c r="X304" s="2">
        <f t="shared" si="51"/>
        <v>20920.857142850757</v>
      </c>
      <c r="Y304" s="2">
        <f t="shared" si="62"/>
        <v>49726557.31222032</v>
      </c>
      <c r="Z304" s="2" t="str">
        <f t="shared" si="52"/>
        <v>MEEP</v>
      </c>
      <c r="AA304" s="2">
        <f>IF(Z304="HERE",Y304,AA303+Graph!$G$1*1000)</f>
        <v>82967588.341837436</v>
      </c>
      <c r="AB304" s="2">
        <f t="shared" si="63"/>
        <v>420000</v>
      </c>
      <c r="AC304" s="2">
        <f t="shared" si="64"/>
        <v>47333941.824578419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229</v>
      </c>
      <c r="C305" s="7"/>
      <c r="D305" s="2" t="e">
        <f t="shared" si="55"/>
        <v>#N/A</v>
      </c>
      <c r="E305" s="2" t="e">
        <f t="shared" si="67"/>
        <v>#N/A</v>
      </c>
      <c r="F305" s="2">
        <v>833674.54833824933</v>
      </c>
      <c r="G305" s="2">
        <f t="shared" si="70"/>
        <v>529079.14285714284</v>
      </c>
      <c r="H305" s="2">
        <f t="shared" si="65"/>
        <v>136861964.26321504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5526913.2857143022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906563.75331009924</v>
      </c>
      <c r="Q305" s="2">
        <f t="shared" si="71"/>
        <v>550000</v>
      </c>
      <c r="R305" s="2">
        <f t="shared" si="66"/>
        <v>142166794.43257776</v>
      </c>
      <c r="S305" s="2">
        <f t="shared" si="58"/>
        <v>529079.14285713434</v>
      </c>
      <c r="T305" s="2">
        <f t="shared" si="59"/>
        <v>20920.857142857276</v>
      </c>
      <c r="U305" s="2">
        <f t="shared" si="60"/>
        <v>550000</v>
      </c>
      <c r="V305" s="2">
        <f t="shared" si="34"/>
        <v>92419316.263214573</v>
      </c>
      <c r="W305" s="2">
        <f t="shared" si="61"/>
        <v>529079.14285714924</v>
      </c>
      <c r="X305" s="2">
        <f t="shared" si="51"/>
        <v>20920.857142850757</v>
      </c>
      <c r="Y305" s="2">
        <f t="shared" si="62"/>
        <v>49747478.169363171</v>
      </c>
      <c r="Z305" s="2" t="str">
        <f t="shared" si="52"/>
        <v>MEEP</v>
      </c>
      <c r="AA305" s="2">
        <f>IF(Z305="HERE",Y305,AA304+Graph!$G$1*1000)</f>
        <v>83387588.341837436</v>
      </c>
      <c r="AB305" s="2">
        <f t="shared" si="63"/>
        <v>420000</v>
      </c>
      <c r="AC305" s="2">
        <f t="shared" si="64"/>
        <v>47333941.824578419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230</v>
      </c>
      <c r="C306" s="7"/>
      <c r="D306" s="2" t="e">
        <f t="shared" si="55"/>
        <v>#N/A</v>
      </c>
      <c r="E306" s="2" t="e">
        <f t="shared" si="67"/>
        <v>#N/A</v>
      </c>
      <c r="F306" s="2">
        <v>835510.3238274008</v>
      </c>
      <c r="G306" s="2">
        <f t="shared" si="70"/>
        <v>529079.14285714284</v>
      </c>
      <c r="H306" s="2">
        <f t="shared" si="65"/>
        <v>137391043.40607217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5547834.1428571595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908670.39320556819</v>
      </c>
      <c r="Q306" s="2">
        <f t="shared" si="71"/>
        <v>550000</v>
      </c>
      <c r="R306" s="2">
        <f t="shared" si="66"/>
        <v>142716794.43257776</v>
      </c>
      <c r="S306" s="2">
        <f t="shared" si="58"/>
        <v>529079.14285713434</v>
      </c>
      <c r="T306" s="2">
        <f t="shared" si="59"/>
        <v>20920.857142857276</v>
      </c>
      <c r="U306" s="2">
        <f t="shared" si="60"/>
        <v>550000</v>
      </c>
      <c r="V306" s="2">
        <f t="shared" si="34"/>
        <v>92948395.406071723</v>
      </c>
      <c r="W306" s="2">
        <f t="shared" si="61"/>
        <v>529079.14285714924</v>
      </c>
      <c r="X306" s="2">
        <f t="shared" si="51"/>
        <v>20920.857142850757</v>
      </c>
      <c r="Y306" s="2">
        <f t="shared" si="62"/>
        <v>49768399.026506022</v>
      </c>
      <c r="Z306" s="2" t="str">
        <f t="shared" si="52"/>
        <v>MEEP</v>
      </c>
      <c r="AA306" s="2">
        <f>IF(Z306="HERE",Y306,AA305+Graph!$G$1*1000)</f>
        <v>83807588.341837436</v>
      </c>
      <c r="AB306" s="2">
        <f t="shared" si="63"/>
        <v>420000</v>
      </c>
      <c r="AC306" s="2">
        <f t="shared" si="64"/>
        <v>47333941.824578419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231</v>
      </c>
      <c r="C307" s="7"/>
      <c r="D307" s="2" t="e">
        <f t="shared" si="55"/>
        <v>#N/A</v>
      </c>
      <c r="E307" s="2" t="e">
        <f t="shared" si="67"/>
        <v>#N/A</v>
      </c>
      <c r="F307" s="2">
        <v>837346.09931655228</v>
      </c>
      <c r="G307" s="2">
        <f t="shared" si="70"/>
        <v>529079.14285714284</v>
      </c>
      <c r="H307" s="2">
        <f t="shared" si="65"/>
        <v>137920122.5489293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5568755.0000000168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910777.03310103714</v>
      </c>
      <c r="Q307" s="2">
        <f t="shared" si="71"/>
        <v>550000</v>
      </c>
      <c r="R307" s="2">
        <f t="shared" si="66"/>
        <v>143266794.43257776</v>
      </c>
      <c r="S307" s="2">
        <f t="shared" si="58"/>
        <v>529079.14285713434</v>
      </c>
      <c r="T307" s="2">
        <f t="shared" si="59"/>
        <v>20920.857142857276</v>
      </c>
      <c r="U307" s="2">
        <f t="shared" si="60"/>
        <v>550000</v>
      </c>
      <c r="V307" s="2">
        <f t="shared" si="34"/>
        <v>93477474.548928872</v>
      </c>
      <c r="W307" s="2">
        <f t="shared" si="61"/>
        <v>529079.14285714924</v>
      </c>
      <c r="X307" s="2">
        <f t="shared" si="51"/>
        <v>20920.857142850757</v>
      </c>
      <c r="Y307" s="2">
        <f t="shared" si="62"/>
        <v>49789319.883648872</v>
      </c>
      <c r="Z307" s="2" t="str">
        <f t="shared" si="52"/>
        <v>MEEP</v>
      </c>
      <c r="AA307" s="2">
        <f>IF(Z307="HERE",Y307,AA306+Graph!$G$1*1000)</f>
        <v>84227588.341837436</v>
      </c>
      <c r="AB307" s="2">
        <f t="shared" si="63"/>
        <v>420000</v>
      </c>
      <c r="AC307" s="2">
        <f t="shared" si="64"/>
        <v>47333941.824578419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232</v>
      </c>
      <c r="C308" s="7"/>
      <c r="D308" s="2" t="e">
        <f t="shared" si="55"/>
        <v>#N/A</v>
      </c>
      <c r="E308" s="2" t="e">
        <f t="shared" si="67"/>
        <v>#N/A</v>
      </c>
      <c r="F308" s="2">
        <v>839181.87480568886</v>
      </c>
      <c r="G308" s="2">
        <f t="shared" si="70"/>
        <v>529079.14285714284</v>
      </c>
      <c r="H308" s="2">
        <f t="shared" si="65"/>
        <v>138449201.69178644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5589675.857142874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912883.67299650609</v>
      </c>
      <c r="Q308" s="2">
        <f t="shared" si="71"/>
        <v>550000</v>
      </c>
      <c r="R308" s="2">
        <f t="shared" si="66"/>
        <v>143816794.43257776</v>
      </c>
      <c r="S308" s="2">
        <f t="shared" si="58"/>
        <v>529079.14285713434</v>
      </c>
      <c r="T308" s="2">
        <f t="shared" si="59"/>
        <v>20920.857142857276</v>
      </c>
      <c r="U308" s="2">
        <f t="shared" si="60"/>
        <v>550000</v>
      </c>
      <c r="V308" s="2">
        <f t="shared" si="34"/>
        <v>94006553.691786021</v>
      </c>
      <c r="W308" s="2">
        <f t="shared" si="61"/>
        <v>529079.14285714924</v>
      </c>
      <c r="X308" s="2">
        <f t="shared" si="51"/>
        <v>20920.857142850757</v>
      </c>
      <c r="Y308" s="2">
        <f t="shared" si="62"/>
        <v>49810240.740791723</v>
      </c>
      <c r="Z308" s="2" t="str">
        <f t="shared" si="52"/>
        <v>MEEP</v>
      </c>
      <c r="AA308" s="2">
        <f>IF(Z308="HERE",Y308,AA307+Graph!$G$1*1000)</f>
        <v>84647588.341837436</v>
      </c>
      <c r="AB308" s="2">
        <f t="shared" si="63"/>
        <v>420000</v>
      </c>
      <c r="AC308" s="2">
        <f t="shared" si="64"/>
        <v>47333941.824578419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233</v>
      </c>
      <c r="C309" s="7"/>
      <c r="D309" s="2" t="e">
        <f t="shared" si="55"/>
        <v>#N/A</v>
      </c>
      <c r="E309" s="2" t="e">
        <f t="shared" si="67"/>
        <v>#N/A</v>
      </c>
      <c r="F309" s="2">
        <v>841017.65029484034</v>
      </c>
      <c r="G309" s="2">
        <f t="shared" si="70"/>
        <v>529079.14285714284</v>
      </c>
      <c r="H309" s="2">
        <f t="shared" si="65"/>
        <v>138978280.83464357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5610596.7142857313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914990.31289197505</v>
      </c>
      <c r="Q309" s="2">
        <f t="shared" si="71"/>
        <v>550000</v>
      </c>
      <c r="R309" s="2">
        <f t="shared" si="66"/>
        <v>144366794.43257776</v>
      </c>
      <c r="S309" s="2">
        <f t="shared" si="58"/>
        <v>529079.14285713434</v>
      </c>
      <c r="T309" s="2">
        <f t="shared" si="59"/>
        <v>20920.857142857276</v>
      </c>
      <c r="U309" s="2">
        <f t="shared" si="60"/>
        <v>550000</v>
      </c>
      <c r="V309" s="2">
        <f t="shared" si="34"/>
        <v>94535632.83464317</v>
      </c>
      <c r="W309" s="2">
        <f t="shared" si="61"/>
        <v>529079.14285714924</v>
      </c>
      <c r="X309" s="2">
        <f t="shared" si="51"/>
        <v>20920.857142850757</v>
      </c>
      <c r="Y309" s="2">
        <f t="shared" si="62"/>
        <v>49831161.597934574</v>
      </c>
      <c r="Z309" s="2" t="str">
        <f t="shared" si="52"/>
        <v>MEEP</v>
      </c>
      <c r="AA309" s="2">
        <f>IF(Z309="HERE",Y309,AA308+Graph!$G$1*1000)</f>
        <v>85067588.341837436</v>
      </c>
      <c r="AB309" s="2">
        <f t="shared" si="63"/>
        <v>420000</v>
      </c>
      <c r="AC309" s="2">
        <f t="shared" si="64"/>
        <v>47333941.824578419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234</v>
      </c>
      <c r="C310" s="7"/>
      <c r="D310" s="2" t="e">
        <f t="shared" si="55"/>
        <v>#N/A</v>
      </c>
      <c r="E310" s="2" t="e">
        <f t="shared" si="67"/>
        <v>#N/A</v>
      </c>
      <c r="F310" s="2">
        <v>842853.42578397691</v>
      </c>
      <c r="G310" s="2">
        <f t="shared" si="70"/>
        <v>529079.14285714284</v>
      </c>
      <c r="H310" s="2">
        <f t="shared" si="65"/>
        <v>139507359.97750071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5631517.5714285886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917096.952787444</v>
      </c>
      <c r="Q310" s="2">
        <f t="shared" si="71"/>
        <v>550000</v>
      </c>
      <c r="R310" s="2">
        <f t="shared" si="66"/>
        <v>144916794.43257776</v>
      </c>
      <c r="S310" s="2">
        <f t="shared" si="58"/>
        <v>529079.14285713434</v>
      </c>
      <c r="T310" s="2">
        <f t="shared" si="59"/>
        <v>20920.857142857276</v>
      </c>
      <c r="U310" s="2">
        <f t="shared" si="60"/>
        <v>550000</v>
      </c>
      <c r="V310" s="2">
        <f t="shared" si="34"/>
        <v>95064711.977500319</v>
      </c>
      <c r="W310" s="2">
        <f t="shared" si="61"/>
        <v>529079.14285714924</v>
      </c>
      <c r="X310" s="2">
        <f t="shared" si="51"/>
        <v>20920.857142850757</v>
      </c>
      <c r="Y310" s="2">
        <f t="shared" si="62"/>
        <v>49852082.455077425</v>
      </c>
      <c r="Z310" s="2" t="str">
        <f t="shared" si="52"/>
        <v>MEEP</v>
      </c>
      <c r="AA310" s="2">
        <f>IF(Z310="HERE",Y310,AA309+Graph!$G$1*1000)</f>
        <v>85487588.341837436</v>
      </c>
      <c r="AB310" s="2">
        <f t="shared" si="63"/>
        <v>420000</v>
      </c>
      <c r="AC310" s="2">
        <f t="shared" si="64"/>
        <v>47333941.824578419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235</v>
      </c>
      <c r="C311" s="7"/>
      <c r="D311" s="2" t="e">
        <f t="shared" si="55"/>
        <v>#N/A</v>
      </c>
      <c r="E311" s="2" t="e">
        <f t="shared" si="67"/>
        <v>#N/A</v>
      </c>
      <c r="F311" s="2">
        <v>844689.20127312839</v>
      </c>
      <c r="G311" s="2">
        <f t="shared" si="70"/>
        <v>529079.14285714284</v>
      </c>
      <c r="H311" s="2">
        <f t="shared" si="65"/>
        <v>140036439.12035784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5652438.4285714459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919203.59268291295</v>
      </c>
      <c r="Q311" s="2">
        <f t="shared" si="71"/>
        <v>550000</v>
      </c>
      <c r="R311" s="2">
        <f t="shared" si="66"/>
        <v>145466794.43257776</v>
      </c>
      <c r="S311" s="2">
        <f t="shared" si="58"/>
        <v>529079.14285713434</v>
      </c>
      <c r="T311" s="2">
        <f t="shared" si="59"/>
        <v>20920.857142857276</v>
      </c>
      <c r="U311" s="2">
        <f t="shared" si="60"/>
        <v>550000</v>
      </c>
      <c r="V311" s="2">
        <f t="shared" si="34"/>
        <v>95593791.120357469</v>
      </c>
      <c r="W311" s="2">
        <f t="shared" si="61"/>
        <v>529079.14285714924</v>
      </c>
      <c r="X311" s="2">
        <f t="shared" si="51"/>
        <v>20920.857142850757</v>
      </c>
      <c r="Y311" s="2">
        <f t="shared" si="62"/>
        <v>49873003.312220275</v>
      </c>
      <c r="Z311" s="2" t="str">
        <f t="shared" si="52"/>
        <v>MEEP</v>
      </c>
      <c r="AA311" s="2">
        <f>IF(Z311="HERE",Y311,AA310+Graph!$G$1*1000)</f>
        <v>85907588.341837436</v>
      </c>
      <c r="AB311" s="2">
        <f t="shared" si="63"/>
        <v>420000</v>
      </c>
      <c r="AC311" s="2">
        <f t="shared" si="64"/>
        <v>47333941.824578419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236</v>
      </c>
      <c r="C312" s="7"/>
      <c r="D312" s="2" t="e">
        <f t="shared" si="55"/>
        <v>#N/A</v>
      </c>
      <c r="E312" s="2" t="e">
        <f t="shared" si="67"/>
        <v>#N/A</v>
      </c>
      <c r="F312" s="2">
        <v>846524.97676226497</v>
      </c>
      <c r="G312" s="2">
        <f t="shared" si="70"/>
        <v>529079.14285714284</v>
      </c>
      <c r="H312" s="2">
        <f t="shared" si="65"/>
        <v>140565518.26321498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5673359.2857143031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921310.2325783819</v>
      </c>
      <c r="Q312" s="2">
        <f t="shared" si="71"/>
        <v>550000</v>
      </c>
      <c r="R312" s="2">
        <f t="shared" si="66"/>
        <v>146016794.43257776</v>
      </c>
      <c r="S312" s="2">
        <f t="shared" si="58"/>
        <v>529079.14285713434</v>
      </c>
      <c r="T312" s="2">
        <f t="shared" si="59"/>
        <v>20920.857142857276</v>
      </c>
      <c r="U312" s="2">
        <f t="shared" si="60"/>
        <v>550000</v>
      </c>
      <c r="V312" s="2">
        <f t="shared" si="34"/>
        <v>96122870.263214618</v>
      </c>
      <c r="W312" s="2">
        <f t="shared" si="61"/>
        <v>529079.14285714924</v>
      </c>
      <c r="X312" s="2">
        <f t="shared" si="51"/>
        <v>20920.857142850757</v>
      </c>
      <c r="Y312" s="2">
        <f t="shared" si="62"/>
        <v>49893924.169363126</v>
      </c>
      <c r="Z312" s="2" t="str">
        <f t="shared" si="52"/>
        <v>MEEP</v>
      </c>
      <c r="AA312" s="2">
        <f>IF(Z312="HERE",Y312,AA311+Graph!$G$1*1000)</f>
        <v>86327588.341837436</v>
      </c>
      <c r="AB312" s="2">
        <f t="shared" si="63"/>
        <v>420000</v>
      </c>
      <c r="AC312" s="2">
        <f t="shared" si="64"/>
        <v>47333941.824578419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237</v>
      </c>
      <c r="C313" s="7"/>
      <c r="D313" s="2" t="e">
        <f t="shared" si="55"/>
        <v>#N/A</v>
      </c>
      <c r="E313" s="2" t="e">
        <f t="shared" si="67"/>
        <v>#N/A</v>
      </c>
      <c r="F313" s="2">
        <v>848360.75225141644</v>
      </c>
      <c r="G313" s="2">
        <f t="shared" si="70"/>
        <v>529079.14285714284</v>
      </c>
      <c r="H313" s="2">
        <f t="shared" si="65"/>
        <v>141094597.40607211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5694280.1428571604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923416.87247385085</v>
      </c>
      <c r="Q313" s="2">
        <f t="shared" si="71"/>
        <v>550000</v>
      </c>
      <c r="R313" s="2">
        <f t="shared" si="66"/>
        <v>146566794.43257776</v>
      </c>
      <c r="S313" s="2">
        <f t="shared" si="58"/>
        <v>529079.14285713434</v>
      </c>
      <c r="T313" s="2">
        <f t="shared" si="59"/>
        <v>20920.857142857276</v>
      </c>
      <c r="U313" s="2">
        <f t="shared" si="60"/>
        <v>550000</v>
      </c>
      <c r="V313" s="2">
        <f t="shared" si="34"/>
        <v>96651949.406071767</v>
      </c>
      <c r="W313" s="2">
        <f t="shared" si="61"/>
        <v>529079.14285714924</v>
      </c>
      <c r="X313" s="2">
        <f t="shared" si="51"/>
        <v>20920.857142850757</v>
      </c>
      <c r="Y313" s="2">
        <f t="shared" si="62"/>
        <v>49914845.026505977</v>
      </c>
      <c r="Z313" s="2" t="str">
        <f t="shared" si="52"/>
        <v>MEEP</v>
      </c>
      <c r="AA313" s="2">
        <f>IF(Z313="HERE",Y313,AA312+Graph!$G$1*1000)</f>
        <v>86747588.341837436</v>
      </c>
      <c r="AB313" s="2">
        <f t="shared" si="63"/>
        <v>420000</v>
      </c>
      <c r="AC313" s="2">
        <f t="shared" si="64"/>
        <v>47333941.824578419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238</v>
      </c>
      <c r="C314" s="7"/>
      <c r="D314" s="2" t="e">
        <f t="shared" si="55"/>
        <v>#N/A</v>
      </c>
      <c r="E314" s="2" t="e">
        <f t="shared" si="67"/>
        <v>#N/A</v>
      </c>
      <c r="F314" s="2">
        <v>850196.52774056792</v>
      </c>
      <c r="G314" s="2">
        <f t="shared" si="70"/>
        <v>529079.14285714284</v>
      </c>
      <c r="H314" s="2">
        <f t="shared" si="65"/>
        <v>141623676.54892924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5715201.0000000177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925523.5123693198</v>
      </c>
      <c r="Q314" s="2">
        <f t="shared" si="71"/>
        <v>550000</v>
      </c>
      <c r="R314" s="2">
        <f t="shared" si="66"/>
        <v>147116794.43257776</v>
      </c>
      <c r="S314" s="2">
        <f t="shared" si="58"/>
        <v>529079.14285713434</v>
      </c>
      <c r="T314" s="2">
        <f t="shared" si="59"/>
        <v>20920.857142857276</v>
      </c>
      <c r="U314" s="2">
        <f t="shared" si="60"/>
        <v>550000</v>
      </c>
      <c r="V314" s="2">
        <f t="shared" si="34"/>
        <v>97181028.548928916</v>
      </c>
      <c r="W314" s="2">
        <f t="shared" si="61"/>
        <v>529079.14285714924</v>
      </c>
      <c r="X314" s="2">
        <f t="shared" si="51"/>
        <v>20920.857142850757</v>
      </c>
      <c r="Y314" s="2">
        <f t="shared" si="62"/>
        <v>49935765.883648828</v>
      </c>
      <c r="Z314" s="2" t="str">
        <f t="shared" si="52"/>
        <v>MEEP</v>
      </c>
      <c r="AA314" s="2">
        <f>IF(Z314="HERE",Y314,AA313+Graph!$G$1*1000)</f>
        <v>87167588.341837436</v>
      </c>
      <c r="AB314" s="2">
        <f t="shared" si="63"/>
        <v>420000</v>
      </c>
      <c r="AC314" s="2">
        <f t="shared" si="64"/>
        <v>47333941.824578419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239</v>
      </c>
      <c r="C315" s="7"/>
      <c r="D315" s="2" t="e">
        <f t="shared" si="55"/>
        <v>#N/A</v>
      </c>
      <c r="E315" s="2" t="e">
        <f t="shared" si="67"/>
        <v>#N/A</v>
      </c>
      <c r="F315" s="2">
        <v>852032.3032297045</v>
      </c>
      <c r="G315" s="2">
        <f t="shared" si="70"/>
        <v>529079.14285714284</v>
      </c>
      <c r="H315" s="2">
        <f t="shared" si="65"/>
        <v>142152755.69178638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5736121.857142875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927630.15226480365</v>
      </c>
      <c r="Q315" s="2">
        <f t="shared" si="71"/>
        <v>550000</v>
      </c>
      <c r="R315" s="2">
        <f t="shared" si="66"/>
        <v>147666794.43257776</v>
      </c>
      <c r="S315" s="2">
        <f t="shared" si="58"/>
        <v>529079.14285713434</v>
      </c>
      <c r="T315" s="2">
        <f t="shared" si="59"/>
        <v>20920.857142857276</v>
      </c>
      <c r="U315" s="2">
        <f t="shared" si="60"/>
        <v>550000</v>
      </c>
      <c r="V315" s="2">
        <f t="shared" si="34"/>
        <v>97710107.691786066</v>
      </c>
      <c r="W315" s="2">
        <f t="shared" si="61"/>
        <v>529079.14285714924</v>
      </c>
      <c r="X315" s="2">
        <f t="shared" si="51"/>
        <v>20920.857142850757</v>
      </c>
      <c r="Y315" s="2">
        <f t="shared" si="62"/>
        <v>49956686.740791678</v>
      </c>
      <c r="Z315" s="2" t="str">
        <f t="shared" si="52"/>
        <v>MEEP</v>
      </c>
      <c r="AA315" s="2">
        <f>IF(Z315="HERE",Y315,AA314+Graph!$G$1*1000)</f>
        <v>87587588.341837436</v>
      </c>
      <c r="AB315" s="2">
        <f t="shared" si="63"/>
        <v>420000</v>
      </c>
      <c r="AC315" s="2">
        <f t="shared" si="64"/>
        <v>47333941.824578419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240</v>
      </c>
      <c r="C316" s="7"/>
      <c r="D316" s="2" t="e">
        <f t="shared" si="55"/>
        <v>#N/A</v>
      </c>
      <c r="E316" s="2" t="e">
        <f t="shared" si="67"/>
        <v>#N/A</v>
      </c>
      <c r="F316" s="2">
        <v>853868.07871885598</v>
      </c>
      <c r="G316" s="2">
        <f t="shared" si="70"/>
        <v>529079.14285714284</v>
      </c>
      <c r="H316" s="2">
        <f t="shared" si="65"/>
        <v>142681834.83464351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5757042.7142857322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929736.7921602726</v>
      </c>
      <c r="Q316" s="2">
        <f t="shared" si="71"/>
        <v>550000</v>
      </c>
      <c r="R316" s="2">
        <f t="shared" si="66"/>
        <v>148216794.43257776</v>
      </c>
      <c r="S316" s="2">
        <f t="shared" si="58"/>
        <v>529079.14285713434</v>
      </c>
      <c r="T316" s="2">
        <f t="shared" si="59"/>
        <v>20920.857142857276</v>
      </c>
      <c r="U316" s="2">
        <f t="shared" si="60"/>
        <v>550000</v>
      </c>
      <c r="V316" s="2">
        <f t="shared" si="34"/>
        <v>98239186.834643215</v>
      </c>
      <c r="W316" s="2">
        <f t="shared" si="61"/>
        <v>529079.14285714924</v>
      </c>
      <c r="X316" s="2">
        <f t="shared" si="51"/>
        <v>20920.857142850757</v>
      </c>
      <c r="Y316" s="2">
        <f t="shared" si="62"/>
        <v>49977607.597934529</v>
      </c>
      <c r="Z316" s="2" t="str">
        <f t="shared" si="52"/>
        <v>MEEP</v>
      </c>
      <c r="AA316" s="2">
        <f>IF(Z316="HERE",Y316,AA315+Graph!$G$1*1000)</f>
        <v>88007588.341837436</v>
      </c>
      <c r="AB316" s="2">
        <f t="shared" si="63"/>
        <v>420000</v>
      </c>
      <c r="AC316" s="2">
        <f t="shared" si="64"/>
        <v>47333941.824578419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241</v>
      </c>
      <c r="C317" s="7"/>
      <c r="D317" s="2" t="e">
        <f t="shared" si="55"/>
        <v>#N/A</v>
      </c>
      <c r="E317" s="2" t="e">
        <f t="shared" si="67"/>
        <v>#N/A</v>
      </c>
      <c r="F317" s="2">
        <v>855703.85420799255</v>
      </c>
      <c r="G317" s="2">
        <f t="shared" si="70"/>
        <v>529079.14285714284</v>
      </c>
      <c r="H317" s="2">
        <f t="shared" si="65"/>
        <v>143210913.97750065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5777963.5714285895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931843.43205574155</v>
      </c>
      <c r="Q317" s="2">
        <f t="shared" si="71"/>
        <v>550000</v>
      </c>
      <c r="R317" s="2">
        <f t="shared" si="66"/>
        <v>148766794.43257776</v>
      </c>
      <c r="S317" s="2">
        <f t="shared" si="58"/>
        <v>529079.14285713434</v>
      </c>
      <c r="T317" s="2">
        <f t="shared" si="59"/>
        <v>20920.857142857276</v>
      </c>
      <c r="U317" s="2">
        <f t="shared" si="60"/>
        <v>550000</v>
      </c>
      <c r="V317" s="2">
        <f t="shared" si="34"/>
        <v>98768265.977500364</v>
      </c>
      <c r="W317" s="2">
        <f t="shared" si="61"/>
        <v>529079.14285714924</v>
      </c>
      <c r="X317" s="2">
        <f t="shared" si="51"/>
        <v>20920.857142850757</v>
      </c>
      <c r="Y317" s="2">
        <f t="shared" si="62"/>
        <v>49998528.45507738</v>
      </c>
      <c r="Z317" s="2" t="str">
        <f t="shared" si="52"/>
        <v>MEEP</v>
      </c>
      <c r="AA317" s="2">
        <f>IF(Z317="HERE",Y317,AA316+Graph!$G$1*1000)</f>
        <v>88427588.341837436</v>
      </c>
      <c r="AB317" s="2">
        <f t="shared" si="63"/>
        <v>420000</v>
      </c>
      <c r="AC317" s="2">
        <f t="shared" si="64"/>
        <v>47333941.824578419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242</v>
      </c>
      <c r="C318" s="7"/>
      <c r="D318" s="2" t="e">
        <f t="shared" si="55"/>
        <v>#N/A</v>
      </c>
      <c r="E318" s="2" t="e">
        <f t="shared" si="67"/>
        <v>#N/A</v>
      </c>
      <c r="F318" s="2">
        <v>857539.62969714403</v>
      </c>
      <c r="G318" s="2">
        <f t="shared" si="70"/>
        <v>529079.14285714284</v>
      </c>
      <c r="H318" s="2">
        <f t="shared" si="65"/>
        <v>143739993.12035778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5798884.4285714468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933950.0719512105</v>
      </c>
      <c r="Q318" s="2">
        <f t="shared" si="71"/>
        <v>550000</v>
      </c>
      <c r="R318" s="2">
        <f t="shared" si="66"/>
        <v>149316794.43257776</v>
      </c>
      <c r="S318" s="2">
        <f t="shared" si="58"/>
        <v>529079.14285713434</v>
      </c>
      <c r="T318" s="2">
        <f t="shared" si="59"/>
        <v>20920.857142857276</v>
      </c>
      <c r="U318" s="2">
        <f t="shared" si="60"/>
        <v>550000</v>
      </c>
      <c r="V318" s="2">
        <f t="shared" si="34"/>
        <v>99297345.120357513</v>
      </c>
      <c r="W318" s="2">
        <f t="shared" si="61"/>
        <v>529079.14285714924</v>
      </c>
      <c r="X318" s="2">
        <f t="shared" si="51"/>
        <v>20920.857142850757</v>
      </c>
      <c r="Y318" s="2">
        <f t="shared" si="62"/>
        <v>50019449.312220231</v>
      </c>
      <c r="Z318" s="2" t="str">
        <f t="shared" si="52"/>
        <v>MEEP</v>
      </c>
      <c r="AA318" s="2">
        <f>IF(Z318="HERE",Y318,AA317+Graph!$G$1*1000)</f>
        <v>88847588.341837436</v>
      </c>
      <c r="AB318" s="2">
        <f t="shared" si="63"/>
        <v>420000</v>
      </c>
      <c r="AC318" s="2">
        <f t="shared" si="64"/>
        <v>47333941.824578419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243</v>
      </c>
      <c r="C319" s="7"/>
      <c r="D319" s="2" t="e">
        <f t="shared" si="55"/>
        <v>#N/A</v>
      </c>
      <c r="E319" s="2" t="e">
        <f t="shared" si="67"/>
        <v>#N/A</v>
      </c>
      <c r="F319" s="2">
        <v>859375.40518628061</v>
      </c>
      <c r="G319" s="2">
        <f t="shared" si="70"/>
        <v>529079.14285714284</v>
      </c>
      <c r="H319" s="2">
        <f t="shared" si="65"/>
        <v>144269072.26321492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5819805.2857143041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936056.71184667945</v>
      </c>
      <c r="Q319" s="2">
        <f t="shared" si="71"/>
        <v>550000</v>
      </c>
      <c r="R319" s="2">
        <f t="shared" si="66"/>
        <v>149866794.43257776</v>
      </c>
      <c r="S319" s="2">
        <f t="shared" si="58"/>
        <v>529079.14285713434</v>
      </c>
      <c r="T319" s="2">
        <f t="shared" si="59"/>
        <v>20920.857142857276</v>
      </c>
      <c r="U319" s="2">
        <f t="shared" si="60"/>
        <v>550000</v>
      </c>
      <c r="V319" s="2">
        <f t="shared" si="34"/>
        <v>99826424.263214663</v>
      </c>
      <c r="W319" s="2">
        <f t="shared" si="61"/>
        <v>529079.14285714924</v>
      </c>
      <c r="X319" s="2">
        <f t="shared" si="51"/>
        <v>20920.857142850757</v>
      </c>
      <c r="Y319" s="2">
        <f t="shared" si="62"/>
        <v>50040370.169363081</v>
      </c>
      <c r="Z319" s="2" t="str">
        <f t="shared" si="52"/>
        <v>MEEP</v>
      </c>
      <c r="AA319" s="2">
        <f>IF(Z319="HERE",Y319,AA318+Graph!$G$1*1000)</f>
        <v>89267588.341837436</v>
      </c>
      <c r="AB319" s="2">
        <f t="shared" si="63"/>
        <v>420000</v>
      </c>
      <c r="AC319" s="2">
        <f t="shared" si="64"/>
        <v>47333941.824578419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244</v>
      </c>
      <c r="C320" s="7"/>
      <c r="D320" s="2" t="e">
        <f t="shared" si="55"/>
        <v>#N/A</v>
      </c>
      <c r="E320" s="2" t="e">
        <f t="shared" si="67"/>
        <v>#N/A</v>
      </c>
      <c r="F320" s="2">
        <v>861211.18067543209</v>
      </c>
      <c r="G320" s="2">
        <f t="shared" si="70"/>
        <v>529079.14285714284</v>
      </c>
      <c r="H320" s="2">
        <f t="shared" si="65"/>
        <v>144798151.40607205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5840726.1428571614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938163.3517421484</v>
      </c>
      <c r="Q320" s="2">
        <f t="shared" si="71"/>
        <v>550000</v>
      </c>
      <c r="R320" s="2">
        <f t="shared" si="66"/>
        <v>150416794.43257776</v>
      </c>
      <c r="S320" s="2">
        <f t="shared" si="58"/>
        <v>529079.14285713434</v>
      </c>
      <c r="T320" s="2">
        <f t="shared" si="59"/>
        <v>20920.857142857276</v>
      </c>
      <c r="U320" s="2">
        <f t="shared" si="60"/>
        <v>550000</v>
      </c>
      <c r="V320" s="2">
        <f t="shared" si="34"/>
        <v>100355503.40607181</v>
      </c>
      <c r="W320" s="2">
        <f t="shared" si="61"/>
        <v>529079.14285714924</v>
      </c>
      <c r="X320" s="2">
        <f t="shared" si="51"/>
        <v>20920.857142850757</v>
      </c>
      <c r="Y320" s="2">
        <f t="shared" si="62"/>
        <v>50061291.026505932</v>
      </c>
      <c r="Z320" s="2" t="str">
        <f t="shared" si="52"/>
        <v>MEEP</v>
      </c>
      <c r="AA320" s="2">
        <f>IF(Z320="HERE",Y320,AA319+Graph!$G$1*1000)</f>
        <v>89687588.341837436</v>
      </c>
      <c r="AB320" s="2">
        <f t="shared" si="63"/>
        <v>420000</v>
      </c>
      <c r="AC320" s="2">
        <f t="shared" si="64"/>
        <v>47333941.824578419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245</v>
      </c>
      <c r="C321" s="7"/>
      <c r="D321" s="2" t="e">
        <f t="shared" si="55"/>
        <v>#N/A</v>
      </c>
      <c r="E321" s="2" t="e">
        <f t="shared" si="67"/>
        <v>#N/A</v>
      </c>
      <c r="F321" s="2">
        <v>863046.95616456866</v>
      </c>
      <c r="G321" s="2">
        <f t="shared" si="70"/>
        <v>529079.14285714284</v>
      </c>
      <c r="H321" s="2">
        <f t="shared" si="65"/>
        <v>145327230.54892918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5861647.0000000186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940269.99163761735</v>
      </c>
      <c r="Q321" s="2">
        <f t="shared" si="71"/>
        <v>550000</v>
      </c>
      <c r="R321" s="2">
        <f t="shared" si="66"/>
        <v>150966794.43257776</v>
      </c>
      <c r="S321" s="2">
        <f t="shared" si="58"/>
        <v>529079.14285713434</v>
      </c>
      <c r="T321" s="2">
        <f t="shared" si="59"/>
        <v>20920.857142857276</v>
      </c>
      <c r="U321" s="2">
        <f t="shared" si="60"/>
        <v>550000</v>
      </c>
      <c r="V321" s="2">
        <f t="shared" si="34"/>
        <v>100884582.54892896</v>
      </c>
      <c r="W321" s="2">
        <f t="shared" si="61"/>
        <v>529079.14285714924</v>
      </c>
      <c r="X321" s="2">
        <f t="shared" si="51"/>
        <v>20920.857142850757</v>
      </c>
      <c r="Y321" s="2">
        <f t="shared" si="62"/>
        <v>50082211.883648783</v>
      </c>
      <c r="Z321" s="2" t="str">
        <f t="shared" si="52"/>
        <v>MEEP</v>
      </c>
      <c r="AA321" s="2">
        <f>IF(Z321="HERE",Y321,AA320+Graph!$G$1*1000)</f>
        <v>90107588.341837436</v>
      </c>
      <c r="AB321" s="2">
        <f t="shared" si="63"/>
        <v>420000</v>
      </c>
      <c r="AC321" s="2">
        <f t="shared" si="64"/>
        <v>47333941.824578419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246</v>
      </c>
      <c r="C322" s="7"/>
      <c r="D322" s="2" t="e">
        <f t="shared" si="55"/>
        <v>#N/A</v>
      </c>
      <c r="E322" s="2" t="e">
        <f t="shared" si="67"/>
        <v>#N/A</v>
      </c>
      <c r="F322" s="2">
        <v>864882.73165372014</v>
      </c>
      <c r="G322" s="2">
        <f t="shared" si="70"/>
        <v>529079.14285714284</v>
      </c>
      <c r="H322" s="2">
        <f t="shared" si="65"/>
        <v>145856309.69178632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5882567.8571428759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942376.6315330863</v>
      </c>
      <c r="Q322" s="2">
        <f t="shared" si="71"/>
        <v>550000</v>
      </c>
      <c r="R322" s="2">
        <f t="shared" si="66"/>
        <v>151516794.43257776</v>
      </c>
      <c r="S322" s="2">
        <f t="shared" si="58"/>
        <v>529079.14285713434</v>
      </c>
      <c r="T322" s="2">
        <f t="shared" si="59"/>
        <v>20920.857142857276</v>
      </c>
      <c r="U322" s="2">
        <f t="shared" si="60"/>
        <v>550000</v>
      </c>
      <c r="V322" s="2">
        <f t="shared" si="34"/>
        <v>101413661.69178611</v>
      </c>
      <c r="W322" s="2">
        <f t="shared" si="61"/>
        <v>529079.14285714924</v>
      </c>
      <c r="X322" s="2">
        <f t="shared" si="51"/>
        <v>20920.857142850757</v>
      </c>
      <c r="Y322" s="2">
        <f t="shared" si="62"/>
        <v>50103132.740791634</v>
      </c>
      <c r="Z322" s="2" t="str">
        <f t="shared" si="52"/>
        <v>MEEP</v>
      </c>
      <c r="AA322" s="2">
        <f>IF(Z322="HERE",Y322,AA321+Graph!$G$1*1000)</f>
        <v>90527588.341837436</v>
      </c>
      <c r="AB322" s="2">
        <f t="shared" si="63"/>
        <v>420000</v>
      </c>
      <c r="AC322" s="2">
        <f t="shared" si="64"/>
        <v>47333941.824578419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247</v>
      </c>
      <c r="C323" s="7"/>
      <c r="D323" s="2" t="e">
        <f t="shared" si="55"/>
        <v>#N/A</v>
      </c>
      <c r="E323" s="2" t="e">
        <f t="shared" si="67"/>
        <v>#N/A</v>
      </c>
      <c r="F323" s="2">
        <v>866718.50714287162</v>
      </c>
      <c r="G323" s="2">
        <f t="shared" si="70"/>
        <v>529079.14285714284</v>
      </c>
      <c r="H323" s="2">
        <f t="shared" si="65"/>
        <v>146385388.83464345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5903488.7142857332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944483.27142855525</v>
      </c>
      <c r="Q323" s="2">
        <f t="shared" si="71"/>
        <v>550000</v>
      </c>
      <c r="R323" s="2">
        <f t="shared" si="66"/>
        <v>152066794.43257776</v>
      </c>
      <c r="S323" s="2">
        <f t="shared" si="58"/>
        <v>529079.14285713434</v>
      </c>
      <c r="T323" s="2">
        <f t="shared" si="59"/>
        <v>20920.857142857276</v>
      </c>
      <c r="U323" s="2">
        <f t="shared" si="60"/>
        <v>550000</v>
      </c>
      <c r="V323" s="2">
        <f t="shared" si="34"/>
        <v>101942740.83464326</v>
      </c>
      <c r="W323" s="2">
        <f t="shared" si="61"/>
        <v>529079.14285714924</v>
      </c>
      <c r="X323" s="2">
        <f t="shared" si="51"/>
        <v>20920.857142850757</v>
      </c>
      <c r="Y323" s="2">
        <f t="shared" si="62"/>
        <v>50124053.597934484</v>
      </c>
      <c r="Z323" s="2" t="str">
        <f t="shared" si="52"/>
        <v>MEEP</v>
      </c>
      <c r="AA323" s="2">
        <f>IF(Z323="HERE",Y323,AA322+Graph!$G$1*1000)</f>
        <v>90947588.341837436</v>
      </c>
      <c r="AB323" s="2">
        <f t="shared" si="63"/>
        <v>420000</v>
      </c>
      <c r="AC323" s="2">
        <f t="shared" si="64"/>
        <v>47333941.824578419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248</v>
      </c>
      <c r="C324" s="7"/>
      <c r="D324" s="2" t="e">
        <f t="shared" si="55"/>
        <v>#N/A</v>
      </c>
      <c r="E324" s="2" t="e">
        <f t="shared" si="67"/>
        <v>#N/A</v>
      </c>
      <c r="F324" s="2">
        <v>868554.28263200819</v>
      </c>
      <c r="G324" s="2">
        <f t="shared" si="70"/>
        <v>529079.14285714284</v>
      </c>
      <c r="H324" s="2">
        <f t="shared" si="65"/>
        <v>146914467.97750059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5924409.5714285905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946589.9113240242</v>
      </c>
      <c r="Q324" s="2">
        <f t="shared" si="71"/>
        <v>550000</v>
      </c>
      <c r="R324" s="2">
        <f t="shared" si="66"/>
        <v>152616794.43257776</v>
      </c>
      <c r="S324" s="2">
        <f t="shared" si="58"/>
        <v>529079.14285713434</v>
      </c>
      <c r="T324" s="2">
        <f t="shared" si="59"/>
        <v>20920.857142857276</v>
      </c>
      <c r="U324" s="2">
        <f t="shared" si="60"/>
        <v>550000</v>
      </c>
      <c r="V324" s="2">
        <f t="shared" si="34"/>
        <v>102471819.97750041</v>
      </c>
      <c r="W324" s="2">
        <f t="shared" si="61"/>
        <v>529079.14285714924</v>
      </c>
      <c r="X324" s="2">
        <f t="shared" si="51"/>
        <v>20920.857142850757</v>
      </c>
      <c r="Y324" s="2">
        <f t="shared" si="62"/>
        <v>50144974.455077335</v>
      </c>
      <c r="Z324" s="2" t="str">
        <f t="shared" si="52"/>
        <v>MEEP</v>
      </c>
      <c r="AA324" s="2">
        <f>IF(Z324="HERE",Y324,AA323+Graph!$G$1*1000)</f>
        <v>91367588.341837436</v>
      </c>
      <c r="AB324" s="2">
        <f t="shared" si="63"/>
        <v>420000</v>
      </c>
      <c r="AC324" s="2">
        <f t="shared" si="64"/>
        <v>47333941.824578419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249</v>
      </c>
      <c r="C325" s="7"/>
      <c r="D325" s="2" t="e">
        <f t="shared" si="55"/>
        <v>#N/A</v>
      </c>
      <c r="E325" s="2" t="e">
        <f t="shared" si="67"/>
        <v>#N/A</v>
      </c>
      <c r="F325" s="2">
        <v>870390.05812115967</v>
      </c>
      <c r="G325" s="2">
        <f t="shared" si="70"/>
        <v>529079.14285714284</v>
      </c>
      <c r="H325" s="2">
        <f t="shared" si="65"/>
        <v>147443547.12035772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5945330.4285714477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948696.55121950805</v>
      </c>
      <c r="Q325" s="2">
        <f t="shared" si="71"/>
        <v>550000</v>
      </c>
      <c r="R325" s="2">
        <f t="shared" si="66"/>
        <v>153166794.43257776</v>
      </c>
      <c r="S325" s="2">
        <f t="shared" si="58"/>
        <v>529079.14285713434</v>
      </c>
      <c r="T325" s="2">
        <f t="shared" si="59"/>
        <v>20920.857142857276</v>
      </c>
      <c r="U325" s="2">
        <f t="shared" si="60"/>
        <v>550000</v>
      </c>
      <c r="V325" s="2">
        <f t="shared" si="34"/>
        <v>103000899.12035756</v>
      </c>
      <c r="W325" s="2">
        <f t="shared" si="61"/>
        <v>529079.14285714924</v>
      </c>
      <c r="X325" s="2">
        <f t="shared" si="51"/>
        <v>20920.857142850757</v>
      </c>
      <c r="Y325" s="2">
        <f t="shared" si="62"/>
        <v>50165895.312220186</v>
      </c>
      <c r="Z325" s="2" t="str">
        <f t="shared" si="52"/>
        <v>MEEP</v>
      </c>
      <c r="AA325" s="2">
        <f>IF(Z325="HERE",Y325,AA324+Graph!$G$1*1000)</f>
        <v>91787588.341837436</v>
      </c>
      <c r="AB325" s="2">
        <f t="shared" si="63"/>
        <v>420000</v>
      </c>
      <c r="AC325" s="2">
        <f t="shared" si="64"/>
        <v>47333941.824578419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250</v>
      </c>
      <c r="C326" s="7"/>
      <c r="D326" s="2" t="e">
        <f t="shared" si="55"/>
        <v>#N/A</v>
      </c>
      <c r="E326" s="2" t="e">
        <f t="shared" si="67"/>
        <v>#N/A</v>
      </c>
      <c r="F326" s="2">
        <v>872225.83361029625</v>
      </c>
      <c r="G326" s="2">
        <f t="shared" si="70"/>
        <v>529079.14285714284</v>
      </c>
      <c r="H326" s="2">
        <f t="shared" si="65"/>
        <v>147972626.26321486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5966251.285714305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950803.191114977</v>
      </c>
      <c r="Q326" s="2">
        <f t="shared" si="71"/>
        <v>550000</v>
      </c>
      <c r="R326" s="2">
        <f t="shared" si="66"/>
        <v>153716794.43257776</v>
      </c>
      <c r="S326" s="2">
        <f t="shared" si="58"/>
        <v>529079.14285713434</v>
      </c>
      <c r="T326" s="2">
        <f t="shared" si="59"/>
        <v>20920.857142857276</v>
      </c>
      <c r="U326" s="2">
        <f t="shared" si="60"/>
        <v>550000</v>
      </c>
      <c r="V326" s="2">
        <f t="shared" si="34"/>
        <v>103529978.26321471</v>
      </c>
      <c r="W326" s="2">
        <f t="shared" si="61"/>
        <v>529079.14285714924</v>
      </c>
      <c r="X326" s="2">
        <f t="shared" si="51"/>
        <v>20920.857142850757</v>
      </c>
      <c r="Y326" s="2">
        <f t="shared" si="62"/>
        <v>50186816.169363037</v>
      </c>
      <c r="Z326" s="2" t="str">
        <f t="shared" si="52"/>
        <v>MEEP</v>
      </c>
      <c r="AA326" s="2">
        <f>IF(Z326="HERE",Y326,AA325+Graph!$G$1*1000)</f>
        <v>92207588.341837436</v>
      </c>
      <c r="AB326" s="2">
        <f t="shared" si="63"/>
        <v>420000</v>
      </c>
      <c r="AC326" s="2">
        <f t="shared" si="64"/>
        <v>47333941.824578419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251</v>
      </c>
      <c r="C327" s="7"/>
      <c r="D327" s="2" t="e">
        <f t="shared" si="55"/>
        <v>#N/A</v>
      </c>
      <c r="E327" s="2" t="e">
        <f t="shared" si="67"/>
        <v>#N/A</v>
      </c>
      <c r="F327" s="2">
        <v>874061.60909944773</v>
      </c>
      <c r="G327" s="2">
        <f t="shared" si="70"/>
        <v>529079.14285714284</v>
      </c>
      <c r="H327" s="2">
        <f t="shared" si="65"/>
        <v>148501705.40607199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5987172.1428571623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952909.83101044595</v>
      </c>
      <c r="Q327" s="2">
        <f t="shared" si="71"/>
        <v>550000</v>
      </c>
      <c r="R327" s="2">
        <f t="shared" si="66"/>
        <v>154266794.43257776</v>
      </c>
      <c r="S327" s="2">
        <f t="shared" si="58"/>
        <v>529079.14285713434</v>
      </c>
      <c r="T327" s="2">
        <f t="shared" si="59"/>
        <v>20920.857142857276</v>
      </c>
      <c r="U327" s="2">
        <f t="shared" si="60"/>
        <v>550000</v>
      </c>
      <c r="V327" s="2">
        <f t="shared" si="34"/>
        <v>104059057.40607186</v>
      </c>
      <c r="W327" s="2">
        <f t="shared" si="61"/>
        <v>529079.14285714924</v>
      </c>
      <c r="X327" s="2">
        <f t="shared" si="51"/>
        <v>20920.857142850757</v>
      </c>
      <c r="Y327" s="2">
        <f t="shared" si="62"/>
        <v>50207737.026505888</v>
      </c>
      <c r="Z327" s="2" t="str">
        <f t="shared" si="52"/>
        <v>MEEP</v>
      </c>
      <c r="AA327" s="2">
        <f>IF(Z327="HERE",Y327,AA326+Graph!$G$1*1000)</f>
        <v>92627588.341837436</v>
      </c>
      <c r="AB327" s="2">
        <f t="shared" si="63"/>
        <v>420000</v>
      </c>
      <c r="AC327" s="2">
        <f t="shared" si="64"/>
        <v>47333941.824578419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252</v>
      </c>
      <c r="C328" s="7"/>
      <c r="D328" s="2" t="e">
        <f t="shared" si="55"/>
        <v>#N/A</v>
      </c>
      <c r="E328" s="2" t="e">
        <f t="shared" si="67"/>
        <v>#N/A</v>
      </c>
      <c r="F328" s="2">
        <v>875897.3845885843</v>
      </c>
      <c r="G328" s="2">
        <f t="shared" si="70"/>
        <v>529079.14285714284</v>
      </c>
      <c r="H328" s="2">
        <f t="shared" si="65"/>
        <v>149030784.54892913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6008093.0000000196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955016.4709059149</v>
      </c>
      <c r="Q328" s="2">
        <f t="shared" si="71"/>
        <v>550000</v>
      </c>
      <c r="R328" s="2">
        <f t="shared" si="66"/>
        <v>154816794.43257776</v>
      </c>
      <c r="S328" s="2">
        <f t="shared" si="58"/>
        <v>529079.14285713434</v>
      </c>
      <c r="T328" s="2">
        <f t="shared" si="59"/>
        <v>20920.857142857276</v>
      </c>
      <c r="U328" s="2">
        <f t="shared" si="60"/>
        <v>550000</v>
      </c>
      <c r="V328" s="2">
        <f t="shared" si="34"/>
        <v>104588136.54892901</v>
      </c>
      <c r="W328" s="2">
        <f t="shared" si="61"/>
        <v>529079.14285714924</v>
      </c>
      <c r="X328" s="2">
        <f t="shared" si="51"/>
        <v>20920.857142850757</v>
      </c>
      <c r="Y328" s="2">
        <f t="shared" si="62"/>
        <v>50228657.883648738</v>
      </c>
      <c r="Z328" s="2" t="str">
        <f t="shared" si="52"/>
        <v>MEEP</v>
      </c>
      <c r="AA328" s="2">
        <f>IF(Z328="HERE",Y328,AA327+Graph!$G$1*1000)</f>
        <v>93047588.341837436</v>
      </c>
      <c r="AB328" s="2">
        <f t="shared" si="63"/>
        <v>420000</v>
      </c>
      <c r="AC328" s="2">
        <f t="shared" si="64"/>
        <v>47333941.824578419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253</v>
      </c>
      <c r="C329" s="7"/>
      <c r="D329" s="2" t="e">
        <f t="shared" si="55"/>
        <v>#N/A</v>
      </c>
      <c r="E329" s="2" t="e">
        <f t="shared" si="67"/>
        <v>#N/A</v>
      </c>
      <c r="F329" s="2">
        <v>877733.16007773578</v>
      </c>
      <c r="G329" s="2">
        <f t="shared" si="70"/>
        <v>529079.14285714284</v>
      </c>
      <c r="H329" s="2">
        <f t="shared" si="65"/>
        <v>149559863.69178626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6029013.8571428768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957123.11080138385</v>
      </c>
      <c r="Q329" s="2">
        <f t="shared" si="71"/>
        <v>550000</v>
      </c>
      <c r="R329" s="2">
        <f t="shared" si="66"/>
        <v>155366794.43257776</v>
      </c>
      <c r="S329" s="2">
        <f t="shared" si="58"/>
        <v>529079.14285713434</v>
      </c>
      <c r="T329" s="2">
        <f t="shared" si="59"/>
        <v>20920.857142857276</v>
      </c>
      <c r="U329" s="2">
        <f t="shared" si="60"/>
        <v>550000</v>
      </c>
      <c r="V329" s="2">
        <f t="shared" si="34"/>
        <v>105117215.69178616</v>
      </c>
      <c r="W329" s="2">
        <f t="shared" si="61"/>
        <v>529079.14285714924</v>
      </c>
      <c r="X329" s="2">
        <f t="shared" si="51"/>
        <v>20920.857142850757</v>
      </c>
      <c r="Y329" s="2">
        <f t="shared" si="62"/>
        <v>50249578.740791589</v>
      </c>
      <c r="Z329" s="2" t="str">
        <f t="shared" si="52"/>
        <v>MEEP</v>
      </c>
      <c r="AA329" s="2">
        <f>IF(Z329="HERE",Y329,AA328+Graph!$G$1*1000)</f>
        <v>93467588.341837436</v>
      </c>
      <c r="AB329" s="2">
        <f t="shared" si="63"/>
        <v>420000</v>
      </c>
      <c r="AC329" s="2">
        <f t="shared" si="64"/>
        <v>47333941.824578419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254</v>
      </c>
      <c r="C330" s="7"/>
      <c r="D330" s="2" t="e">
        <f t="shared" si="55"/>
        <v>#N/A</v>
      </c>
      <c r="E330" s="2" t="e">
        <f t="shared" si="67"/>
        <v>#N/A</v>
      </c>
      <c r="F330" s="2">
        <v>879568.93556688726</v>
      </c>
      <c r="G330" s="2">
        <f t="shared" si="70"/>
        <v>529079.14285714284</v>
      </c>
      <c r="H330" s="2">
        <f t="shared" si="65"/>
        <v>150088942.83464339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6049934.7142857341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959229.7506968528</v>
      </c>
      <c r="Q330" s="2">
        <f t="shared" si="71"/>
        <v>550000</v>
      </c>
      <c r="R330" s="2">
        <f t="shared" si="66"/>
        <v>155916794.43257776</v>
      </c>
      <c r="S330" s="2">
        <f t="shared" si="58"/>
        <v>529079.14285713434</v>
      </c>
      <c r="T330" s="2">
        <f t="shared" si="59"/>
        <v>20920.857142857276</v>
      </c>
      <c r="U330" s="2">
        <f t="shared" si="60"/>
        <v>550000</v>
      </c>
      <c r="V330" s="2">
        <f t="shared" si="34"/>
        <v>105646294.8346433</v>
      </c>
      <c r="W330" s="2">
        <f t="shared" si="61"/>
        <v>529079.14285714924</v>
      </c>
      <c r="X330" s="2">
        <f t="shared" si="51"/>
        <v>20920.857142850757</v>
      </c>
      <c r="Y330" s="2">
        <f t="shared" si="62"/>
        <v>50270499.59793444</v>
      </c>
      <c r="Z330" s="2" t="str">
        <f t="shared" si="52"/>
        <v>MEEP</v>
      </c>
      <c r="AA330" s="2">
        <f>IF(Z330="HERE",Y330,AA329+Graph!$G$1*1000)</f>
        <v>93887588.341837436</v>
      </c>
      <c r="AB330" s="2">
        <f t="shared" si="63"/>
        <v>420000</v>
      </c>
      <c r="AC330" s="2">
        <f t="shared" si="64"/>
        <v>47333941.824578419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255</v>
      </c>
      <c r="C331" s="7"/>
      <c r="D331" s="2" t="e">
        <f t="shared" si="55"/>
        <v>#N/A</v>
      </c>
      <c r="E331" s="2" t="e">
        <f t="shared" si="67"/>
        <v>#N/A</v>
      </c>
      <c r="F331" s="2">
        <v>881404.71105602384</v>
      </c>
      <c r="G331" s="2">
        <f t="shared" si="70"/>
        <v>529079.14285714284</v>
      </c>
      <c r="H331" s="2">
        <f t="shared" si="65"/>
        <v>150618021.97750053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6070855.5714285914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961336.39059232175</v>
      </c>
      <c r="Q331" s="2">
        <f t="shared" si="71"/>
        <v>550000</v>
      </c>
      <c r="R331" s="2">
        <f t="shared" si="66"/>
        <v>156466794.43257776</v>
      </c>
      <c r="S331" s="2">
        <f t="shared" si="58"/>
        <v>529079.14285713434</v>
      </c>
      <c r="T331" s="2">
        <f t="shared" si="59"/>
        <v>20920.857142857276</v>
      </c>
      <c r="U331" s="2">
        <f t="shared" si="60"/>
        <v>550000</v>
      </c>
      <c r="V331" s="2">
        <f t="shared" si="34"/>
        <v>106175373.97750045</v>
      </c>
      <c r="W331" s="2">
        <f t="shared" si="61"/>
        <v>529079.14285714924</v>
      </c>
      <c r="X331" s="2">
        <f t="shared" si="51"/>
        <v>20920.857142850757</v>
      </c>
      <c r="Y331" s="2">
        <f t="shared" si="62"/>
        <v>50291420.455077291</v>
      </c>
      <c r="Z331" s="2" t="str">
        <f t="shared" si="52"/>
        <v>MEEP</v>
      </c>
      <c r="AA331" s="2">
        <f>IF(Z331="HERE",Y331,AA330+Graph!$G$1*1000)</f>
        <v>94307588.341837436</v>
      </c>
      <c r="AB331" s="2">
        <f t="shared" si="63"/>
        <v>420000</v>
      </c>
      <c r="AC331" s="2">
        <f t="shared" si="64"/>
        <v>47333941.824578419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256</v>
      </c>
      <c r="C332" s="7"/>
      <c r="D332" s="2" t="e">
        <f t="shared" si="55"/>
        <v>#N/A</v>
      </c>
      <c r="E332" s="2" t="e">
        <f t="shared" si="67"/>
        <v>#N/A</v>
      </c>
      <c r="F332" s="2">
        <v>883240.48654517531</v>
      </c>
      <c r="G332" s="2">
        <f t="shared" si="70"/>
        <v>529079.14285714284</v>
      </c>
      <c r="H332" s="2">
        <f t="shared" si="65"/>
        <v>151147101.12035766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6091776.4285714487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963443.0304877907</v>
      </c>
      <c r="Q332" s="2">
        <f t="shared" si="71"/>
        <v>550000</v>
      </c>
      <c r="R332" s="2">
        <f t="shared" si="66"/>
        <v>157016794.43257776</v>
      </c>
      <c r="S332" s="2">
        <f t="shared" si="58"/>
        <v>529079.14285713434</v>
      </c>
      <c r="T332" s="2">
        <f t="shared" si="59"/>
        <v>20920.857142857276</v>
      </c>
      <c r="U332" s="2">
        <f t="shared" si="60"/>
        <v>550000</v>
      </c>
      <c r="V332" s="2">
        <f t="shared" si="34"/>
        <v>106704453.1203576</v>
      </c>
      <c r="W332" s="2">
        <f t="shared" si="61"/>
        <v>529079.14285714924</v>
      </c>
      <c r="X332" s="2">
        <f t="shared" si="51"/>
        <v>20920.857142850757</v>
      </c>
      <c r="Y332" s="2">
        <f t="shared" si="62"/>
        <v>50312341.312220141</v>
      </c>
      <c r="Z332" s="2" t="str">
        <f t="shared" si="52"/>
        <v>MEEP</v>
      </c>
      <c r="AA332" s="2">
        <f>IF(Z332="HERE",Y332,AA331+Graph!$G$1*1000)</f>
        <v>94727588.341837436</v>
      </c>
      <c r="AB332" s="2">
        <f t="shared" si="63"/>
        <v>420000</v>
      </c>
      <c r="AC332" s="2">
        <f t="shared" si="64"/>
        <v>47333941.824578419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257</v>
      </c>
      <c r="C333" s="7"/>
      <c r="D333" s="2" t="e">
        <f t="shared" si="55"/>
        <v>#N/A</v>
      </c>
      <c r="E333" s="2" t="e">
        <f t="shared" si="67"/>
        <v>#N/A</v>
      </c>
      <c r="F333" s="2">
        <v>885076.26203431189</v>
      </c>
      <c r="G333" s="2">
        <f t="shared" si="70"/>
        <v>529079.14285714284</v>
      </c>
      <c r="H333" s="2">
        <f t="shared" si="65"/>
        <v>151676180.2632148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6112697.2857143059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965549.67038325965</v>
      </c>
      <c r="Q333" s="2">
        <f t="shared" si="71"/>
        <v>550000</v>
      </c>
      <c r="R333" s="2">
        <f t="shared" si="66"/>
        <v>157566794.43257776</v>
      </c>
      <c r="S333" s="2">
        <f t="shared" si="58"/>
        <v>529079.14285713434</v>
      </c>
      <c r="T333" s="2">
        <f t="shared" si="59"/>
        <v>20920.857142857276</v>
      </c>
      <c r="U333" s="2">
        <f t="shared" si="60"/>
        <v>550000</v>
      </c>
      <c r="V333" s="2">
        <f t="shared" si="34"/>
        <v>107233532.26321475</v>
      </c>
      <c r="W333" s="2">
        <f t="shared" si="61"/>
        <v>529079.14285714924</v>
      </c>
      <c r="X333" s="2">
        <f t="shared" si="51"/>
        <v>20920.857142850757</v>
      </c>
      <c r="Y333" s="2">
        <f t="shared" si="62"/>
        <v>50333262.169362992</v>
      </c>
      <c r="Z333" s="2" t="str">
        <f t="shared" si="52"/>
        <v>MEEP</v>
      </c>
      <c r="AA333" s="2">
        <f>IF(Z333="HERE",Y333,AA332+Graph!$G$1*1000)</f>
        <v>95147588.341837436</v>
      </c>
      <c r="AB333" s="2">
        <f t="shared" si="63"/>
        <v>420000</v>
      </c>
      <c r="AC333" s="2">
        <f t="shared" si="64"/>
        <v>47333941.824578419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258</v>
      </c>
      <c r="C334" s="7"/>
      <c r="D334" s="2" t="e">
        <f t="shared" si="55"/>
        <v>#N/A</v>
      </c>
      <c r="E334" s="2" t="e">
        <f t="shared" si="67"/>
        <v>#N/A</v>
      </c>
      <c r="F334" s="2">
        <v>886912.03752346337</v>
      </c>
      <c r="G334" s="2">
        <f t="shared" si="70"/>
        <v>529079.14285714284</v>
      </c>
      <c r="H334" s="2">
        <f t="shared" si="65"/>
        <v>152205259.40607193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6133618.1428571632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967656.3102787286</v>
      </c>
      <c r="Q334" s="2">
        <f t="shared" si="71"/>
        <v>550000</v>
      </c>
      <c r="R334" s="2">
        <f t="shared" si="66"/>
        <v>158116794.43257776</v>
      </c>
      <c r="S334" s="2">
        <f t="shared" si="58"/>
        <v>529079.14285713434</v>
      </c>
      <c r="T334" s="2">
        <f t="shared" si="59"/>
        <v>20920.857142857276</v>
      </c>
      <c r="U334" s="2">
        <f t="shared" si="60"/>
        <v>550000</v>
      </c>
      <c r="V334" s="2">
        <f t="shared" si="34"/>
        <v>107762611.4060719</v>
      </c>
      <c r="W334" s="2">
        <f t="shared" si="61"/>
        <v>529079.14285714924</v>
      </c>
      <c r="X334" s="2">
        <f t="shared" si="51"/>
        <v>20920.857142850757</v>
      </c>
      <c r="Y334" s="2">
        <f t="shared" si="62"/>
        <v>50354183.026505843</v>
      </c>
      <c r="Z334" s="2" t="str">
        <f t="shared" si="52"/>
        <v>MEEP</v>
      </c>
      <c r="AA334" s="2">
        <f>IF(Z334="HERE",Y334,AA333+Graph!$G$1*1000)</f>
        <v>95567588.341837436</v>
      </c>
      <c r="AB334" s="2">
        <f t="shared" si="63"/>
        <v>420000</v>
      </c>
      <c r="AC334" s="2">
        <f t="shared" si="64"/>
        <v>47333941.824578419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259</v>
      </c>
      <c r="C335" s="7"/>
      <c r="D335" s="2" t="e">
        <f t="shared" si="55"/>
        <v>#N/A</v>
      </c>
      <c r="E335" s="2" t="e">
        <f t="shared" si="67"/>
        <v>#N/A</v>
      </c>
      <c r="F335" s="2">
        <v>888747.81301259995</v>
      </c>
      <c r="G335" s="2">
        <f t="shared" si="70"/>
        <v>529079.14285714284</v>
      </c>
      <c r="H335" s="2">
        <f t="shared" si="65"/>
        <v>152734338.54892907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6154539.0000000205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969762.95017421246</v>
      </c>
      <c r="Q335" s="2">
        <f t="shared" si="71"/>
        <v>550000</v>
      </c>
      <c r="R335" s="2">
        <f t="shared" si="66"/>
        <v>158666794.43257776</v>
      </c>
      <c r="S335" s="2">
        <f t="shared" si="58"/>
        <v>529079.14285713434</v>
      </c>
      <c r="T335" s="2">
        <f t="shared" si="59"/>
        <v>20920.857142857276</v>
      </c>
      <c r="U335" s="2">
        <f t="shared" si="60"/>
        <v>550000</v>
      </c>
      <c r="V335" s="2">
        <f t="shared" si="34"/>
        <v>108291690.54892905</v>
      </c>
      <c r="W335" s="2">
        <f t="shared" si="61"/>
        <v>529079.14285714924</v>
      </c>
      <c r="X335" s="2">
        <f t="shared" si="51"/>
        <v>20920.857142850757</v>
      </c>
      <c r="Y335" s="2">
        <f t="shared" si="62"/>
        <v>50375103.883648694</v>
      </c>
      <c r="Z335" s="2" t="str">
        <f t="shared" si="52"/>
        <v>MEEP</v>
      </c>
      <c r="AA335" s="2">
        <f>IF(Z335="HERE",Y335,AA334+Graph!$G$1*1000)</f>
        <v>95987588.341837436</v>
      </c>
      <c r="AB335" s="2">
        <f t="shared" si="63"/>
        <v>420000</v>
      </c>
      <c r="AC335" s="2">
        <f t="shared" si="64"/>
        <v>47333941.824578419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260</v>
      </c>
      <c r="C336" s="7"/>
      <c r="D336" s="2" t="e">
        <f t="shared" si="55"/>
        <v>#N/A</v>
      </c>
      <c r="E336" s="2" t="e">
        <f t="shared" si="67"/>
        <v>#N/A</v>
      </c>
      <c r="F336" s="2">
        <v>890583.58850175142</v>
      </c>
      <c r="G336" s="2">
        <f t="shared" si="70"/>
        <v>529079.14285714284</v>
      </c>
      <c r="H336" s="2">
        <f t="shared" si="65"/>
        <v>153263417.6917862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6175459.8571428778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971869.59006968141</v>
      </c>
      <c r="Q336" s="2">
        <f t="shared" si="71"/>
        <v>550000</v>
      </c>
      <c r="R336" s="2">
        <f t="shared" si="66"/>
        <v>159216794.43257776</v>
      </c>
      <c r="S336" s="2">
        <f t="shared" si="58"/>
        <v>529079.14285713434</v>
      </c>
      <c r="T336" s="2">
        <f t="shared" si="59"/>
        <v>20920.857142857276</v>
      </c>
      <c r="U336" s="2">
        <f t="shared" si="60"/>
        <v>550000</v>
      </c>
      <c r="V336" s="2">
        <f t="shared" si="34"/>
        <v>108820769.6917862</v>
      </c>
      <c r="W336" s="2">
        <f t="shared" si="61"/>
        <v>529079.14285714924</v>
      </c>
      <c r="X336" s="2">
        <f t="shared" si="51"/>
        <v>20920.857142850757</v>
      </c>
      <c r="Y336" s="2">
        <f t="shared" si="62"/>
        <v>50396024.740791544</v>
      </c>
      <c r="Z336" s="2" t="str">
        <f t="shared" si="52"/>
        <v>MEEP</v>
      </c>
      <c r="AA336" s="2">
        <f>IF(Z336="HERE",Y336,AA335+Graph!$G$1*1000)</f>
        <v>96407588.341837436</v>
      </c>
      <c r="AB336" s="2">
        <f t="shared" si="63"/>
        <v>420000</v>
      </c>
      <c r="AC336" s="2">
        <f t="shared" si="64"/>
        <v>47333941.824578419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261</v>
      </c>
      <c r="C337" s="7"/>
      <c r="D337" s="2" t="e">
        <f t="shared" si="55"/>
        <v>#N/A</v>
      </c>
      <c r="E337" s="2" t="e">
        <f t="shared" si="67"/>
        <v>#N/A</v>
      </c>
      <c r="F337" s="2">
        <v>892419.3639909029</v>
      </c>
      <c r="G337" s="2">
        <f t="shared" si="70"/>
        <v>529079.14285714284</v>
      </c>
      <c r="H337" s="2">
        <f t="shared" si="65"/>
        <v>153792496.83464333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6196380.714285735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973976.22996515036</v>
      </c>
      <c r="Q337" s="2">
        <f t="shared" si="71"/>
        <v>550000</v>
      </c>
      <c r="R337" s="2">
        <f t="shared" si="66"/>
        <v>159766794.43257776</v>
      </c>
      <c r="S337" s="2">
        <f t="shared" si="58"/>
        <v>529079.14285713434</v>
      </c>
      <c r="T337" s="2">
        <f t="shared" si="59"/>
        <v>20920.857142857276</v>
      </c>
      <c r="U337" s="2">
        <f t="shared" si="60"/>
        <v>550000</v>
      </c>
      <c r="V337" s="2">
        <f t="shared" si="34"/>
        <v>109349848.83464335</v>
      </c>
      <c r="W337" s="2">
        <f t="shared" si="61"/>
        <v>529079.14285714924</v>
      </c>
      <c r="X337" s="2">
        <f t="shared" si="51"/>
        <v>20920.857142850757</v>
      </c>
      <c r="Y337" s="2">
        <f t="shared" si="62"/>
        <v>50416945.597934395</v>
      </c>
      <c r="Z337" s="2" t="str">
        <f t="shared" si="52"/>
        <v>MEEP</v>
      </c>
      <c r="AA337" s="2">
        <f>IF(Z337="HERE",Y337,AA336+Graph!$G$1*1000)</f>
        <v>96827588.341837436</v>
      </c>
      <c r="AB337" s="2">
        <f t="shared" si="63"/>
        <v>420000</v>
      </c>
      <c r="AC337" s="2">
        <f t="shared" si="64"/>
        <v>47333941.824578419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262</v>
      </c>
      <c r="C338" s="7"/>
      <c r="D338" s="2" t="e">
        <f t="shared" si="55"/>
        <v>#N/A</v>
      </c>
      <c r="E338" s="2" t="e">
        <f t="shared" si="67"/>
        <v>#N/A</v>
      </c>
      <c r="F338" s="2">
        <v>894255.13948003948</v>
      </c>
      <c r="G338" s="2">
        <f t="shared" si="70"/>
        <v>529079.14285714284</v>
      </c>
      <c r="H338" s="2">
        <f t="shared" si="65"/>
        <v>154321575.97750047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6217301.5714285923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976082.86986061931</v>
      </c>
      <c r="Q338" s="2">
        <f t="shared" si="71"/>
        <v>550000</v>
      </c>
      <c r="R338" s="2">
        <f t="shared" si="66"/>
        <v>160316794.43257776</v>
      </c>
      <c r="S338" s="2">
        <f t="shared" si="58"/>
        <v>529079.14285713434</v>
      </c>
      <c r="T338" s="2">
        <f t="shared" si="59"/>
        <v>20920.857142857276</v>
      </c>
      <c r="U338" s="2">
        <f t="shared" si="60"/>
        <v>550000</v>
      </c>
      <c r="V338" s="2">
        <f t="shared" si="34"/>
        <v>109878927.9775005</v>
      </c>
      <c r="W338" s="2">
        <f t="shared" si="61"/>
        <v>529079.14285714924</v>
      </c>
      <c r="X338" s="2">
        <f t="shared" si="51"/>
        <v>20920.857142850757</v>
      </c>
      <c r="Y338" s="2">
        <f t="shared" si="62"/>
        <v>50437866.455077246</v>
      </c>
      <c r="Z338" s="2" t="str">
        <f t="shared" si="52"/>
        <v>MEEP</v>
      </c>
      <c r="AA338" s="2">
        <f>IF(Z338="HERE",Y338,AA337+Graph!$G$1*1000)</f>
        <v>97247588.341837436</v>
      </c>
      <c r="AB338" s="2">
        <f t="shared" si="63"/>
        <v>420000</v>
      </c>
      <c r="AC338" s="2">
        <f t="shared" si="64"/>
        <v>47333941.824578419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263</v>
      </c>
      <c r="C339" s="7"/>
      <c r="D339" s="2" t="e">
        <f t="shared" si="55"/>
        <v>#N/A</v>
      </c>
      <c r="E339" s="2" t="e">
        <f t="shared" si="67"/>
        <v>#N/A</v>
      </c>
      <c r="F339" s="2">
        <v>896090.91496919096</v>
      </c>
      <c r="G339" s="2">
        <f t="shared" si="70"/>
        <v>529079.14285714284</v>
      </c>
      <c r="H339" s="2">
        <f t="shared" si="65"/>
        <v>154850655.1203576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6238222.4285714496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978189.50975608826</v>
      </c>
      <c r="Q339" s="2">
        <f t="shared" si="71"/>
        <v>550000</v>
      </c>
      <c r="R339" s="2">
        <f t="shared" si="66"/>
        <v>160866794.43257776</v>
      </c>
      <c r="S339" s="2">
        <f t="shared" si="58"/>
        <v>529079.14285713434</v>
      </c>
      <c r="T339" s="2">
        <f t="shared" si="59"/>
        <v>20920.857142857276</v>
      </c>
      <c r="U339" s="2">
        <f t="shared" si="60"/>
        <v>550000</v>
      </c>
      <c r="V339" s="2">
        <f t="shared" si="34"/>
        <v>110408007.12035765</v>
      </c>
      <c r="W339" s="2">
        <f t="shared" si="61"/>
        <v>529079.14285714924</v>
      </c>
      <c r="X339" s="2">
        <f t="shared" si="51"/>
        <v>20920.857142850757</v>
      </c>
      <c r="Y339" s="2">
        <f t="shared" si="62"/>
        <v>50458787.312220097</v>
      </c>
      <c r="Z339" s="2" t="str">
        <f t="shared" si="52"/>
        <v>MEEP</v>
      </c>
      <c r="AA339" s="2">
        <f>IF(Z339="HERE",Y339,AA338+Graph!$G$1*1000)</f>
        <v>97667588.341837436</v>
      </c>
      <c r="AB339" s="2">
        <f t="shared" si="63"/>
        <v>420000</v>
      </c>
      <c r="AC339" s="2">
        <f t="shared" si="64"/>
        <v>47333941.824578419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264</v>
      </c>
      <c r="C340" s="7"/>
      <c r="D340" s="2" t="e">
        <f t="shared" si="55"/>
        <v>#N/A</v>
      </c>
      <c r="E340" s="2" t="e">
        <f t="shared" si="67"/>
        <v>#N/A</v>
      </c>
      <c r="F340" s="2">
        <v>897926.69045832753</v>
      </c>
      <c r="G340" s="2">
        <f t="shared" si="70"/>
        <v>529079.14285714284</v>
      </c>
      <c r="H340" s="2">
        <f t="shared" si="65"/>
        <v>155379734.26321474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6259143.2857143069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980296.14965155721</v>
      </c>
      <c r="Q340" s="2">
        <f t="shared" si="71"/>
        <v>550000</v>
      </c>
      <c r="R340" s="2">
        <f t="shared" si="66"/>
        <v>161416794.43257776</v>
      </c>
      <c r="S340" s="2">
        <f t="shared" si="58"/>
        <v>529079.14285713434</v>
      </c>
      <c r="T340" s="2">
        <f t="shared" si="59"/>
        <v>20920.857142857276</v>
      </c>
      <c r="U340" s="2">
        <f t="shared" si="60"/>
        <v>550000</v>
      </c>
      <c r="V340" s="2">
        <f t="shared" si="34"/>
        <v>110937086.2632148</v>
      </c>
      <c r="W340" s="2">
        <f t="shared" si="61"/>
        <v>529079.14285714924</v>
      </c>
      <c r="X340" s="2">
        <f t="shared" si="51"/>
        <v>20920.857142850757</v>
      </c>
      <c r="Y340" s="2">
        <f t="shared" si="62"/>
        <v>50479708.169362947</v>
      </c>
      <c r="Z340" s="2" t="str">
        <f t="shared" si="52"/>
        <v>MEEP</v>
      </c>
      <c r="AA340" s="2">
        <f>IF(Z340="HERE",Y340,AA339+Graph!$G$1*1000)</f>
        <v>98087588.341837436</v>
      </c>
      <c r="AB340" s="2">
        <f t="shared" si="63"/>
        <v>420000</v>
      </c>
      <c r="AC340" s="2">
        <f t="shared" si="64"/>
        <v>47333941.824578419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265</v>
      </c>
      <c r="C341" s="7"/>
      <c r="D341" s="2" t="e">
        <f t="shared" si="55"/>
        <v>#N/A</v>
      </c>
      <c r="E341" s="2" t="e">
        <f t="shared" si="67"/>
        <v>#N/A</v>
      </c>
      <c r="F341" s="2">
        <v>899762.46594747901</v>
      </c>
      <c r="G341" s="2">
        <f t="shared" si="70"/>
        <v>529079.14285714284</v>
      </c>
      <c r="H341" s="2">
        <f t="shared" si="65"/>
        <v>155908813.40607187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6280064.1428571641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982402.78954702616</v>
      </c>
      <c r="Q341" s="2">
        <f t="shared" si="71"/>
        <v>550000</v>
      </c>
      <c r="R341" s="2">
        <f t="shared" si="66"/>
        <v>161966794.43257776</v>
      </c>
      <c r="S341" s="2">
        <f t="shared" si="58"/>
        <v>529079.14285713434</v>
      </c>
      <c r="T341" s="2">
        <f t="shared" si="59"/>
        <v>20920.857142857276</v>
      </c>
      <c r="U341" s="2">
        <f t="shared" si="60"/>
        <v>550000</v>
      </c>
      <c r="V341" s="2">
        <f t="shared" si="34"/>
        <v>111466165.40607195</v>
      </c>
      <c r="W341" s="2">
        <f t="shared" si="61"/>
        <v>529079.14285714924</v>
      </c>
      <c r="X341" s="2">
        <f t="shared" si="51"/>
        <v>20920.857142850757</v>
      </c>
      <c r="Y341" s="2">
        <f t="shared" si="62"/>
        <v>50500629.026505798</v>
      </c>
      <c r="Z341" s="2" t="str">
        <f t="shared" si="52"/>
        <v>MEEP</v>
      </c>
      <c r="AA341" s="2">
        <f>IF(Z341="HERE",Y341,AA340+Graph!$G$1*1000)</f>
        <v>98507588.341837436</v>
      </c>
      <c r="AB341" s="2">
        <f t="shared" si="63"/>
        <v>420000</v>
      </c>
      <c r="AC341" s="2">
        <f t="shared" si="64"/>
        <v>47333941.824578419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266</v>
      </c>
      <c r="C342" s="7"/>
      <c r="D342" s="2" t="e">
        <f t="shared" si="55"/>
        <v>#N/A</v>
      </c>
      <c r="E342" s="2" t="e">
        <f t="shared" si="67"/>
        <v>#N/A</v>
      </c>
      <c r="F342" s="2">
        <v>901598.24143661559</v>
      </c>
      <c r="G342" s="2">
        <f t="shared" si="70"/>
        <v>529079.14285714284</v>
      </c>
      <c r="H342" s="2">
        <f t="shared" si="65"/>
        <v>156437892.54892901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6300985.0000000214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984509.42944249511</v>
      </c>
      <c r="Q342" s="2">
        <f t="shared" si="71"/>
        <v>550000</v>
      </c>
      <c r="R342" s="2">
        <f t="shared" si="66"/>
        <v>162516794.43257776</v>
      </c>
      <c r="S342" s="2">
        <f t="shared" si="58"/>
        <v>529079.14285713434</v>
      </c>
      <c r="T342" s="2">
        <f t="shared" si="59"/>
        <v>20920.857142857276</v>
      </c>
      <c r="U342" s="2">
        <f t="shared" si="60"/>
        <v>550000</v>
      </c>
      <c r="V342" s="2">
        <f t="shared" si="34"/>
        <v>111995244.5489291</v>
      </c>
      <c r="W342" s="2">
        <f t="shared" si="61"/>
        <v>529079.14285714924</v>
      </c>
      <c r="X342" s="2">
        <f t="shared" si="51"/>
        <v>20920.857142850757</v>
      </c>
      <c r="Y342" s="2">
        <f t="shared" si="62"/>
        <v>50521549.883648649</v>
      </c>
      <c r="Z342" s="2" t="str">
        <f t="shared" si="52"/>
        <v>MEEP</v>
      </c>
      <c r="AA342" s="2">
        <f>IF(Z342="HERE",Y342,AA341+Graph!$G$1*1000)</f>
        <v>98927588.341837436</v>
      </c>
      <c r="AB342" s="2">
        <f t="shared" si="63"/>
        <v>420000</v>
      </c>
      <c r="AC342" s="2">
        <f t="shared" si="64"/>
        <v>47333941.824578419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267</v>
      </c>
      <c r="C343" s="7"/>
      <c r="D343" s="2" t="e">
        <f t="shared" si="55"/>
        <v>#N/A</v>
      </c>
      <c r="E343" s="2" t="e">
        <f t="shared" si="67"/>
        <v>#N/A</v>
      </c>
      <c r="F343" s="2">
        <v>903434.01692576706</v>
      </c>
      <c r="G343" s="2">
        <f t="shared" si="70"/>
        <v>529079.14285714284</v>
      </c>
      <c r="H343" s="2">
        <f t="shared" si="65"/>
        <v>156966971.69178614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6321905.8571428787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986616.06933796406</v>
      </c>
      <c r="Q343" s="2">
        <f t="shared" si="71"/>
        <v>550000</v>
      </c>
      <c r="R343" s="2">
        <f t="shared" si="66"/>
        <v>163066794.43257776</v>
      </c>
      <c r="S343" s="2">
        <f t="shared" si="58"/>
        <v>529079.14285713434</v>
      </c>
      <c r="T343" s="2">
        <f t="shared" si="59"/>
        <v>20920.857142857276</v>
      </c>
      <c r="U343" s="2">
        <f t="shared" si="60"/>
        <v>550000</v>
      </c>
      <c r="V343" s="2">
        <f t="shared" si="34"/>
        <v>112524323.69178624</v>
      </c>
      <c r="W343" s="2">
        <f t="shared" si="61"/>
        <v>529079.14285714924</v>
      </c>
      <c r="X343" s="2">
        <f t="shared" si="51"/>
        <v>20920.857142850757</v>
      </c>
      <c r="Y343" s="2">
        <f t="shared" si="62"/>
        <v>50542470.7407915</v>
      </c>
      <c r="Z343" s="2" t="str">
        <f t="shared" si="52"/>
        <v>MEEP</v>
      </c>
      <c r="AA343" s="2">
        <f>IF(Z343="HERE",Y343,AA342+Graph!$G$1*1000)</f>
        <v>99347588.341837436</v>
      </c>
      <c r="AB343" s="2">
        <f t="shared" si="63"/>
        <v>420000</v>
      </c>
      <c r="AC343" s="2">
        <f t="shared" si="64"/>
        <v>47333941.824578419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268</v>
      </c>
      <c r="C344" s="7"/>
      <c r="D344" s="2" t="e">
        <f t="shared" si="55"/>
        <v>#N/A</v>
      </c>
      <c r="E344" s="2" t="e">
        <f t="shared" si="67"/>
        <v>#N/A</v>
      </c>
      <c r="F344" s="2">
        <v>905269.79241490364</v>
      </c>
      <c r="G344" s="2">
        <f t="shared" si="70"/>
        <v>529079.14285714284</v>
      </c>
      <c r="H344" s="2">
        <f t="shared" si="65"/>
        <v>157496050.83464327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6342826.714285736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988722.70923343301</v>
      </c>
      <c r="Q344" s="2">
        <f t="shared" si="71"/>
        <v>550000</v>
      </c>
      <c r="R344" s="2">
        <f t="shared" si="66"/>
        <v>163616794.43257776</v>
      </c>
      <c r="S344" s="2">
        <f t="shared" si="58"/>
        <v>529079.14285713434</v>
      </c>
      <c r="T344" s="2">
        <f t="shared" si="59"/>
        <v>20920.857142857276</v>
      </c>
      <c r="U344" s="2">
        <f t="shared" si="60"/>
        <v>550000</v>
      </c>
      <c r="V344" s="2">
        <f t="shared" si="34"/>
        <v>113053402.83464339</v>
      </c>
      <c r="W344" s="2">
        <f t="shared" si="61"/>
        <v>529079.14285714924</v>
      </c>
      <c r="X344" s="2">
        <f t="shared" si="51"/>
        <v>20920.857142850757</v>
      </c>
      <c r="Y344" s="2">
        <f t="shared" si="62"/>
        <v>50563391.59793435</v>
      </c>
      <c r="Z344" s="2" t="str">
        <f t="shared" si="52"/>
        <v>MEEP</v>
      </c>
      <c r="AA344" s="2">
        <f>IF(Z344="HERE",Y344,AA343+Graph!$G$1*1000)</f>
        <v>99767588.341837436</v>
      </c>
      <c r="AB344" s="2">
        <f t="shared" si="63"/>
        <v>420000</v>
      </c>
      <c r="AC344" s="2">
        <f t="shared" si="64"/>
        <v>47333941.824578419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269</v>
      </c>
      <c r="C345" s="7"/>
      <c r="D345" s="2" t="e">
        <f t="shared" si="55"/>
        <v>#N/A</v>
      </c>
      <c r="E345" s="2" t="e">
        <f t="shared" si="67"/>
        <v>#N/A</v>
      </c>
      <c r="F345" s="2">
        <v>907105.56790405512</v>
      </c>
      <c r="G345" s="2">
        <f t="shared" si="70"/>
        <v>529079.14285714284</v>
      </c>
      <c r="H345" s="2">
        <f t="shared" si="65"/>
        <v>158025129.97750041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6363747.5714285932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990829.34912890196</v>
      </c>
      <c r="Q345" s="2">
        <f t="shared" si="71"/>
        <v>550000</v>
      </c>
      <c r="R345" s="2">
        <f t="shared" si="66"/>
        <v>164166794.43257776</v>
      </c>
      <c r="S345" s="2">
        <f t="shared" si="58"/>
        <v>529079.14285713434</v>
      </c>
      <c r="T345" s="2">
        <f t="shared" si="59"/>
        <v>20920.857142857276</v>
      </c>
      <c r="U345" s="2">
        <f t="shared" si="60"/>
        <v>550000</v>
      </c>
      <c r="V345" s="2">
        <f t="shared" si="34"/>
        <v>113582481.97750054</v>
      </c>
      <c r="W345" s="2">
        <f t="shared" si="61"/>
        <v>529079.14285714924</v>
      </c>
      <c r="X345" s="2">
        <f t="shared" si="51"/>
        <v>20920.857142850757</v>
      </c>
      <c r="Y345" s="2">
        <f t="shared" si="62"/>
        <v>50584312.455077201</v>
      </c>
      <c r="Z345" s="2" t="str">
        <f t="shared" si="52"/>
        <v>MEEP</v>
      </c>
      <c r="AA345" s="2">
        <f>IF(Z345="HERE",Y345,AA344+Graph!$G$1*1000)</f>
        <v>100187588.34183744</v>
      </c>
      <c r="AB345" s="2">
        <f t="shared" si="63"/>
        <v>420000</v>
      </c>
      <c r="AC345" s="2">
        <f t="shared" si="64"/>
        <v>47333941.824578419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270</v>
      </c>
      <c r="C346" s="7"/>
      <c r="D346" s="2" t="e">
        <f t="shared" si="55"/>
        <v>#N/A</v>
      </c>
      <c r="E346" s="2" t="e">
        <f t="shared" si="67"/>
        <v>#N/A</v>
      </c>
      <c r="F346" s="2">
        <v>908941.3433932066</v>
      </c>
      <c r="G346" s="2">
        <f t="shared" si="70"/>
        <v>529079.14285714284</v>
      </c>
      <c r="H346" s="2">
        <f t="shared" si="65"/>
        <v>158554209.12035754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6384668.4285714505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992935.98902438581</v>
      </c>
      <c r="Q346" s="2">
        <f t="shared" si="71"/>
        <v>550000</v>
      </c>
      <c r="R346" s="2">
        <f t="shared" si="66"/>
        <v>164716794.43257776</v>
      </c>
      <c r="S346" s="2">
        <f t="shared" si="58"/>
        <v>529079.14285713434</v>
      </c>
      <c r="T346" s="2">
        <f t="shared" si="59"/>
        <v>20920.857142857276</v>
      </c>
      <c r="U346" s="2">
        <f t="shared" si="60"/>
        <v>550000</v>
      </c>
      <c r="V346" s="2">
        <f t="shared" si="34"/>
        <v>114111561.12035769</v>
      </c>
      <c r="W346" s="2">
        <f t="shared" si="61"/>
        <v>529079.14285714924</v>
      </c>
      <c r="X346" s="2">
        <f t="shared" si="51"/>
        <v>20920.857142850757</v>
      </c>
      <c r="Y346" s="2">
        <f t="shared" si="62"/>
        <v>50605233.312220052</v>
      </c>
      <c r="Z346" s="2" t="str">
        <f t="shared" si="52"/>
        <v>MEEP</v>
      </c>
      <c r="AA346" s="2">
        <f>IF(Z346="HERE",Y346,AA345+Graph!$G$1*1000)</f>
        <v>100607588.34183744</v>
      </c>
      <c r="AB346" s="2">
        <f t="shared" si="63"/>
        <v>420000</v>
      </c>
      <c r="AC346" s="2">
        <f t="shared" si="64"/>
        <v>47333941.824578419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271</v>
      </c>
      <c r="C347" s="7"/>
      <c r="D347" s="2" t="e">
        <f t="shared" si="55"/>
        <v>#N/A</v>
      </c>
      <c r="E347" s="2" t="e">
        <f t="shared" si="67"/>
        <v>#N/A</v>
      </c>
      <c r="F347" s="2">
        <v>910777.11888234317</v>
      </c>
      <c r="G347" s="2">
        <f t="shared" si="70"/>
        <v>529079.14285714284</v>
      </c>
      <c r="H347" s="2">
        <f t="shared" si="65"/>
        <v>159083288.26321468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6405589.2857143078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995042.62891985476</v>
      </c>
      <c r="Q347" s="2">
        <f t="shared" si="71"/>
        <v>550000</v>
      </c>
      <c r="R347" s="2">
        <f t="shared" si="66"/>
        <v>165266794.43257776</v>
      </c>
      <c r="S347" s="2">
        <f t="shared" si="58"/>
        <v>529079.14285713434</v>
      </c>
      <c r="T347" s="2">
        <f t="shared" si="59"/>
        <v>20920.857142857276</v>
      </c>
      <c r="U347" s="2">
        <f t="shared" si="60"/>
        <v>550000</v>
      </c>
      <c r="V347" s="2">
        <f t="shared" si="34"/>
        <v>114640640.26321484</v>
      </c>
      <c r="W347" s="2">
        <f t="shared" si="61"/>
        <v>529079.14285714924</v>
      </c>
      <c r="X347" s="2">
        <f t="shared" si="51"/>
        <v>20920.857142850757</v>
      </c>
      <c r="Y347" s="2">
        <f t="shared" si="62"/>
        <v>50626154.169362903</v>
      </c>
      <c r="Z347" s="2" t="str">
        <f t="shared" si="52"/>
        <v>MEEP</v>
      </c>
      <c r="AA347" s="2">
        <f>IF(Z347="HERE",Y347,AA346+Graph!$G$1*1000)</f>
        <v>101027588.34183744</v>
      </c>
      <c r="AB347" s="2">
        <f t="shared" si="63"/>
        <v>420000</v>
      </c>
      <c r="AC347" s="2">
        <f t="shared" si="64"/>
        <v>47333941.824578419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272</v>
      </c>
      <c r="C348" s="7"/>
      <c r="D348" s="2" t="e">
        <f t="shared" si="55"/>
        <v>#N/A</v>
      </c>
      <c r="E348" s="2" t="e">
        <f t="shared" si="67"/>
        <v>#N/A</v>
      </c>
      <c r="F348" s="2">
        <v>912612.89437149465</v>
      </c>
      <c r="G348" s="2">
        <f t="shared" si="70"/>
        <v>529079.14285714284</v>
      </c>
      <c r="H348" s="2">
        <f t="shared" si="65"/>
        <v>159612367.40607181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6426510.1428571651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997149.26881532371</v>
      </c>
      <c r="Q348" s="2">
        <f t="shared" si="71"/>
        <v>550000</v>
      </c>
      <c r="R348" s="2">
        <f t="shared" si="66"/>
        <v>165816794.43257776</v>
      </c>
      <c r="S348" s="2">
        <f t="shared" si="58"/>
        <v>529079.14285713434</v>
      </c>
      <c r="T348" s="2">
        <f t="shared" si="59"/>
        <v>20920.857142857276</v>
      </c>
      <c r="U348" s="2">
        <f t="shared" si="60"/>
        <v>550000</v>
      </c>
      <c r="V348" s="2">
        <f t="shared" si="34"/>
        <v>115169719.40607199</v>
      </c>
      <c r="W348" s="2">
        <f t="shared" si="61"/>
        <v>529079.14285714924</v>
      </c>
      <c r="X348" s="2">
        <f t="shared" si="51"/>
        <v>20920.857142850757</v>
      </c>
      <c r="Y348" s="2">
        <f t="shared" si="62"/>
        <v>50647075.026505753</v>
      </c>
      <c r="Z348" s="2" t="str">
        <f t="shared" si="52"/>
        <v>MEEP</v>
      </c>
      <c r="AA348" s="2">
        <f>IF(Z348="HERE",Y348,AA347+Graph!$G$1*1000)</f>
        <v>101447588.34183744</v>
      </c>
      <c r="AB348" s="2">
        <f t="shared" si="63"/>
        <v>420000</v>
      </c>
      <c r="AC348" s="2">
        <f t="shared" si="64"/>
        <v>47333941.824578419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273</v>
      </c>
      <c r="C349" s="7"/>
      <c r="D349" s="2" t="e">
        <f t="shared" si="55"/>
        <v>#N/A</v>
      </c>
      <c r="E349" s="2" t="e">
        <f t="shared" si="67"/>
        <v>#N/A</v>
      </c>
      <c r="F349" s="2">
        <v>914448.66986063123</v>
      </c>
      <c r="G349" s="2">
        <f t="shared" si="70"/>
        <v>529079.14285714284</v>
      </c>
      <c r="H349" s="2">
        <f t="shared" si="65"/>
        <v>160141446.54892895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6447431.0000000224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999255.90871079266</v>
      </c>
      <c r="Q349" s="2">
        <f t="shared" si="71"/>
        <v>550000</v>
      </c>
      <c r="R349" s="2">
        <f t="shared" si="66"/>
        <v>166366794.43257776</v>
      </c>
      <c r="S349" s="2">
        <f t="shared" si="58"/>
        <v>529079.14285713434</v>
      </c>
      <c r="T349" s="2">
        <f t="shared" si="59"/>
        <v>20920.857142857276</v>
      </c>
      <c r="U349" s="2">
        <f t="shared" si="60"/>
        <v>550000</v>
      </c>
      <c r="V349" s="2">
        <f t="shared" si="34"/>
        <v>115698798.54892914</v>
      </c>
      <c r="W349" s="2">
        <f t="shared" si="61"/>
        <v>529079.14285714924</v>
      </c>
      <c r="X349" s="2">
        <f t="shared" si="51"/>
        <v>20920.857142850757</v>
      </c>
      <c r="Y349" s="2">
        <f t="shared" si="62"/>
        <v>50667995.883648604</v>
      </c>
      <c r="Z349" s="2" t="str">
        <f t="shared" si="52"/>
        <v>MEEP</v>
      </c>
      <c r="AA349" s="2">
        <f>IF(Z349="HERE",Y349,AA348+Graph!$G$1*1000)</f>
        <v>101867588.34183744</v>
      </c>
      <c r="AB349" s="2">
        <f t="shared" si="63"/>
        <v>420000</v>
      </c>
      <c r="AC349" s="2">
        <f t="shared" si="64"/>
        <v>47333941.824578419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274</v>
      </c>
      <c r="C350" s="7"/>
      <c r="D350" s="2" t="e">
        <f t="shared" si="55"/>
        <v>#N/A</v>
      </c>
      <c r="E350" s="2" t="e">
        <f t="shared" si="67"/>
        <v>#N/A</v>
      </c>
      <c r="F350" s="2">
        <v>916284.44534978271</v>
      </c>
      <c r="G350" s="2">
        <f t="shared" si="70"/>
        <v>529079.14285714284</v>
      </c>
      <c r="H350" s="2">
        <f t="shared" si="65"/>
        <v>160670525.69178608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6468351.8571428796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1001362.5486062616</v>
      </c>
      <c r="Q350" s="2">
        <f t="shared" si="71"/>
        <v>550000</v>
      </c>
      <c r="R350" s="2">
        <f t="shared" si="66"/>
        <v>166916794.43257776</v>
      </c>
      <c r="S350" s="2">
        <f t="shared" si="58"/>
        <v>529079.14285713434</v>
      </c>
      <c r="T350" s="2">
        <f t="shared" si="59"/>
        <v>20920.857142857276</v>
      </c>
      <c r="U350" s="2">
        <f t="shared" si="60"/>
        <v>550000</v>
      </c>
      <c r="V350" s="2">
        <f t="shared" si="34"/>
        <v>116227877.69178629</v>
      </c>
      <c r="W350" s="2">
        <f t="shared" si="61"/>
        <v>529079.14285714924</v>
      </c>
      <c r="X350" s="2">
        <f t="shared" si="51"/>
        <v>20920.857142850757</v>
      </c>
      <c r="Y350" s="2">
        <f t="shared" si="62"/>
        <v>50688916.740791455</v>
      </c>
      <c r="Z350" s="2" t="str">
        <f t="shared" si="52"/>
        <v>MEEP</v>
      </c>
      <c r="AA350" s="2">
        <f>IF(Z350="HERE",Y350,AA349+Graph!$G$1*1000)</f>
        <v>102287588.34183744</v>
      </c>
      <c r="AB350" s="2">
        <f t="shared" si="63"/>
        <v>420000</v>
      </c>
      <c r="AC350" s="2">
        <f t="shared" si="64"/>
        <v>47333941.824578419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275</v>
      </c>
      <c r="C351" s="7"/>
      <c r="D351" s="2" t="e">
        <f t="shared" si="55"/>
        <v>#N/A</v>
      </c>
      <c r="E351" s="2" t="e">
        <f t="shared" si="67"/>
        <v>#N/A</v>
      </c>
      <c r="F351" s="2">
        <v>918120.22083891928</v>
      </c>
      <c r="G351" s="2">
        <f t="shared" si="70"/>
        <v>529079.14285714284</v>
      </c>
      <c r="H351" s="2">
        <f t="shared" si="65"/>
        <v>161199604.83464321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6489272.7142857369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1003469.1885017306</v>
      </c>
      <c r="Q351" s="2">
        <f t="shared" si="71"/>
        <v>550000</v>
      </c>
      <c r="R351" s="2">
        <f t="shared" si="66"/>
        <v>167466794.43257776</v>
      </c>
      <c r="S351" s="2">
        <f t="shared" si="58"/>
        <v>529079.14285713434</v>
      </c>
      <c r="T351" s="2">
        <f t="shared" si="59"/>
        <v>20920.857142857276</v>
      </c>
      <c r="U351" s="2">
        <f t="shared" si="60"/>
        <v>550000</v>
      </c>
      <c r="V351" s="2">
        <f t="shared" si="34"/>
        <v>116756956.83464344</v>
      </c>
      <c r="W351" s="2">
        <f t="shared" si="61"/>
        <v>529079.14285714924</v>
      </c>
      <c r="X351" s="2">
        <f t="shared" si="51"/>
        <v>20920.857142850757</v>
      </c>
      <c r="Y351" s="2">
        <f t="shared" ref="Y351:Y385" si="74">IF(COUNT($C352)=0,IF(COUNT($C351)=1,C351,SUM(Y350+X351)),C351)</f>
        <v>50709837.597934306</v>
      </c>
      <c r="Z351" s="2" t="str">
        <f t="shared" si="52"/>
        <v>MEEP</v>
      </c>
      <c r="AA351" s="2">
        <f>IF(Z351="HERE",Y351,AA350+Graph!$G$1*1000)</f>
        <v>102707588.34183744</v>
      </c>
      <c r="AB351" s="2">
        <f t="shared" si="63"/>
        <v>420000</v>
      </c>
      <c r="AC351" s="2">
        <f t="shared" ref="AC351:AC385" si="75">IF(Z352="HERE",V351,AC350)</f>
        <v>47333941.824578419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276</v>
      </c>
      <c r="C352" s="7"/>
      <c r="D352" s="2" t="e">
        <f t="shared" si="55"/>
        <v>#N/A</v>
      </c>
      <c r="E352" s="2" t="e">
        <f t="shared" si="67"/>
        <v>#N/A</v>
      </c>
      <c r="F352" s="2">
        <v>919955.99632807076</v>
      </c>
      <c r="G352" s="2">
        <f t="shared" si="70"/>
        <v>529079.14285714284</v>
      </c>
      <c r="H352" s="2">
        <f t="shared" ref="H352:H385" si="76">IF(COUNT($C353)=0,IF(COUNT($C352)=1,C352,SUM(H351+G352)),C352)</f>
        <v>161728683.97750035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6510193.5714285942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1005575.8283971995</v>
      </c>
      <c r="Q352" s="2">
        <f t="shared" si="71"/>
        <v>550000</v>
      </c>
      <c r="R352" s="2">
        <f t="shared" ref="R352:R385" si="77">IF(COUNT($C353)=0,IF(COUNT($C352)=1,M352,SUM(R351+Q352)),M352)</f>
        <v>168016794.43257776</v>
      </c>
      <c r="S352" s="2">
        <f t="shared" si="58"/>
        <v>529079.14285713434</v>
      </c>
      <c r="T352" s="2">
        <f t="shared" si="59"/>
        <v>20920.857142857276</v>
      </c>
      <c r="U352" s="2">
        <f t="shared" si="60"/>
        <v>550000</v>
      </c>
      <c r="V352" s="2">
        <f t="shared" si="34"/>
        <v>117286035.97750059</v>
      </c>
      <c r="W352" s="2">
        <f t="shared" si="61"/>
        <v>529079.14285714924</v>
      </c>
      <c r="X352" s="2">
        <f t="shared" si="51"/>
        <v>20920.857142850757</v>
      </c>
      <c r="Y352" s="2">
        <f t="shared" si="74"/>
        <v>50730758.455077156</v>
      </c>
      <c r="Z352" s="2" t="str">
        <f t="shared" si="52"/>
        <v>MEEP</v>
      </c>
      <c r="AA352" s="2">
        <f>IF(Z352="HERE",Y352,AA351+Graph!$G$1*1000)</f>
        <v>103127588.34183744</v>
      </c>
      <c r="AB352" s="2">
        <f t="shared" si="63"/>
        <v>420000</v>
      </c>
      <c r="AC352" s="2">
        <f t="shared" si="75"/>
        <v>47333941.824578419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277</v>
      </c>
      <c r="C353" s="7"/>
      <c r="D353" s="2" t="e">
        <f t="shared" si="55"/>
        <v>#N/A</v>
      </c>
      <c r="E353" s="2" t="e">
        <f t="shared" si="67"/>
        <v>#N/A</v>
      </c>
      <c r="F353" s="2">
        <v>921791.77181722224</v>
      </c>
      <c r="G353" s="2">
        <f t="shared" si="70"/>
        <v>529079.14285714284</v>
      </c>
      <c r="H353" s="2">
        <f t="shared" si="76"/>
        <v>162257763.12035748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6531114.4285714515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1007682.4682926685</v>
      </c>
      <c r="Q353" s="2">
        <f t="shared" si="71"/>
        <v>550000</v>
      </c>
      <c r="R353" s="2">
        <f t="shared" si="77"/>
        <v>168566794.43257776</v>
      </c>
      <c r="S353" s="2">
        <f t="shared" si="58"/>
        <v>529079.14285713434</v>
      </c>
      <c r="T353" s="2">
        <f t="shared" si="59"/>
        <v>20920.857142857276</v>
      </c>
      <c r="U353" s="2">
        <f t="shared" si="60"/>
        <v>550000</v>
      </c>
      <c r="V353" s="2">
        <f t="shared" si="34"/>
        <v>117815115.12035774</v>
      </c>
      <c r="W353" s="2">
        <f t="shared" si="61"/>
        <v>529079.14285714924</v>
      </c>
      <c r="X353" s="2">
        <f t="shared" si="51"/>
        <v>20920.857142850757</v>
      </c>
      <c r="Y353" s="2">
        <f t="shared" si="74"/>
        <v>50751679.312220007</v>
      </c>
      <c r="Z353" s="2" t="str">
        <f t="shared" si="52"/>
        <v>MEEP</v>
      </c>
      <c r="AA353" s="2">
        <f>IF(Z353="HERE",Y353,AA352+Graph!$G$1*1000)</f>
        <v>103547588.34183744</v>
      </c>
      <c r="AB353" s="2">
        <f t="shared" si="63"/>
        <v>420000</v>
      </c>
      <c r="AC353" s="2">
        <f t="shared" si="75"/>
        <v>47333941.824578419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278</v>
      </c>
      <c r="C354" s="7"/>
      <c r="D354" s="2" t="e">
        <f t="shared" si="55"/>
        <v>#N/A</v>
      </c>
      <c r="E354" s="2" t="e">
        <f t="shared" si="67"/>
        <v>#N/A</v>
      </c>
      <c r="F354" s="2">
        <v>923627.54730635881</v>
      </c>
      <c r="G354" s="2">
        <f t="shared" si="70"/>
        <v>529079.14285714284</v>
      </c>
      <c r="H354" s="2">
        <f t="shared" si="76"/>
        <v>162786842.26321462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6552035.2857143087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1009789.1081881374</v>
      </c>
      <c r="Q354" s="2">
        <f t="shared" si="71"/>
        <v>550000</v>
      </c>
      <c r="R354" s="2">
        <f t="shared" si="77"/>
        <v>169116794.43257776</v>
      </c>
      <c r="S354" s="2">
        <f t="shared" si="58"/>
        <v>529079.14285713434</v>
      </c>
      <c r="T354" s="2">
        <f t="shared" si="59"/>
        <v>20920.857142857276</v>
      </c>
      <c r="U354" s="2">
        <f t="shared" si="60"/>
        <v>550000</v>
      </c>
      <c r="V354" s="2">
        <f t="shared" si="34"/>
        <v>118344194.26321489</v>
      </c>
      <c r="W354" s="2">
        <f t="shared" si="61"/>
        <v>529079.14285714924</v>
      </c>
      <c r="X354" s="2">
        <f t="shared" si="51"/>
        <v>20920.857142850757</v>
      </c>
      <c r="Y354" s="2">
        <f t="shared" si="74"/>
        <v>50772600.169362858</v>
      </c>
      <c r="Z354" s="2" t="str">
        <f t="shared" si="52"/>
        <v>MEEP</v>
      </c>
      <c r="AA354" s="2">
        <f>IF(Z354="HERE",Y354,AA353+Graph!$G$1*1000)</f>
        <v>103967588.34183744</v>
      </c>
      <c r="AB354" s="2">
        <f t="shared" si="63"/>
        <v>420000</v>
      </c>
      <c r="AC354" s="2">
        <f t="shared" si="75"/>
        <v>47333941.824578419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279</v>
      </c>
      <c r="C355" s="7"/>
      <c r="D355" s="2" t="e">
        <f t="shared" si="55"/>
        <v>#N/A</v>
      </c>
      <c r="E355" s="2" t="e">
        <f t="shared" si="67"/>
        <v>#N/A</v>
      </c>
      <c r="F355" s="2">
        <v>925463.32279551029</v>
      </c>
      <c r="G355" s="2">
        <f t="shared" si="70"/>
        <v>529079.14285714284</v>
      </c>
      <c r="H355" s="2">
        <f t="shared" si="76"/>
        <v>163315921.40607175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6572956.142857166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1011895.7480836064</v>
      </c>
      <c r="Q355" s="2">
        <f t="shared" si="71"/>
        <v>550000</v>
      </c>
      <c r="R355" s="2">
        <f t="shared" si="77"/>
        <v>169666794.43257776</v>
      </c>
      <c r="S355" s="2">
        <f t="shared" si="58"/>
        <v>529079.14285713434</v>
      </c>
      <c r="T355" s="2">
        <f t="shared" si="59"/>
        <v>20920.857142857276</v>
      </c>
      <c r="U355" s="2">
        <f t="shared" si="60"/>
        <v>550000</v>
      </c>
      <c r="V355" s="2">
        <f t="shared" si="34"/>
        <v>118873273.40607204</v>
      </c>
      <c r="W355" s="2">
        <f t="shared" si="61"/>
        <v>529079.14285714924</v>
      </c>
      <c r="X355" s="2">
        <f t="shared" si="51"/>
        <v>20920.857142850757</v>
      </c>
      <c r="Y355" s="2">
        <f t="shared" si="74"/>
        <v>50793521.026505709</v>
      </c>
      <c r="Z355" s="2" t="str">
        <f t="shared" si="52"/>
        <v>MEEP</v>
      </c>
      <c r="AA355" s="2">
        <f>IF(Z355="HERE",Y355,AA354+Graph!$G$1*1000)</f>
        <v>104387588.34183744</v>
      </c>
      <c r="AB355" s="2">
        <f t="shared" si="63"/>
        <v>420000</v>
      </c>
      <c r="AC355" s="2">
        <f t="shared" si="75"/>
        <v>47333941.824578419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280</v>
      </c>
      <c r="C356" s="7"/>
      <c r="D356" s="2" t="e">
        <f t="shared" si="55"/>
        <v>#N/A</v>
      </c>
      <c r="E356" s="2" t="e">
        <f t="shared" si="67"/>
        <v>#N/A</v>
      </c>
      <c r="F356" s="2">
        <v>927299.09828464687</v>
      </c>
      <c r="G356" s="2">
        <f t="shared" si="70"/>
        <v>529079.14285714284</v>
      </c>
      <c r="H356" s="2">
        <f t="shared" si="76"/>
        <v>163845000.54892889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6593877.0000000233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1014002.3879790902</v>
      </c>
      <c r="Q356" s="2">
        <f t="shared" si="71"/>
        <v>550000</v>
      </c>
      <c r="R356" s="2">
        <f t="shared" si="77"/>
        <v>170216794.43257776</v>
      </c>
      <c r="S356" s="2">
        <f t="shared" si="58"/>
        <v>529079.14285713434</v>
      </c>
      <c r="T356" s="2">
        <f t="shared" si="59"/>
        <v>20920.857142857276</v>
      </c>
      <c r="U356" s="2">
        <f t="shared" si="60"/>
        <v>550000</v>
      </c>
      <c r="V356" s="2">
        <f t="shared" ref="V356:V385" si="78">H272</f>
        <v>119402352.54892918</v>
      </c>
      <c r="W356" s="2">
        <f t="shared" si="61"/>
        <v>529079.14285714924</v>
      </c>
      <c r="X356" s="2">
        <f t="shared" si="51"/>
        <v>20920.857142850757</v>
      </c>
      <c r="Y356" s="2">
        <f t="shared" si="74"/>
        <v>50814441.883648559</v>
      </c>
      <c r="Z356" s="2" t="str">
        <f t="shared" si="52"/>
        <v>MEEP</v>
      </c>
      <c r="AA356" s="2">
        <f>IF(Z356="HERE",Y356,AA355+Graph!$G$1*1000)</f>
        <v>104807588.34183744</v>
      </c>
      <c r="AB356" s="2">
        <f t="shared" si="63"/>
        <v>420000</v>
      </c>
      <c r="AC356" s="2">
        <f t="shared" si="75"/>
        <v>47333941.824578419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281</v>
      </c>
      <c r="C357" s="7"/>
      <c r="D357" s="2" t="e">
        <f t="shared" si="55"/>
        <v>#N/A</v>
      </c>
      <c r="E357" s="2" t="e">
        <f t="shared" si="67"/>
        <v>#N/A</v>
      </c>
      <c r="F357" s="2">
        <v>929134.87377379835</v>
      </c>
      <c r="G357" s="2">
        <f t="shared" si="70"/>
        <v>529079.14285714284</v>
      </c>
      <c r="H357" s="2">
        <f t="shared" si="76"/>
        <v>164374079.69178602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6614797.8571428806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1016109.0278745592</v>
      </c>
      <c r="Q357" s="2">
        <f t="shared" si="71"/>
        <v>550000</v>
      </c>
      <c r="R357" s="2">
        <f t="shared" si="77"/>
        <v>170766794.43257776</v>
      </c>
      <c r="S357" s="2">
        <f t="shared" si="58"/>
        <v>529079.14285713434</v>
      </c>
      <c r="T357" s="2">
        <f t="shared" si="59"/>
        <v>20920.857142857276</v>
      </c>
      <c r="U357" s="2">
        <f t="shared" si="60"/>
        <v>550000</v>
      </c>
      <c r="V357" s="2">
        <f t="shared" si="78"/>
        <v>119931431.69178633</v>
      </c>
      <c r="W357" s="2">
        <f t="shared" si="61"/>
        <v>529079.14285714924</v>
      </c>
      <c r="X357" s="2">
        <f t="shared" si="51"/>
        <v>20920.857142850757</v>
      </c>
      <c r="Y357" s="2">
        <f t="shared" si="74"/>
        <v>50835362.74079141</v>
      </c>
      <c r="Z357" s="2" t="str">
        <f t="shared" si="52"/>
        <v>MEEP</v>
      </c>
      <c r="AA357" s="2">
        <f>IF(Z357="HERE",Y357,AA356+Graph!$G$1*1000)</f>
        <v>105227588.34183744</v>
      </c>
      <c r="AB357" s="2">
        <f t="shared" si="63"/>
        <v>420000</v>
      </c>
      <c r="AC357" s="2">
        <f t="shared" si="75"/>
        <v>47333941.824578419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282</v>
      </c>
      <c r="C358" s="7"/>
      <c r="D358" s="2" t="e">
        <f t="shared" si="55"/>
        <v>#N/A</v>
      </c>
      <c r="E358" s="2" t="e">
        <f t="shared" si="67"/>
        <v>#N/A</v>
      </c>
      <c r="F358" s="2">
        <v>930970.64926293492</v>
      </c>
      <c r="G358" s="2">
        <f t="shared" ref="G358:G385" si="79">IF(F358&gt;550000,$AK$31*1000,F358)</f>
        <v>529079.14285714284</v>
      </c>
      <c r="H358" s="2">
        <f t="shared" si="76"/>
        <v>164903158.83464316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6635718.7142857378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1018215.6677700281</v>
      </c>
      <c r="Q358" s="2">
        <f t="shared" ref="Q358:Q385" si="80">IF(P358&gt;550000,550000,P358)</f>
        <v>550000</v>
      </c>
      <c r="R358" s="2">
        <f t="shared" si="77"/>
        <v>171316794.43257776</v>
      </c>
      <c r="S358" s="2">
        <f t="shared" si="58"/>
        <v>529079.14285713434</v>
      </c>
      <c r="T358" s="2">
        <f t="shared" si="59"/>
        <v>20920.857142857276</v>
      </c>
      <c r="U358" s="2">
        <f t="shared" si="60"/>
        <v>550000</v>
      </c>
      <c r="V358" s="2">
        <f t="shared" si="78"/>
        <v>120460510.83464348</v>
      </c>
      <c r="W358" s="2">
        <f t="shared" si="61"/>
        <v>529079.14285714924</v>
      </c>
      <c r="X358" s="2">
        <f t="shared" si="51"/>
        <v>20920.857142850757</v>
      </c>
      <c r="Y358" s="2">
        <f t="shared" si="74"/>
        <v>50856283.597934261</v>
      </c>
      <c r="Z358" s="2" t="str">
        <f t="shared" si="52"/>
        <v>MEEP</v>
      </c>
      <c r="AA358" s="2">
        <f>IF(Z358="HERE",Y358,AA357+Graph!$G$1*1000)</f>
        <v>105647588.34183744</v>
      </c>
      <c r="AB358" s="2">
        <f t="shared" si="63"/>
        <v>420000</v>
      </c>
      <c r="AC358" s="2">
        <f t="shared" si="75"/>
        <v>47333941.824578419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283</v>
      </c>
      <c r="C359" s="7"/>
      <c r="D359" s="2" t="e">
        <f t="shared" si="55"/>
        <v>#N/A</v>
      </c>
      <c r="E359" s="2" t="e">
        <f t="shared" si="67"/>
        <v>#N/A</v>
      </c>
      <c r="F359" s="2">
        <v>932806.4247520864</v>
      </c>
      <c r="G359" s="2">
        <f t="shared" si="79"/>
        <v>529079.14285714284</v>
      </c>
      <c r="H359" s="2">
        <f t="shared" si="76"/>
        <v>165432237.97750029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6656639.5714285951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1020322.3076654971</v>
      </c>
      <c r="Q359" s="2">
        <f t="shared" si="80"/>
        <v>550000</v>
      </c>
      <c r="R359" s="2">
        <f t="shared" si="77"/>
        <v>171866794.43257776</v>
      </c>
      <c r="S359" s="2">
        <f t="shared" si="58"/>
        <v>529079.14285713434</v>
      </c>
      <c r="T359" s="2">
        <f t="shared" si="59"/>
        <v>20920.857142857276</v>
      </c>
      <c r="U359" s="2">
        <f t="shared" si="60"/>
        <v>550000</v>
      </c>
      <c r="V359" s="2">
        <f t="shared" si="78"/>
        <v>120989589.97750063</v>
      </c>
      <c r="W359" s="2">
        <f t="shared" si="61"/>
        <v>529079.14285714924</v>
      </c>
      <c r="X359" s="2">
        <f t="shared" si="51"/>
        <v>20920.857142850757</v>
      </c>
      <c r="Y359" s="2">
        <f t="shared" si="74"/>
        <v>50877204.455077112</v>
      </c>
      <c r="Z359" s="2" t="str">
        <f t="shared" si="52"/>
        <v>MEEP</v>
      </c>
      <c r="AA359" s="2">
        <f>IF(Z359="HERE",Y359,AA358+Graph!$G$1*1000)</f>
        <v>106067588.34183744</v>
      </c>
      <c r="AB359" s="2">
        <f t="shared" si="63"/>
        <v>420000</v>
      </c>
      <c r="AC359" s="2">
        <f t="shared" si="75"/>
        <v>47333941.824578419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284</v>
      </c>
      <c r="C360" s="7"/>
      <c r="D360" s="2" t="e">
        <f t="shared" si="55"/>
        <v>#N/A</v>
      </c>
      <c r="E360" s="2" t="e">
        <f t="shared" si="67"/>
        <v>#N/A</v>
      </c>
      <c r="F360" s="2">
        <v>934642.20024123788</v>
      </c>
      <c r="G360" s="2">
        <f t="shared" si="79"/>
        <v>529079.14285714284</v>
      </c>
      <c r="H360" s="2">
        <f t="shared" si="76"/>
        <v>165961317.12035742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6677560.4285714524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1022428.947560966</v>
      </c>
      <c r="Q360" s="2">
        <f t="shared" si="80"/>
        <v>550000</v>
      </c>
      <c r="R360" s="2">
        <f t="shared" si="77"/>
        <v>172416794.43257776</v>
      </c>
      <c r="S360" s="2">
        <f t="shared" si="58"/>
        <v>529079.14285713434</v>
      </c>
      <c r="T360" s="2">
        <f t="shared" si="59"/>
        <v>20920.857142857276</v>
      </c>
      <c r="U360" s="2">
        <f t="shared" si="60"/>
        <v>550000</v>
      </c>
      <c r="V360" s="2">
        <f t="shared" si="78"/>
        <v>121518669.12035778</v>
      </c>
      <c r="W360" s="2">
        <f t="shared" si="61"/>
        <v>529079.14285714924</v>
      </c>
      <c r="X360" s="2">
        <f t="shared" si="51"/>
        <v>20920.857142850757</v>
      </c>
      <c r="Y360" s="2">
        <f t="shared" si="74"/>
        <v>50898125.312219962</v>
      </c>
      <c r="Z360" s="2" t="str">
        <f t="shared" si="52"/>
        <v>MEEP</v>
      </c>
      <c r="AA360" s="2">
        <f>IF(Z360="HERE",Y360,AA359+Graph!$G$1*1000)</f>
        <v>106487588.34183744</v>
      </c>
      <c r="AB360" s="2">
        <f t="shared" si="63"/>
        <v>420000</v>
      </c>
      <c r="AC360" s="2">
        <f t="shared" si="75"/>
        <v>47333941.824578419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285</v>
      </c>
      <c r="C361" s="7"/>
      <c r="D361" s="2" t="e">
        <f t="shared" si="55"/>
        <v>#N/A</v>
      </c>
      <c r="E361" s="2" t="e">
        <f t="shared" si="67"/>
        <v>#N/A</v>
      </c>
      <c r="F361" s="2">
        <v>936477.97573037446</v>
      </c>
      <c r="G361" s="2">
        <f t="shared" si="79"/>
        <v>529079.14285714284</v>
      </c>
      <c r="H361" s="2">
        <f t="shared" si="76"/>
        <v>166490396.26321456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6698481.2857143097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1024535.587456435</v>
      </c>
      <c r="Q361" s="2">
        <f t="shared" si="80"/>
        <v>550000</v>
      </c>
      <c r="R361" s="2">
        <f t="shared" si="77"/>
        <v>172966794.43257776</v>
      </c>
      <c r="S361" s="2">
        <f t="shared" si="58"/>
        <v>529079.14285713434</v>
      </c>
      <c r="T361" s="2">
        <f t="shared" si="59"/>
        <v>20920.857142857276</v>
      </c>
      <c r="U361" s="2">
        <f t="shared" si="60"/>
        <v>550000</v>
      </c>
      <c r="V361" s="2">
        <f t="shared" si="78"/>
        <v>122047748.26321493</v>
      </c>
      <c r="W361" s="2">
        <f t="shared" si="61"/>
        <v>529079.14285714924</v>
      </c>
      <c r="X361" s="2">
        <f t="shared" si="51"/>
        <v>20920.857142850757</v>
      </c>
      <c r="Y361" s="2">
        <f t="shared" si="74"/>
        <v>50919046.169362813</v>
      </c>
      <c r="Z361" s="2" t="str">
        <f t="shared" si="52"/>
        <v>MEEP</v>
      </c>
      <c r="AA361" s="2">
        <f>IF(Z361="HERE",Y361,AA360+Graph!$G$1*1000)</f>
        <v>106907588.34183744</v>
      </c>
      <c r="AB361" s="2">
        <f t="shared" si="63"/>
        <v>420000</v>
      </c>
      <c r="AC361" s="2">
        <f t="shared" si="75"/>
        <v>47333941.824578419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286</v>
      </c>
      <c r="C362" s="7"/>
      <c r="D362" s="2" t="e">
        <f t="shared" si="55"/>
        <v>#N/A</v>
      </c>
      <c r="E362" s="2" t="e">
        <f t="shared" si="67"/>
        <v>#N/A</v>
      </c>
      <c r="F362" s="2">
        <v>938313.75121952593</v>
      </c>
      <c r="G362" s="2">
        <f t="shared" si="79"/>
        <v>529079.14285714284</v>
      </c>
      <c r="H362" s="2">
        <f t="shared" si="76"/>
        <v>167019475.40607169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6719402.1428571669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1026642.2273519039</v>
      </c>
      <c r="Q362" s="2">
        <f t="shared" si="80"/>
        <v>550000</v>
      </c>
      <c r="R362" s="2">
        <f t="shared" si="77"/>
        <v>173516794.43257776</v>
      </c>
      <c r="S362" s="2">
        <f t="shared" si="58"/>
        <v>529079.14285713434</v>
      </c>
      <c r="T362" s="2">
        <f t="shared" si="59"/>
        <v>20920.857142857276</v>
      </c>
      <c r="U362" s="2">
        <f t="shared" si="60"/>
        <v>550000</v>
      </c>
      <c r="V362" s="2">
        <f t="shared" si="78"/>
        <v>122576827.40607208</v>
      </c>
      <c r="W362" s="2">
        <f t="shared" si="61"/>
        <v>529079.14285714924</v>
      </c>
      <c r="X362" s="2">
        <f t="shared" si="51"/>
        <v>20920.857142850757</v>
      </c>
      <c r="Y362" s="2">
        <f t="shared" si="74"/>
        <v>50939967.026505664</v>
      </c>
      <c r="Z362" s="2" t="str">
        <f t="shared" si="52"/>
        <v>MEEP</v>
      </c>
      <c r="AA362" s="2">
        <f>IF(Z362="HERE",Y362,AA361+Graph!$G$1*1000)</f>
        <v>107327588.34183744</v>
      </c>
      <c r="AB362" s="2">
        <f t="shared" si="63"/>
        <v>420000</v>
      </c>
      <c r="AC362" s="2">
        <f t="shared" si="75"/>
        <v>47333941.824578419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287</v>
      </c>
      <c r="C363" s="7"/>
      <c r="D363" s="2" t="e">
        <f t="shared" si="55"/>
        <v>#N/A</v>
      </c>
      <c r="E363" s="2" t="e">
        <f t="shared" si="67"/>
        <v>#N/A</v>
      </c>
      <c r="F363" s="2">
        <v>940149.52670866251</v>
      </c>
      <c r="G363" s="2">
        <f t="shared" si="79"/>
        <v>529079.14285714284</v>
      </c>
      <c r="H363" s="2">
        <f t="shared" si="76"/>
        <v>167548554.54892883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6740323.0000000242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1028748.8672473729</v>
      </c>
      <c r="Q363" s="2">
        <f t="shared" si="80"/>
        <v>550000</v>
      </c>
      <c r="R363" s="2">
        <f t="shared" si="77"/>
        <v>174066794.43257776</v>
      </c>
      <c r="S363" s="2">
        <f t="shared" si="58"/>
        <v>529079.14285713434</v>
      </c>
      <c r="T363" s="2">
        <f t="shared" si="59"/>
        <v>20920.857142857276</v>
      </c>
      <c r="U363" s="2">
        <f t="shared" si="60"/>
        <v>550000</v>
      </c>
      <c r="V363" s="2">
        <f t="shared" si="78"/>
        <v>123105906.54892923</v>
      </c>
      <c r="W363" s="2">
        <f t="shared" si="61"/>
        <v>529079.14285714924</v>
      </c>
      <c r="X363" s="2">
        <f t="shared" si="51"/>
        <v>20920.857142850757</v>
      </c>
      <c r="Y363" s="2">
        <f t="shared" si="74"/>
        <v>50960887.883648515</v>
      </c>
      <c r="Z363" s="2" t="str">
        <f t="shared" si="52"/>
        <v>MEEP</v>
      </c>
      <c r="AA363" s="2">
        <f>IF(Z363="HERE",Y363,AA362+Graph!$G$1*1000)</f>
        <v>107747588.34183744</v>
      </c>
      <c r="AB363" s="2">
        <f t="shared" si="63"/>
        <v>420000</v>
      </c>
      <c r="AC363" s="2">
        <f t="shared" si="75"/>
        <v>47333941.824578419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288</v>
      </c>
      <c r="C364" s="7"/>
      <c r="D364" s="2" t="e">
        <f t="shared" si="55"/>
        <v>#N/A</v>
      </c>
      <c r="E364" s="2" t="e">
        <f t="shared" si="67"/>
        <v>#N/A</v>
      </c>
      <c r="F364" s="2">
        <v>941985.30219781399</v>
      </c>
      <c r="G364" s="2">
        <f t="shared" si="79"/>
        <v>529079.14285714284</v>
      </c>
      <c r="H364" s="2">
        <f t="shared" si="76"/>
        <v>168077633.69178596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6761243.8571428815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1030855.5071428418</v>
      </c>
      <c r="Q364" s="2">
        <f t="shared" si="80"/>
        <v>550000</v>
      </c>
      <c r="R364" s="2">
        <f t="shared" si="77"/>
        <v>174616794.43257776</v>
      </c>
      <c r="S364" s="2">
        <f t="shared" si="58"/>
        <v>529079.14285713434</v>
      </c>
      <c r="T364" s="2">
        <f t="shared" si="59"/>
        <v>20920.857142857276</v>
      </c>
      <c r="U364" s="2">
        <f t="shared" si="60"/>
        <v>550000</v>
      </c>
      <c r="V364" s="2">
        <f t="shared" si="78"/>
        <v>123634985.69178638</v>
      </c>
      <c r="W364" s="2">
        <f t="shared" si="61"/>
        <v>529079.14285714924</v>
      </c>
      <c r="X364" s="2">
        <f t="shared" si="51"/>
        <v>20920.857142850757</v>
      </c>
      <c r="Y364" s="2">
        <f t="shared" si="74"/>
        <v>50981808.740791366</v>
      </c>
      <c r="Z364" s="2" t="str">
        <f t="shared" si="52"/>
        <v>MEEP</v>
      </c>
      <c r="AA364" s="2">
        <f>IF(Z364="HERE",Y364,AA363+Graph!$G$1*1000)</f>
        <v>108167588.34183744</v>
      </c>
      <c r="AB364" s="2">
        <f t="shared" si="63"/>
        <v>420000</v>
      </c>
      <c r="AC364" s="2">
        <f t="shared" si="75"/>
        <v>47333941.824578419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289</v>
      </c>
      <c r="C365" s="7"/>
      <c r="D365" s="2" t="e">
        <f t="shared" si="55"/>
        <v>#N/A</v>
      </c>
      <c r="E365" s="2" t="e">
        <f t="shared" si="67"/>
        <v>#N/A</v>
      </c>
      <c r="F365" s="2">
        <v>943821.07768695056</v>
      </c>
      <c r="G365" s="2">
        <f t="shared" si="79"/>
        <v>529079.14285714284</v>
      </c>
      <c r="H365" s="2">
        <f t="shared" si="76"/>
        <v>168606712.8346431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6782164.7142857388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1032962.1470383108</v>
      </c>
      <c r="Q365" s="2">
        <f t="shared" si="80"/>
        <v>550000</v>
      </c>
      <c r="R365" s="2">
        <f t="shared" si="77"/>
        <v>175166794.43257776</v>
      </c>
      <c r="S365" s="2">
        <f t="shared" si="58"/>
        <v>529079.14285713434</v>
      </c>
      <c r="T365" s="2">
        <f t="shared" si="59"/>
        <v>20920.857142857276</v>
      </c>
      <c r="U365" s="2">
        <f t="shared" si="60"/>
        <v>550000</v>
      </c>
      <c r="V365" s="2">
        <f t="shared" si="78"/>
        <v>124164064.83464353</v>
      </c>
      <c r="W365" s="2">
        <f t="shared" si="61"/>
        <v>529079.14285714924</v>
      </c>
      <c r="X365" s="2">
        <f t="shared" si="51"/>
        <v>20920.857142850757</v>
      </c>
      <c r="Y365" s="2">
        <f t="shared" si="74"/>
        <v>51002729.597934216</v>
      </c>
      <c r="Z365" s="2" t="str">
        <f t="shared" si="52"/>
        <v>MEEP</v>
      </c>
      <c r="AA365" s="2">
        <f>IF(Z365="HERE",Y365,AA364+Graph!$G$1*1000)</f>
        <v>108587588.34183744</v>
      </c>
      <c r="AB365" s="2">
        <f t="shared" si="63"/>
        <v>420000</v>
      </c>
      <c r="AC365" s="2">
        <f t="shared" si="75"/>
        <v>47333941.824578419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290</v>
      </c>
      <c r="C366" s="7"/>
      <c r="D366" s="2" t="e">
        <f t="shared" si="55"/>
        <v>#N/A</v>
      </c>
      <c r="E366" s="2" t="e">
        <f t="shared" si="67"/>
        <v>#N/A</v>
      </c>
      <c r="F366" s="2">
        <v>945656.85317610204</v>
      </c>
      <c r="G366" s="2">
        <f t="shared" si="79"/>
        <v>529079.14285714284</v>
      </c>
      <c r="H366" s="2">
        <f t="shared" si="76"/>
        <v>169135791.97750023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6803085.571428596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1035068.7869337797</v>
      </c>
      <c r="Q366" s="2">
        <f t="shared" si="80"/>
        <v>550000</v>
      </c>
      <c r="R366" s="2">
        <f t="shared" si="77"/>
        <v>175716794.43257776</v>
      </c>
      <c r="S366" s="2">
        <f t="shared" si="58"/>
        <v>529079.14285713434</v>
      </c>
      <c r="T366" s="2">
        <f t="shared" si="59"/>
        <v>20920.857142857276</v>
      </c>
      <c r="U366" s="2">
        <f t="shared" si="60"/>
        <v>550000</v>
      </c>
      <c r="V366" s="2">
        <f t="shared" si="78"/>
        <v>124693143.97750068</v>
      </c>
      <c r="W366" s="2">
        <f t="shared" si="61"/>
        <v>529079.14285714924</v>
      </c>
      <c r="X366" s="2">
        <f t="shared" si="51"/>
        <v>20920.857142850757</v>
      </c>
      <c r="Y366" s="2">
        <f t="shared" si="74"/>
        <v>51023650.455077067</v>
      </c>
      <c r="Z366" s="2" t="str">
        <f t="shared" si="52"/>
        <v>MEEP</v>
      </c>
      <c r="AA366" s="2">
        <f>IF(Z366="HERE",Y366,AA365+Graph!$G$1*1000)</f>
        <v>109007588.34183744</v>
      </c>
      <c r="AB366" s="2">
        <f t="shared" si="63"/>
        <v>420000</v>
      </c>
      <c r="AC366" s="2">
        <f t="shared" si="75"/>
        <v>47333941.824578419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291</v>
      </c>
      <c r="C367" s="7"/>
      <c r="D367" s="2" t="e">
        <f t="shared" si="55"/>
        <v>#N/A</v>
      </c>
      <c r="E367" s="2" t="e">
        <f t="shared" si="67"/>
        <v>#N/A</v>
      </c>
      <c r="F367" s="2">
        <v>947492.62866523862</v>
      </c>
      <c r="G367" s="2">
        <f t="shared" si="79"/>
        <v>529079.14285714284</v>
      </c>
      <c r="H367" s="2">
        <f t="shared" si="76"/>
        <v>169664871.12035736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6824006.4285714533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1037175.4268292636</v>
      </c>
      <c r="Q367" s="2">
        <f t="shared" si="80"/>
        <v>550000</v>
      </c>
      <c r="R367" s="2">
        <f t="shared" si="77"/>
        <v>176266794.43257776</v>
      </c>
      <c r="S367" s="2">
        <f t="shared" si="58"/>
        <v>529079.14285713434</v>
      </c>
      <c r="T367" s="2">
        <f t="shared" si="59"/>
        <v>20920.857142857276</v>
      </c>
      <c r="U367" s="2">
        <f t="shared" si="60"/>
        <v>550000</v>
      </c>
      <c r="V367" s="2">
        <f t="shared" si="78"/>
        <v>125222223.12035783</v>
      </c>
      <c r="W367" s="2">
        <f t="shared" si="61"/>
        <v>529079.14285714924</v>
      </c>
      <c r="X367" s="2">
        <f t="shared" si="51"/>
        <v>20920.857142850757</v>
      </c>
      <c r="Y367" s="2">
        <f t="shared" si="74"/>
        <v>51044571.312219918</v>
      </c>
      <c r="Z367" s="2" t="str">
        <f t="shared" si="52"/>
        <v>MEEP</v>
      </c>
      <c r="AA367" s="2">
        <f>IF(Z367="HERE",Y367,AA366+Graph!$G$1*1000)</f>
        <v>109427588.34183744</v>
      </c>
      <c r="AB367" s="2">
        <f t="shared" si="63"/>
        <v>420000</v>
      </c>
      <c r="AC367" s="2">
        <f t="shared" si="75"/>
        <v>47333941.824578419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292</v>
      </c>
      <c r="C368" s="7"/>
      <c r="D368" s="2" t="e">
        <f t="shared" si="55"/>
        <v>#N/A</v>
      </c>
      <c r="E368" s="2" t="e">
        <f t="shared" si="67"/>
        <v>#N/A</v>
      </c>
      <c r="F368" s="2">
        <v>949328.4041543901</v>
      </c>
      <c r="G368" s="2">
        <f t="shared" si="79"/>
        <v>529079.14285714284</v>
      </c>
      <c r="H368" s="2">
        <f t="shared" si="76"/>
        <v>170193950.2632145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6844927.2857143106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1039282.0667247325</v>
      </c>
      <c r="Q368" s="2">
        <f t="shared" si="80"/>
        <v>550000</v>
      </c>
      <c r="R368" s="2">
        <f t="shared" si="77"/>
        <v>176816794.43257776</v>
      </c>
      <c r="S368" s="2">
        <f t="shared" si="58"/>
        <v>529079.14285713434</v>
      </c>
      <c r="T368" s="2">
        <f t="shared" si="59"/>
        <v>20920.857142857276</v>
      </c>
      <c r="U368" s="2">
        <f t="shared" si="60"/>
        <v>550000</v>
      </c>
      <c r="V368" s="2">
        <f t="shared" si="78"/>
        <v>125751302.26321498</v>
      </c>
      <c r="W368" s="2">
        <f t="shared" si="61"/>
        <v>529079.14285714924</v>
      </c>
      <c r="X368" s="2">
        <f t="shared" si="51"/>
        <v>20920.857142850757</v>
      </c>
      <c r="Y368" s="2">
        <f t="shared" si="74"/>
        <v>51065492.169362769</v>
      </c>
      <c r="Z368" s="2" t="str">
        <f t="shared" si="52"/>
        <v>MEEP</v>
      </c>
      <c r="AA368" s="2">
        <f>IF(Z368="HERE",Y368,AA367+Graph!$G$1*1000)</f>
        <v>109847588.34183744</v>
      </c>
      <c r="AB368" s="2">
        <f t="shared" si="63"/>
        <v>420000</v>
      </c>
      <c r="AC368" s="2">
        <f t="shared" si="75"/>
        <v>47333941.824578419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293</v>
      </c>
      <c r="C369" s="7"/>
      <c r="D369" s="2" t="e">
        <f t="shared" si="55"/>
        <v>#N/A</v>
      </c>
      <c r="E369" s="2" t="e">
        <f t="shared" si="67"/>
        <v>#N/A</v>
      </c>
      <c r="F369" s="2">
        <v>951164.17964354157</v>
      </c>
      <c r="G369" s="2">
        <f t="shared" si="79"/>
        <v>529079.14285714284</v>
      </c>
      <c r="H369" s="2">
        <f t="shared" si="76"/>
        <v>170723029.40607163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6865848.1428571679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1041388.7066202015</v>
      </c>
      <c r="Q369" s="2">
        <f t="shared" si="80"/>
        <v>550000</v>
      </c>
      <c r="R369" s="2">
        <f t="shared" si="77"/>
        <v>177366794.43257776</v>
      </c>
      <c r="S369" s="2">
        <f t="shared" si="58"/>
        <v>529079.14285713434</v>
      </c>
      <c r="T369" s="2">
        <f t="shared" si="59"/>
        <v>20920.857142857276</v>
      </c>
      <c r="U369" s="2">
        <f t="shared" si="60"/>
        <v>550000</v>
      </c>
      <c r="V369" s="2">
        <f t="shared" si="78"/>
        <v>126280381.40607212</v>
      </c>
      <c r="W369" s="2">
        <f t="shared" si="61"/>
        <v>529079.14285714924</v>
      </c>
      <c r="X369" s="2">
        <f t="shared" si="51"/>
        <v>20920.857142850757</v>
      </c>
      <c r="Y369" s="2">
        <f t="shared" si="74"/>
        <v>51086413.026505619</v>
      </c>
      <c r="Z369" s="2" t="str">
        <f t="shared" si="52"/>
        <v>MEEP</v>
      </c>
      <c r="AA369" s="2">
        <f>IF(Z369="HERE",Y369,AA368+Graph!$G$1*1000)</f>
        <v>110267588.34183744</v>
      </c>
      <c r="AB369" s="2">
        <f t="shared" si="63"/>
        <v>420000</v>
      </c>
      <c r="AC369" s="2">
        <f t="shared" si="75"/>
        <v>47333941.824578419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294</v>
      </c>
      <c r="C370" s="7"/>
      <c r="D370" s="2" t="e">
        <f t="shared" si="55"/>
        <v>#N/A</v>
      </c>
      <c r="E370" s="2" t="e">
        <f t="shared" si="67"/>
        <v>#N/A</v>
      </c>
      <c r="F370" s="2">
        <v>952999.95513267815</v>
      </c>
      <c r="G370" s="2">
        <f t="shared" si="79"/>
        <v>529079.14285714284</v>
      </c>
      <c r="H370" s="2">
        <f t="shared" si="76"/>
        <v>171252108.54892877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6886769.0000000251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1043495.3465156704</v>
      </c>
      <c r="Q370" s="2">
        <f t="shared" si="80"/>
        <v>550000</v>
      </c>
      <c r="R370" s="2">
        <f t="shared" si="77"/>
        <v>177916794.43257776</v>
      </c>
      <c r="S370" s="2">
        <f t="shared" si="58"/>
        <v>529079.14285713434</v>
      </c>
      <c r="T370" s="2">
        <f t="shared" si="59"/>
        <v>20920.857142857276</v>
      </c>
      <c r="U370" s="2">
        <f t="shared" si="60"/>
        <v>550000</v>
      </c>
      <c r="V370" s="2">
        <f t="shared" si="78"/>
        <v>126809460.54892927</v>
      </c>
      <c r="W370" s="2">
        <f t="shared" si="61"/>
        <v>529079.14285714924</v>
      </c>
      <c r="X370" s="2">
        <f t="shared" si="51"/>
        <v>20920.857142850757</v>
      </c>
      <c r="Y370" s="2">
        <f t="shared" si="74"/>
        <v>51107333.88364847</v>
      </c>
      <c r="Z370" s="2" t="str">
        <f t="shared" si="52"/>
        <v>MEEP</v>
      </c>
      <c r="AA370" s="2">
        <f>IF(Z370="HERE",Y370,AA369+Graph!$G$1*1000)</f>
        <v>110687588.34183744</v>
      </c>
      <c r="AB370" s="2">
        <f t="shared" si="63"/>
        <v>420000</v>
      </c>
      <c r="AC370" s="2">
        <f t="shared" si="75"/>
        <v>47333941.824578419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295</v>
      </c>
      <c r="C371" s="7"/>
      <c r="D371" s="2" t="e">
        <f t="shared" si="55"/>
        <v>#N/A</v>
      </c>
      <c r="E371" s="2" t="e">
        <f t="shared" si="67"/>
        <v>#N/A</v>
      </c>
      <c r="F371" s="2">
        <v>954835.73062182963</v>
      </c>
      <c r="G371" s="2">
        <f t="shared" si="79"/>
        <v>529079.14285714284</v>
      </c>
      <c r="H371" s="2">
        <f t="shared" si="76"/>
        <v>171781187.6917859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6907689.8571428824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1045601.9864111394</v>
      </c>
      <c r="Q371" s="2">
        <f t="shared" si="80"/>
        <v>550000</v>
      </c>
      <c r="R371" s="2">
        <f t="shared" si="77"/>
        <v>178466794.43257776</v>
      </c>
      <c r="S371" s="2">
        <f t="shared" si="58"/>
        <v>529079.14285713434</v>
      </c>
      <c r="T371" s="2">
        <f t="shared" si="59"/>
        <v>20920.857142857276</v>
      </c>
      <c r="U371" s="2">
        <f t="shared" si="60"/>
        <v>550000</v>
      </c>
      <c r="V371" s="2">
        <f t="shared" si="78"/>
        <v>127338539.69178642</v>
      </c>
      <c r="W371" s="2">
        <f t="shared" si="61"/>
        <v>529079.14285714924</v>
      </c>
      <c r="X371" s="2">
        <f t="shared" si="51"/>
        <v>20920.857142850757</v>
      </c>
      <c r="Y371" s="2">
        <f t="shared" si="74"/>
        <v>51128254.740791321</v>
      </c>
      <c r="Z371" s="2" t="str">
        <f t="shared" si="52"/>
        <v>MEEP</v>
      </c>
      <c r="AA371" s="2">
        <f>IF(Z371="HERE",Y371,AA370+Graph!$G$1*1000)</f>
        <v>111107588.34183744</v>
      </c>
      <c r="AB371" s="2">
        <f t="shared" si="63"/>
        <v>420000</v>
      </c>
      <c r="AC371" s="2">
        <f t="shared" si="75"/>
        <v>47333941.824578419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296</v>
      </c>
      <c r="C372" s="7"/>
      <c r="D372" s="2" t="e">
        <f t="shared" si="55"/>
        <v>#N/A</v>
      </c>
      <c r="E372" s="2" t="e">
        <f t="shared" si="67"/>
        <v>#N/A</v>
      </c>
      <c r="F372" s="2">
        <v>956671.50611096621</v>
      </c>
      <c r="G372" s="2">
        <f t="shared" si="79"/>
        <v>529079.14285714284</v>
      </c>
      <c r="H372" s="2">
        <f t="shared" si="76"/>
        <v>172310266.83464304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6928610.7142857397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1047708.6263066083</v>
      </c>
      <c r="Q372" s="2">
        <f t="shared" si="80"/>
        <v>550000</v>
      </c>
      <c r="R372" s="2">
        <f t="shared" si="77"/>
        <v>179016794.43257776</v>
      </c>
      <c r="S372" s="2">
        <f t="shared" si="58"/>
        <v>529079.14285713434</v>
      </c>
      <c r="T372" s="2">
        <f t="shared" si="59"/>
        <v>20920.857142857276</v>
      </c>
      <c r="U372" s="2">
        <f t="shared" si="60"/>
        <v>550000</v>
      </c>
      <c r="V372" s="2">
        <f t="shared" si="78"/>
        <v>127867618.83464357</v>
      </c>
      <c r="W372" s="2">
        <f t="shared" si="61"/>
        <v>529079.14285714924</v>
      </c>
      <c r="X372" s="2">
        <f t="shared" si="51"/>
        <v>20920.857142850757</v>
      </c>
      <c r="Y372" s="2">
        <f t="shared" si="74"/>
        <v>51149175.597934172</v>
      </c>
      <c r="Z372" s="2" t="str">
        <f t="shared" si="52"/>
        <v>MEEP</v>
      </c>
      <c r="AA372" s="2">
        <f>IF(Z372="HERE",Y372,AA371+Graph!$G$1*1000)</f>
        <v>111527588.34183744</v>
      </c>
      <c r="AB372" s="2">
        <f t="shared" si="63"/>
        <v>420000</v>
      </c>
      <c r="AC372" s="2">
        <f t="shared" si="75"/>
        <v>47333941.824578419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297</v>
      </c>
      <c r="C373" s="7"/>
      <c r="D373" s="2" t="e">
        <f t="shared" si="55"/>
        <v>#N/A</v>
      </c>
      <c r="E373" s="2" t="e">
        <f t="shared" si="67"/>
        <v>#N/A</v>
      </c>
      <c r="F373" s="2">
        <v>958507.28160011768</v>
      </c>
      <c r="G373" s="2">
        <f t="shared" si="79"/>
        <v>529079.14285714284</v>
      </c>
      <c r="H373" s="2">
        <f t="shared" si="76"/>
        <v>172839345.97750017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6949531.571428597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1049815.2662020773</v>
      </c>
      <c r="Q373" s="2">
        <f t="shared" si="80"/>
        <v>550000</v>
      </c>
      <c r="R373" s="2">
        <f t="shared" si="77"/>
        <v>179566794.43257776</v>
      </c>
      <c r="S373" s="2">
        <f t="shared" si="58"/>
        <v>529079.14285713434</v>
      </c>
      <c r="T373" s="2">
        <f t="shared" si="59"/>
        <v>20920.857142857276</v>
      </c>
      <c r="U373" s="2">
        <f t="shared" si="60"/>
        <v>550000</v>
      </c>
      <c r="V373" s="2">
        <f t="shared" si="78"/>
        <v>128396697.97750072</v>
      </c>
      <c r="W373" s="2">
        <f t="shared" si="61"/>
        <v>529079.14285714924</v>
      </c>
      <c r="X373" s="2">
        <f t="shared" si="51"/>
        <v>20920.857142850757</v>
      </c>
      <c r="Y373" s="2">
        <f t="shared" si="74"/>
        <v>51170096.455077022</v>
      </c>
      <c r="Z373" s="2" t="str">
        <f t="shared" si="52"/>
        <v>MEEP</v>
      </c>
      <c r="AA373" s="2">
        <f>IF(Z373="HERE",Y373,AA372+Graph!$G$1*1000)</f>
        <v>111947588.34183744</v>
      </c>
      <c r="AB373" s="2">
        <f t="shared" si="63"/>
        <v>420000</v>
      </c>
      <c r="AC373" s="2">
        <f t="shared" si="75"/>
        <v>47333941.824578419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298</v>
      </c>
      <c r="C374" s="7"/>
      <c r="D374" s="2" t="e">
        <f t="shared" si="55"/>
        <v>#N/A</v>
      </c>
      <c r="E374" s="2" t="e">
        <f t="shared" si="67"/>
        <v>#N/A</v>
      </c>
      <c r="F374" s="2">
        <v>960343.05708925426</v>
      </c>
      <c r="G374" s="2">
        <f t="shared" si="79"/>
        <v>529079.14285714284</v>
      </c>
      <c r="H374" s="2">
        <f t="shared" si="76"/>
        <v>173368425.1203573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6970452.4285714542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1051921.9060975462</v>
      </c>
      <c r="Q374" s="2">
        <f t="shared" si="80"/>
        <v>550000</v>
      </c>
      <c r="R374" s="2">
        <f t="shared" si="77"/>
        <v>180116794.43257776</v>
      </c>
      <c r="S374" s="2">
        <f t="shared" si="58"/>
        <v>529079.14285713434</v>
      </c>
      <c r="T374" s="2">
        <f t="shared" si="59"/>
        <v>20920.857142857276</v>
      </c>
      <c r="U374" s="2">
        <f t="shared" si="60"/>
        <v>550000</v>
      </c>
      <c r="V374" s="2">
        <f t="shared" si="78"/>
        <v>128925777.12035787</v>
      </c>
      <c r="W374" s="2">
        <f t="shared" si="61"/>
        <v>529079.14285714924</v>
      </c>
      <c r="X374" s="2">
        <f t="shared" si="51"/>
        <v>20920.857142850757</v>
      </c>
      <c r="Y374" s="2">
        <f t="shared" si="74"/>
        <v>51191017.312219873</v>
      </c>
      <c r="Z374" s="2" t="str">
        <f t="shared" si="52"/>
        <v>MEEP</v>
      </c>
      <c r="AA374" s="2">
        <f>IF(Z374="HERE",Y374,AA373+Graph!$G$1*1000)</f>
        <v>112367588.34183744</v>
      </c>
      <c r="AB374" s="2">
        <f t="shared" si="63"/>
        <v>420000</v>
      </c>
      <c r="AC374" s="2">
        <f t="shared" si="75"/>
        <v>47333941.824578419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299</v>
      </c>
      <c r="C375" s="7"/>
      <c r="D375" s="2" t="e">
        <f t="shared" si="55"/>
        <v>#N/A</v>
      </c>
      <c r="E375" s="2" t="e">
        <f t="shared" si="67"/>
        <v>#N/A</v>
      </c>
      <c r="F375" s="2">
        <v>962178.83257840574</v>
      </c>
      <c r="G375" s="2">
        <f t="shared" si="79"/>
        <v>529079.14285714284</v>
      </c>
      <c r="H375" s="2">
        <f t="shared" si="76"/>
        <v>173897504.26321444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6991373.2857143115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1054028.5459930152</v>
      </c>
      <c r="Q375" s="2">
        <f t="shared" si="80"/>
        <v>550000</v>
      </c>
      <c r="R375" s="2">
        <f t="shared" si="77"/>
        <v>180666794.43257776</v>
      </c>
      <c r="S375" s="2">
        <f t="shared" si="58"/>
        <v>529079.14285713434</v>
      </c>
      <c r="T375" s="2">
        <f t="shared" si="59"/>
        <v>20920.857142857276</v>
      </c>
      <c r="U375" s="2">
        <f t="shared" si="60"/>
        <v>550000</v>
      </c>
      <c r="V375" s="2">
        <f t="shared" si="78"/>
        <v>129454856.26321502</v>
      </c>
      <c r="W375" s="2">
        <f t="shared" si="61"/>
        <v>529079.14285714924</v>
      </c>
      <c r="X375" s="2">
        <f t="shared" si="51"/>
        <v>20920.857142850757</v>
      </c>
      <c r="Y375" s="2">
        <f t="shared" si="74"/>
        <v>51211938.169362724</v>
      </c>
      <c r="Z375" s="2" t="str">
        <f t="shared" si="52"/>
        <v>MEEP</v>
      </c>
      <c r="AA375" s="2">
        <f>IF(Z375="HERE",Y375,AA374+Graph!$G$1*1000)</f>
        <v>112787588.34183744</v>
      </c>
      <c r="AB375" s="2">
        <f t="shared" si="63"/>
        <v>420000</v>
      </c>
      <c r="AC375" s="2">
        <f t="shared" si="75"/>
        <v>47333941.824578419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300</v>
      </c>
      <c r="C376" s="7"/>
      <c r="D376" s="2" t="e">
        <f t="shared" si="55"/>
        <v>#N/A</v>
      </c>
      <c r="E376" s="2" t="e">
        <f t="shared" si="67"/>
        <v>#N/A</v>
      </c>
      <c r="F376" s="2">
        <v>964014.60806755722</v>
      </c>
      <c r="G376" s="2">
        <f t="shared" si="79"/>
        <v>529079.14285714284</v>
      </c>
      <c r="H376" s="2">
        <f t="shared" si="76"/>
        <v>174426583.40607157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7012294.1428571688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1056135.1858884841</v>
      </c>
      <c r="Q376" s="2">
        <f t="shared" si="80"/>
        <v>550000</v>
      </c>
      <c r="R376" s="2">
        <f t="shared" si="77"/>
        <v>181216794.43257776</v>
      </c>
      <c r="S376" s="2">
        <f t="shared" si="58"/>
        <v>529079.14285713434</v>
      </c>
      <c r="T376" s="2">
        <f t="shared" si="59"/>
        <v>20920.857142857276</v>
      </c>
      <c r="U376" s="2">
        <f t="shared" si="60"/>
        <v>550000</v>
      </c>
      <c r="V376" s="2">
        <f t="shared" si="78"/>
        <v>129983935.40607217</v>
      </c>
      <c r="W376" s="2">
        <f t="shared" si="61"/>
        <v>529079.14285714924</v>
      </c>
      <c r="X376" s="2">
        <f t="shared" si="51"/>
        <v>20920.857142850757</v>
      </c>
      <c r="Y376" s="2">
        <f t="shared" si="74"/>
        <v>51232859.026505575</v>
      </c>
      <c r="Z376" s="2" t="str">
        <f t="shared" si="52"/>
        <v>MEEP</v>
      </c>
      <c r="AA376" s="2">
        <f>IF(Z376="HERE",Y376,AA375+Graph!$G$1*1000)</f>
        <v>113207588.34183744</v>
      </c>
      <c r="AB376" s="2">
        <f t="shared" si="63"/>
        <v>420000</v>
      </c>
      <c r="AC376" s="2">
        <f t="shared" si="75"/>
        <v>47333941.824578419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301</v>
      </c>
      <c r="C377" s="7"/>
      <c r="D377" s="2" t="e">
        <f t="shared" si="55"/>
        <v>#N/A</v>
      </c>
      <c r="E377" s="2" t="e">
        <f t="shared" si="67"/>
        <v>#N/A</v>
      </c>
      <c r="F377" s="2">
        <v>965850.38355669379</v>
      </c>
      <c r="G377" s="2">
        <f t="shared" si="79"/>
        <v>529079.14285714284</v>
      </c>
      <c r="H377" s="2">
        <f t="shared" si="76"/>
        <v>174955662.54892871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7033215.0000000261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1058241.825783968</v>
      </c>
      <c r="Q377" s="2">
        <f t="shared" si="80"/>
        <v>550000</v>
      </c>
      <c r="R377" s="2">
        <f t="shared" si="77"/>
        <v>181766794.43257776</v>
      </c>
      <c r="S377" s="2">
        <f t="shared" si="58"/>
        <v>529079.14285713434</v>
      </c>
      <c r="T377" s="2">
        <f t="shared" si="59"/>
        <v>20920.857142857276</v>
      </c>
      <c r="U377" s="2">
        <f t="shared" si="60"/>
        <v>550000</v>
      </c>
      <c r="V377" s="2">
        <f t="shared" si="78"/>
        <v>130513014.54892932</v>
      </c>
      <c r="W377" s="2">
        <f t="shared" si="61"/>
        <v>529079.14285714924</v>
      </c>
      <c r="X377" s="2">
        <f t="shared" si="51"/>
        <v>20920.857142850757</v>
      </c>
      <c r="Y377" s="2">
        <f t="shared" si="74"/>
        <v>51253779.883648425</v>
      </c>
      <c r="Z377" s="2" t="str">
        <f t="shared" si="52"/>
        <v>MEEP</v>
      </c>
      <c r="AA377" s="2">
        <f>IF(Z377="HERE",Y377,AA376+Graph!$G$1*1000)</f>
        <v>113627588.34183744</v>
      </c>
      <c r="AB377" s="2">
        <f t="shared" si="63"/>
        <v>420000</v>
      </c>
      <c r="AC377" s="2">
        <f t="shared" si="75"/>
        <v>47333941.824578419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302</v>
      </c>
      <c r="C378" s="7"/>
      <c r="D378" s="2" t="e">
        <f t="shared" si="55"/>
        <v>#N/A</v>
      </c>
      <c r="E378" s="2" t="e">
        <f t="shared" si="67"/>
        <v>#N/A</v>
      </c>
      <c r="F378" s="2">
        <v>967686.15904584527</v>
      </c>
      <c r="G378" s="2">
        <f t="shared" si="79"/>
        <v>529079.14285714284</v>
      </c>
      <c r="H378" s="2">
        <f t="shared" si="76"/>
        <v>175484741.69178584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7054135.8571428834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1060348.4656794369</v>
      </c>
      <c r="Q378" s="2">
        <f t="shared" si="80"/>
        <v>550000</v>
      </c>
      <c r="R378" s="2">
        <f t="shared" si="77"/>
        <v>182316794.43257776</v>
      </c>
      <c r="S378" s="2">
        <f t="shared" si="58"/>
        <v>529079.14285713434</v>
      </c>
      <c r="T378" s="2">
        <f t="shared" si="59"/>
        <v>20920.857142857276</v>
      </c>
      <c r="U378" s="2">
        <f t="shared" si="60"/>
        <v>550000</v>
      </c>
      <c r="V378" s="2">
        <f t="shared" si="78"/>
        <v>131042093.69178647</v>
      </c>
      <c r="W378" s="2">
        <f t="shared" si="61"/>
        <v>529079.14285714924</v>
      </c>
      <c r="X378" s="2">
        <f t="shared" si="51"/>
        <v>20920.857142850757</v>
      </c>
      <c r="Y378" s="2">
        <f t="shared" si="74"/>
        <v>51274700.740791276</v>
      </c>
      <c r="Z378" s="2" t="str">
        <f t="shared" si="52"/>
        <v>MEEP</v>
      </c>
      <c r="AA378" s="2">
        <f>IF(Z378="HERE",Y378,AA377+Graph!$G$1*1000)</f>
        <v>114047588.34183744</v>
      </c>
      <c r="AB378" s="2">
        <f t="shared" si="63"/>
        <v>420000</v>
      </c>
      <c r="AC378" s="2">
        <f t="shared" si="75"/>
        <v>47333941.824578419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303</v>
      </c>
      <c r="C379" s="7"/>
      <c r="D379" s="2" t="e">
        <f t="shared" si="55"/>
        <v>#N/A</v>
      </c>
      <c r="E379" s="2" t="e">
        <f t="shared" si="67"/>
        <v>#N/A</v>
      </c>
      <c r="F379" s="2">
        <v>969521.93453498185</v>
      </c>
      <c r="G379" s="2">
        <f t="shared" si="79"/>
        <v>529079.14285714284</v>
      </c>
      <c r="H379" s="2">
        <f t="shared" si="76"/>
        <v>176013820.83464298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7075056.7142857406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1062455.1055749059</v>
      </c>
      <c r="Q379" s="2">
        <f t="shared" si="80"/>
        <v>550000</v>
      </c>
      <c r="R379" s="2">
        <f t="shared" si="77"/>
        <v>182866794.43257776</v>
      </c>
      <c r="S379" s="2">
        <f t="shared" si="58"/>
        <v>529079.14285713434</v>
      </c>
      <c r="T379" s="2">
        <f t="shared" si="59"/>
        <v>20920.857142857276</v>
      </c>
      <c r="U379" s="2">
        <f t="shared" si="60"/>
        <v>550000</v>
      </c>
      <c r="V379" s="2">
        <f t="shared" si="78"/>
        <v>131571172.83464362</v>
      </c>
      <c r="W379" s="2">
        <f t="shared" si="61"/>
        <v>529079.14285714924</v>
      </c>
      <c r="X379" s="2">
        <f t="shared" si="51"/>
        <v>20920.857142850757</v>
      </c>
      <c r="Y379" s="2">
        <f t="shared" si="74"/>
        <v>51295621.597934127</v>
      </c>
      <c r="Z379" s="2" t="str">
        <f t="shared" si="52"/>
        <v>MEEP</v>
      </c>
      <c r="AA379" s="2">
        <f>IF(Z379="HERE",Y379,AA378+Graph!$G$1*1000)</f>
        <v>114467588.34183744</v>
      </c>
      <c r="AB379" s="2">
        <f t="shared" si="63"/>
        <v>420000</v>
      </c>
      <c r="AC379" s="2">
        <f t="shared" si="75"/>
        <v>47333941.824578419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304</v>
      </c>
      <c r="C380" s="7"/>
      <c r="D380" s="2" t="e">
        <f t="shared" si="55"/>
        <v>#N/A</v>
      </c>
      <c r="E380" s="2" t="e">
        <f t="shared" si="67"/>
        <v>#N/A</v>
      </c>
      <c r="F380" s="2">
        <v>971357.71002413332</v>
      </c>
      <c r="G380" s="2">
        <f t="shared" si="79"/>
        <v>529079.14285714284</v>
      </c>
      <c r="H380" s="2">
        <f t="shared" si="76"/>
        <v>176542899.97750011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7095977.5714285979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1064561.7454703748</v>
      </c>
      <c r="Q380" s="2">
        <f t="shared" si="80"/>
        <v>550000</v>
      </c>
      <c r="R380" s="2">
        <f t="shared" si="77"/>
        <v>183416794.43257776</v>
      </c>
      <c r="S380" s="2">
        <f t="shared" si="58"/>
        <v>529079.14285713434</v>
      </c>
      <c r="T380" s="2">
        <f t="shared" si="59"/>
        <v>20920.857142857276</v>
      </c>
      <c r="U380" s="2">
        <f t="shared" si="60"/>
        <v>550000</v>
      </c>
      <c r="V380" s="2">
        <f t="shared" si="78"/>
        <v>132100251.97750077</v>
      </c>
      <c r="W380" s="2">
        <f t="shared" si="61"/>
        <v>529079.14285714924</v>
      </c>
      <c r="X380" s="2">
        <f t="shared" si="51"/>
        <v>20920.857142850757</v>
      </c>
      <c r="Y380" s="2">
        <f t="shared" si="74"/>
        <v>51316542.455076978</v>
      </c>
      <c r="Z380" s="2" t="str">
        <f t="shared" si="52"/>
        <v>MEEP</v>
      </c>
      <c r="AA380" s="2">
        <f>IF(Z380="HERE",Y380,AA379+Graph!$G$1*1000)</f>
        <v>114887588.34183744</v>
      </c>
      <c r="AB380" s="2">
        <f t="shared" si="63"/>
        <v>420000</v>
      </c>
      <c r="AC380" s="2">
        <f t="shared" si="75"/>
        <v>47333941.824578419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305</v>
      </c>
      <c r="C381" s="7"/>
      <c r="D381" s="2" t="e">
        <f t="shared" si="55"/>
        <v>#N/A</v>
      </c>
      <c r="E381" s="2" t="e">
        <f t="shared" si="67"/>
        <v>#N/A</v>
      </c>
      <c r="F381" s="2">
        <v>973193.4855132699</v>
      </c>
      <c r="G381" s="2">
        <f t="shared" si="79"/>
        <v>529079.14285714284</v>
      </c>
      <c r="H381" s="2">
        <f t="shared" si="76"/>
        <v>177071979.12035725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7116898.4285714552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1066668.3853658438</v>
      </c>
      <c r="Q381" s="2">
        <f t="shared" si="80"/>
        <v>550000</v>
      </c>
      <c r="R381" s="2">
        <f t="shared" si="77"/>
        <v>183966794.43257776</v>
      </c>
      <c r="S381" s="2">
        <f t="shared" si="58"/>
        <v>529079.14285713434</v>
      </c>
      <c r="T381" s="2">
        <f t="shared" si="59"/>
        <v>20920.857142857276</v>
      </c>
      <c r="U381" s="2">
        <f t="shared" si="60"/>
        <v>550000</v>
      </c>
      <c r="V381" s="2">
        <f t="shared" si="78"/>
        <v>132629331.12035792</v>
      </c>
      <c r="W381" s="2">
        <f t="shared" si="61"/>
        <v>529079.14285714924</v>
      </c>
      <c r="X381" s="2">
        <f t="shared" si="51"/>
        <v>20920.857142850757</v>
      </c>
      <c r="Y381" s="2">
        <f t="shared" si="74"/>
        <v>51337463.312219828</v>
      </c>
      <c r="Z381" s="2" t="str">
        <f t="shared" si="52"/>
        <v>MEEP</v>
      </c>
      <c r="AA381" s="2">
        <f>IF(Z381="HERE",Y381,AA380+Graph!$G$1*1000)</f>
        <v>115307588.34183744</v>
      </c>
      <c r="AB381" s="2">
        <f t="shared" si="63"/>
        <v>420000</v>
      </c>
      <c r="AC381" s="2">
        <f t="shared" si="75"/>
        <v>47333941.824578419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306</v>
      </c>
      <c r="C382" s="7"/>
      <c r="D382" s="2" t="e">
        <f t="shared" si="55"/>
        <v>#N/A</v>
      </c>
      <c r="E382" s="2" t="e">
        <f t="shared" si="67"/>
        <v>#N/A</v>
      </c>
      <c r="F382" s="2">
        <v>975029.26100242138</v>
      </c>
      <c r="G382" s="2">
        <f t="shared" si="79"/>
        <v>529079.14285714284</v>
      </c>
      <c r="H382" s="2">
        <f t="shared" si="76"/>
        <v>177601058.26321438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7137819.2857143125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1068775.0252613127</v>
      </c>
      <c r="Q382" s="2">
        <f t="shared" si="80"/>
        <v>550000</v>
      </c>
      <c r="R382" s="2">
        <f t="shared" si="77"/>
        <v>184516794.43257776</v>
      </c>
      <c r="S382" s="2">
        <f t="shared" si="58"/>
        <v>529079.14285713434</v>
      </c>
      <c r="T382" s="2">
        <f t="shared" si="59"/>
        <v>20920.857142857276</v>
      </c>
      <c r="U382" s="2">
        <f t="shared" si="60"/>
        <v>550000</v>
      </c>
      <c r="V382" s="2">
        <f t="shared" si="78"/>
        <v>133158410.26321507</v>
      </c>
      <c r="W382" s="2">
        <f t="shared" si="61"/>
        <v>529079.14285714924</v>
      </c>
      <c r="X382" s="2">
        <f t="shared" si="51"/>
        <v>20920.857142850757</v>
      </c>
      <c r="Y382" s="2">
        <f t="shared" si="74"/>
        <v>51358384.169362679</v>
      </c>
      <c r="Z382" s="2" t="str">
        <f t="shared" si="52"/>
        <v>MEEP</v>
      </c>
      <c r="AA382" s="2">
        <f>IF(Z382="HERE",Y382,AA381+Graph!$G$1*1000)</f>
        <v>115727588.34183744</v>
      </c>
      <c r="AB382" s="2">
        <f t="shared" si="63"/>
        <v>420000</v>
      </c>
      <c r="AC382" s="2">
        <f t="shared" si="75"/>
        <v>47333941.824578419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307</v>
      </c>
      <c r="C383" s="7"/>
      <c r="D383" s="2" t="e">
        <f t="shared" si="55"/>
        <v>#N/A</v>
      </c>
      <c r="E383" s="2" t="e">
        <f t="shared" si="67"/>
        <v>#N/A</v>
      </c>
      <c r="F383" s="2">
        <v>976865.03649157286</v>
      </c>
      <c r="G383" s="2">
        <f t="shared" si="79"/>
        <v>529079.14285714284</v>
      </c>
      <c r="H383" s="2">
        <f t="shared" si="76"/>
        <v>178130137.40607151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7158740.1428571697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1070881.6651567817</v>
      </c>
      <c r="Q383" s="2">
        <f t="shared" si="80"/>
        <v>550000</v>
      </c>
      <c r="R383" s="2">
        <f t="shared" si="77"/>
        <v>185066794.43257776</v>
      </c>
      <c r="S383" s="2">
        <f t="shared" si="58"/>
        <v>529079.14285713434</v>
      </c>
      <c r="T383" s="2">
        <f t="shared" si="59"/>
        <v>20920.857142857276</v>
      </c>
      <c r="U383" s="2">
        <f t="shared" si="60"/>
        <v>550000</v>
      </c>
      <c r="V383" s="2">
        <f t="shared" si="78"/>
        <v>133687489.40607221</v>
      </c>
      <c r="W383" s="2">
        <f t="shared" si="61"/>
        <v>529079.14285714924</v>
      </c>
      <c r="X383" s="2">
        <f t="shared" si="51"/>
        <v>20920.857142850757</v>
      </c>
      <c r="Y383" s="2">
        <f t="shared" si="74"/>
        <v>51379305.02650553</v>
      </c>
      <c r="Z383" s="2" t="str">
        <f t="shared" si="52"/>
        <v>MEEP</v>
      </c>
      <c r="AA383" s="2">
        <f>IF(Z383="HERE",Y383,AA382+Graph!$G$1*1000)</f>
        <v>116147588.34183744</v>
      </c>
      <c r="AB383" s="2">
        <f t="shared" si="63"/>
        <v>420000</v>
      </c>
      <c r="AC383" s="2">
        <f t="shared" si="75"/>
        <v>47333941.824578419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308</v>
      </c>
      <c r="C384" s="7"/>
      <c r="D384" s="2" t="e">
        <f t="shared" si="55"/>
        <v>#N/A</v>
      </c>
      <c r="E384" s="2" t="e">
        <f t="shared" si="67"/>
        <v>#N/A</v>
      </c>
      <c r="F384" s="2">
        <v>978700.81198070943</v>
      </c>
      <c r="G384" s="2">
        <f t="shared" si="79"/>
        <v>529079.14285714284</v>
      </c>
      <c r="H384" s="2">
        <f t="shared" si="76"/>
        <v>178659216.54892865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7179661.000000027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1072988.3050522506</v>
      </c>
      <c r="Q384" s="2">
        <f t="shared" si="80"/>
        <v>550000</v>
      </c>
      <c r="R384" s="2">
        <f t="shared" si="77"/>
        <v>185616794.43257776</v>
      </c>
      <c r="S384" s="2">
        <f t="shared" si="58"/>
        <v>529079.14285713434</v>
      </c>
      <c r="T384" s="2">
        <f t="shared" si="59"/>
        <v>20920.857142857276</v>
      </c>
      <c r="U384" s="2">
        <f t="shared" si="60"/>
        <v>550000</v>
      </c>
      <c r="V384" s="2">
        <f t="shared" si="78"/>
        <v>134216568.54892936</v>
      </c>
      <c r="W384" s="2">
        <f t="shared" si="61"/>
        <v>529079.14285714924</v>
      </c>
      <c r="X384" s="2">
        <f t="shared" si="51"/>
        <v>20920.857142850757</v>
      </c>
      <c r="Y384" s="2">
        <f t="shared" si="74"/>
        <v>51400225.883648381</v>
      </c>
      <c r="Z384" s="2" t="str">
        <f t="shared" si="52"/>
        <v>MEEP</v>
      </c>
      <c r="AA384" s="2">
        <f>IF(Z384="HERE",Y384,AA383+Graph!$G$1*1000)</f>
        <v>116567588.34183744</v>
      </c>
      <c r="AB384" s="2">
        <f t="shared" si="63"/>
        <v>420000</v>
      </c>
      <c r="AC384" s="2">
        <f t="shared" si="75"/>
        <v>47333941.824578419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309</v>
      </c>
      <c r="C385" s="7"/>
      <c r="D385" s="2" t="e">
        <f t="shared" si="55"/>
        <v>#N/A</v>
      </c>
      <c r="E385" s="2" t="e">
        <f t="shared" si="67"/>
        <v>#N/A</v>
      </c>
      <c r="F385" s="2">
        <v>980536.58746986091</v>
      </c>
      <c r="G385" s="2">
        <f t="shared" si="79"/>
        <v>529079.14285714284</v>
      </c>
      <c r="H385" s="2">
        <f t="shared" si="76"/>
        <v>179188295.69178578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7200581.8571428843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1075094.9449477196</v>
      </c>
      <c r="Q385" s="2">
        <f t="shared" si="80"/>
        <v>550000</v>
      </c>
      <c r="R385" s="2">
        <f t="shared" si="77"/>
        <v>186166794.43257776</v>
      </c>
      <c r="S385" s="2">
        <f t="shared" si="58"/>
        <v>529079.14285713434</v>
      </c>
      <c r="T385" s="2">
        <f t="shared" si="59"/>
        <v>20920.857142857276</v>
      </c>
      <c r="U385" s="2">
        <f t="shared" si="60"/>
        <v>550000</v>
      </c>
      <c r="V385" s="2">
        <f t="shared" si="78"/>
        <v>134745647.6917865</v>
      </c>
      <c r="W385" s="2">
        <f t="shared" si="61"/>
        <v>529079.14285713434</v>
      </c>
      <c r="X385" s="2">
        <f t="shared" si="51"/>
        <v>20920.857142865658</v>
      </c>
      <c r="Y385" s="2">
        <f t="shared" si="74"/>
        <v>51421146.740791246</v>
      </c>
      <c r="Z385" s="2" t="str">
        <f t="shared" si="52"/>
        <v>MEEP</v>
      </c>
      <c r="AA385" s="2">
        <f>IF(Z385="HERE",Y385,AA384+Graph!$G$1*1000)</f>
        <v>116987588.34183744</v>
      </c>
      <c r="AB385" s="2">
        <f t="shared" si="63"/>
        <v>420000</v>
      </c>
      <c r="AC385" s="2">
        <f t="shared" si="75"/>
        <v>47333941.824578419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7:I385">
    <cfRule type="cellIs" dxfId="172" priority="37" operator="greaterThan">
      <formula>0</formula>
    </cfRule>
  </conditionalFormatting>
  <conditionalFormatting sqref="C31:C64 C117:C385 C77:C114">
    <cfRule type="cellIs" dxfId="171" priority="38" operator="greaterThan">
      <formula>0</formula>
    </cfRule>
  </conditionalFormatting>
  <conditionalFormatting sqref="C31:C64 C117:C385 C77:C114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70" priority="40" operator="greaterThan">
      <formula>0</formula>
    </cfRule>
  </conditionalFormatting>
  <conditionalFormatting sqref="C115">
    <cfRule type="cellIs" dxfId="169" priority="41" operator="greaterThan">
      <formula>0</formula>
    </cfRule>
  </conditionalFormatting>
  <conditionalFormatting sqref="C65">
    <cfRule type="cellIs" dxfId="168" priority="35" operator="greaterThan">
      <formula>0</formula>
    </cfRule>
  </conditionalFormatting>
  <conditionalFormatting sqref="C65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67" priority="34" operator="greaterThan">
      <formula>0</formula>
    </cfRule>
  </conditionalFormatting>
  <conditionalFormatting sqref="C66">
    <cfRule type="cellIs" dxfId="166" priority="32" operator="greaterThan">
      <formula>0</formula>
    </cfRule>
  </conditionalFormatting>
  <conditionalFormatting sqref="C66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65" priority="31" operator="greaterThan">
      <formula>0</formula>
    </cfRule>
  </conditionalFormatting>
  <conditionalFormatting sqref="C67">
    <cfRule type="cellIs" dxfId="164" priority="29" operator="greaterThan">
      <formula>0</formula>
    </cfRule>
  </conditionalFormatting>
  <conditionalFormatting sqref="C67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63" priority="28" operator="greaterThan">
      <formula>0</formula>
    </cfRule>
  </conditionalFormatting>
  <conditionalFormatting sqref="C68">
    <cfRule type="cellIs" dxfId="162" priority="26" operator="greaterThan">
      <formula>0</formula>
    </cfRule>
  </conditionalFormatting>
  <conditionalFormatting sqref="C68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61" priority="25" operator="greaterThan">
      <formula>0</formula>
    </cfRule>
  </conditionalFormatting>
  <conditionalFormatting sqref="C69">
    <cfRule type="cellIs" dxfId="160" priority="23" operator="greaterThan">
      <formula>0</formula>
    </cfRule>
  </conditionalFormatting>
  <conditionalFormatting sqref="C69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59" priority="22" operator="greaterThan">
      <formula>0</formula>
    </cfRule>
  </conditionalFormatting>
  <conditionalFormatting sqref="C70">
    <cfRule type="cellIs" dxfId="158" priority="20" operator="greaterThan">
      <formula>0</formula>
    </cfRule>
  </conditionalFormatting>
  <conditionalFormatting sqref="C70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57" priority="19" operator="greaterThan">
      <formula>0</formula>
    </cfRule>
  </conditionalFormatting>
  <conditionalFormatting sqref="C71">
    <cfRule type="cellIs" dxfId="156" priority="17" operator="greaterThan">
      <formula>0</formula>
    </cfRule>
  </conditionalFormatting>
  <conditionalFormatting sqref="C71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55" priority="16" operator="greaterThan">
      <formula>0</formula>
    </cfRule>
  </conditionalFormatting>
  <conditionalFormatting sqref="C72">
    <cfRule type="cellIs" dxfId="154" priority="14" operator="greaterThan">
      <formula>0</formula>
    </cfRule>
  </conditionalFormatting>
  <conditionalFormatting sqref="C7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53" priority="13" operator="greaterThan">
      <formula>0</formula>
    </cfRule>
  </conditionalFormatting>
  <conditionalFormatting sqref="C73">
    <cfRule type="cellIs" dxfId="152" priority="11" operator="greaterThan">
      <formula>0</formula>
    </cfRule>
  </conditionalFormatting>
  <conditionalFormatting sqref="C7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51" priority="10" operator="greaterThan">
      <formula>0</formula>
    </cfRule>
  </conditionalFormatting>
  <conditionalFormatting sqref="C74">
    <cfRule type="cellIs" dxfId="150" priority="8" operator="greaterThan">
      <formula>0</formula>
    </cfRule>
  </conditionalFormatting>
  <conditionalFormatting sqref="C7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49" priority="7" operator="greaterThan">
      <formula>0</formula>
    </cfRule>
  </conditionalFormatting>
  <conditionalFormatting sqref="C75">
    <cfRule type="cellIs" dxfId="148" priority="5" operator="greaterThan">
      <formula>0</formula>
    </cfRule>
  </conditionalFormatting>
  <conditionalFormatting sqref="C7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47" priority="4" operator="greaterThan">
      <formula>0</formula>
    </cfRule>
  </conditionalFormatting>
  <conditionalFormatting sqref="C76">
    <cfRule type="cellIs" dxfId="14" priority="2" operator="greaterThan">
      <formula>0</formula>
    </cfRule>
  </conditionalFormatting>
  <conditionalFormatting sqref="C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6" sqref="I76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579.07914285714287</v>
      </c>
    </row>
    <row r="32" spans="1:37" ht="15" x14ac:dyDescent="0.25">
      <c r="A32" s="1">
        <v>44208</v>
      </c>
      <c r="B32" s="2">
        <f t="shared" si="0"/>
        <v>-44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341686.71724739671</v>
      </c>
      <c r="G37" s="2">
        <f>IF(F37&gt;600000,$AK$31*1000,F37)</f>
        <v>341686.71724739671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341984.26132403314</v>
      </c>
      <c r="Q37" s="2">
        <f>IF(P37&gt;600000,600000,P37)</f>
        <v>341984.26132403314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343522.49273654819</v>
      </c>
      <c r="G38" s="2">
        <f t="shared" ref="G38:G101" si="25">IF(F38&gt;600000,$AK$31*1000,F38)</f>
        <v>343522.49273654819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344090.90121950209</v>
      </c>
      <c r="Q38" s="2">
        <f t="shared" ref="Q38:Q101" si="26">IF(P38&gt;600000,600000,P38)</f>
        <v>344090.90121950209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345358.26822568476</v>
      </c>
      <c r="G39" s="2">
        <f t="shared" si="25"/>
        <v>345358.26822568476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346197.54111497104</v>
      </c>
      <c r="Q39" s="2">
        <f t="shared" si="26"/>
        <v>346197.54111497104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347194.04371483624</v>
      </c>
      <c r="G40" s="2">
        <f t="shared" si="25"/>
        <v>347194.04371483624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348304.18101043999</v>
      </c>
      <c r="Q40" s="2">
        <f t="shared" si="26"/>
        <v>348304.18101043999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349029.81920397282</v>
      </c>
      <c r="G41" s="2">
        <f t="shared" si="25"/>
        <v>349029.81920397282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350410.82090590894</v>
      </c>
      <c r="Q41" s="2">
        <f t="shared" si="26"/>
        <v>350410.82090590894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350865.59469312429</v>
      </c>
      <c r="G42" s="2">
        <f t="shared" si="25"/>
        <v>350865.59469312429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352517.46080137789</v>
      </c>
      <c r="Q42" s="2">
        <f t="shared" si="26"/>
        <v>352517.46080137789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352701.37018226087</v>
      </c>
      <c r="G43" s="2">
        <f t="shared" si="25"/>
        <v>352701.37018226087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354624.10069684684</v>
      </c>
      <c r="Q43" s="2">
        <f t="shared" si="26"/>
        <v>354624.10069684684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354537.14567141235</v>
      </c>
      <c r="G44" s="2">
        <f t="shared" si="25"/>
        <v>354537.14567141235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356730.74059233069</v>
      </c>
      <c r="Q44" s="2">
        <f t="shared" si="26"/>
        <v>356730.74059233069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356372.92116054893</v>
      </c>
      <c r="G45" s="2">
        <f t="shared" si="25"/>
        <v>356372.92116054893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358837.38048779964</v>
      </c>
      <c r="Q45" s="2">
        <f t="shared" si="26"/>
        <v>358837.38048779964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358208.6966497004</v>
      </c>
      <c r="G46" s="2">
        <f t="shared" si="25"/>
        <v>358208.6966497004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360944.02038326859</v>
      </c>
      <c r="Q46" s="2">
        <f t="shared" si="26"/>
        <v>360944.02038326859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360044.47213885188</v>
      </c>
      <c r="G47" s="2">
        <f t="shared" si="25"/>
        <v>360044.47213885188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363050.66027873755</v>
      </c>
      <c r="Q47" s="2">
        <f t="shared" si="26"/>
        <v>363050.66027873755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361880.24762798846</v>
      </c>
      <c r="G48" s="2">
        <f t="shared" si="25"/>
        <v>361880.24762798846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365157.3001742065</v>
      </c>
      <c r="Q48" s="2">
        <f t="shared" si="26"/>
        <v>365157.3001742065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363716.02311713994</v>
      </c>
      <c r="G49" s="2">
        <f t="shared" si="25"/>
        <v>363716.02311713994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367263.94006967545</v>
      </c>
      <c r="Q49" s="2">
        <f t="shared" si="26"/>
        <v>367263.94006967545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365551.79860627651</v>
      </c>
      <c r="G50" s="2">
        <f t="shared" si="25"/>
        <v>365551.79860627651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369370.5799651444</v>
      </c>
      <c r="Q50" s="2">
        <f t="shared" si="26"/>
        <v>369370.5799651444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367387.57409542799</v>
      </c>
      <c r="G51" s="2">
        <f t="shared" si="25"/>
        <v>367387.57409542799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371477.21986061335</v>
      </c>
      <c r="Q51" s="2">
        <f t="shared" si="26"/>
        <v>371477.21986061335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369223.34958456457</v>
      </c>
      <c r="G52" s="2">
        <f t="shared" si="25"/>
        <v>369223.34958456457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373583.8597560823</v>
      </c>
      <c r="Q52" s="2">
        <f t="shared" si="26"/>
        <v>373583.8597560823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371059.12507371604</v>
      </c>
      <c r="G53" s="2">
        <f t="shared" si="25"/>
        <v>371059.12507371604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375690.49965155125</v>
      </c>
      <c r="Q53" s="2">
        <f t="shared" si="26"/>
        <v>375690.49965155125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372894.90056286752</v>
      </c>
      <c r="G54" s="2">
        <f t="shared" si="25"/>
        <v>372894.90056286752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377797.1395470202</v>
      </c>
      <c r="Q54" s="2">
        <f t="shared" si="26"/>
        <v>377797.1395470202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374730.6760520041</v>
      </c>
      <c r="G55" s="2">
        <f t="shared" si="25"/>
        <v>374730.6760520041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379903.77944250405</v>
      </c>
      <c r="Q55" s="2">
        <f t="shared" si="26"/>
        <v>379903.77944250405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376566.45154115558</v>
      </c>
      <c r="G56" s="2">
        <f t="shared" si="25"/>
        <v>376566.45154115558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382010.419337973</v>
      </c>
      <c r="Q56" s="2">
        <f t="shared" si="26"/>
        <v>382010.419337973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378402.22703029215</v>
      </c>
      <c r="G57" s="2">
        <f t="shared" si="25"/>
        <v>378402.22703029215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384117.05923344195</v>
      </c>
      <c r="Q57" s="2">
        <f t="shared" si="26"/>
        <v>384117.05923344195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380238.00251944363</v>
      </c>
      <c r="G58" s="2">
        <f t="shared" si="25"/>
        <v>380238.00251944363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386223.6991289109</v>
      </c>
      <c r="Q58" s="2">
        <f t="shared" si="26"/>
        <v>386223.6991289109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382073.77800858021</v>
      </c>
      <c r="G59" s="2">
        <f t="shared" si="25"/>
        <v>382073.77800858021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388330.33902437985</v>
      </c>
      <c r="Q59" s="2">
        <f t="shared" si="26"/>
        <v>388330.33902437985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383909.55349773169</v>
      </c>
      <c r="G60" s="2">
        <f t="shared" si="25"/>
        <v>383909.55349773169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390436.9789198488</v>
      </c>
      <c r="Q60" s="2">
        <f t="shared" si="26"/>
        <v>390436.9789198488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385745.32898688316</v>
      </c>
      <c r="G61" s="2">
        <f t="shared" si="25"/>
        <v>385745.32898688316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392543.61881531775</v>
      </c>
      <c r="Q61" s="2">
        <f t="shared" si="26"/>
        <v>392543.61881531775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387581.10447601974</v>
      </c>
      <c r="G62" s="2">
        <f t="shared" si="25"/>
        <v>387581.10447601974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394650.2587107867</v>
      </c>
      <c r="Q62" s="2">
        <f t="shared" si="26"/>
        <v>394650.2587107867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389416.87996517122</v>
      </c>
      <c r="G63" s="2">
        <f t="shared" si="25"/>
        <v>389416.87996517122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396756.89860625565</v>
      </c>
      <c r="Q63" s="2">
        <f t="shared" si="26"/>
        <v>396756.89860625565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391252.65545430779</v>
      </c>
      <c r="G64" s="2">
        <f t="shared" si="25"/>
        <v>391252.65545430779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398863.5385017246</v>
      </c>
      <c r="Q64" s="2">
        <f t="shared" si="26"/>
        <v>398863.5385017246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393088.43094345927</v>
      </c>
      <c r="G65" s="2">
        <f t="shared" si="25"/>
        <v>393088.43094345927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400970.17839720845</v>
      </c>
      <c r="Q65" s="2">
        <f t="shared" si="26"/>
        <v>400970.17839720845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394924.20643259585</v>
      </c>
      <c r="G66" s="2">
        <f t="shared" si="25"/>
        <v>394924.20643259585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403076.8182926774</v>
      </c>
      <c r="Q66" s="2">
        <f t="shared" si="26"/>
        <v>403076.8182926774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-9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396759.98192174733</v>
      </c>
      <c r="G67" s="2">
        <f t="shared" si="25"/>
        <v>396759.98192174733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405183.45818814635</v>
      </c>
      <c r="Q67" s="2">
        <f t="shared" si="26"/>
        <v>405183.45818814635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-8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398595.7574108839</v>
      </c>
      <c r="G68" s="2">
        <f t="shared" si="25"/>
        <v>398595.7574108839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407290.0980836153</v>
      </c>
      <c r="Q68" s="2">
        <f t="shared" si="26"/>
        <v>407290.0980836153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-7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400431.53290003538</v>
      </c>
      <c r="G69" s="2">
        <f t="shared" si="25"/>
        <v>400431.53290003538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409396.73797908425</v>
      </c>
      <c r="Q69" s="2">
        <f t="shared" si="26"/>
        <v>409396.73797908425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-6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402267.30838918686</v>
      </c>
      <c r="G70" s="2">
        <f t="shared" si="25"/>
        <v>402267.30838918686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411503.3778745532</v>
      </c>
      <c r="Q70" s="2">
        <f t="shared" si="26"/>
        <v>411503.3778745532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-5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404103.08387832344</v>
      </c>
      <c r="G71" s="2">
        <f t="shared" si="25"/>
        <v>404103.08387832344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413610.01777002215</v>
      </c>
      <c r="Q71" s="2">
        <f t="shared" si="26"/>
        <v>413610.01777002215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-4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405938.85936747491</v>
      </c>
      <c r="G72" s="2">
        <f t="shared" si="25"/>
        <v>405938.85936747491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415716.6576654911</v>
      </c>
      <c r="Q72" s="2">
        <f t="shared" si="26"/>
        <v>415716.6576654911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-3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407774.63485661149</v>
      </c>
      <c r="G73" s="2">
        <f t="shared" si="25"/>
        <v>407774.63485661149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417823.29756096005</v>
      </c>
      <c r="Q73" s="2">
        <f t="shared" si="26"/>
        <v>417823.29756096005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409610.41034576297</v>
      </c>
      <c r="G74" s="2">
        <f t="shared" si="25"/>
        <v>409610.41034576297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419929.937456429</v>
      </c>
      <c r="Q74" s="2">
        <f t="shared" si="26"/>
        <v>419929.937456429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-1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411446.18583489954</v>
      </c>
      <c r="G75" s="2">
        <f t="shared" si="25"/>
        <v>411446.18583489954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422036.57735191286</v>
      </c>
      <c r="Q75" s="2">
        <f t="shared" si="26"/>
        <v>422036.57735191286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0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413281.96132405102</v>
      </c>
      <c r="G76" s="2">
        <f t="shared" si="25"/>
        <v>413281.96132405102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424143.21724738181</v>
      </c>
      <c r="Q76" s="2">
        <f t="shared" si="26"/>
        <v>424143.21724738181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1</v>
      </c>
      <c r="C77" s="7"/>
      <c r="D77" s="2" t="e">
        <f t="shared" si="12"/>
        <v>#N/A</v>
      </c>
      <c r="E77" s="2" t="e">
        <f t="shared" si="22"/>
        <v>#N/A</v>
      </c>
      <c r="F77" s="2">
        <v>415117.7368132025</v>
      </c>
      <c r="G77" s="2">
        <f t="shared" si="25"/>
        <v>415117.7368132025</v>
      </c>
      <c r="H77" s="2">
        <f t="shared" si="13"/>
        <v>19592672.736813203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756957.85714285716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426249.85714285076</v>
      </c>
      <c r="Q77" s="2">
        <f t="shared" si="26"/>
        <v>426249.85714285076</v>
      </c>
      <c r="R77" s="2">
        <f t="shared" si="16"/>
        <v>20339841.857142851</v>
      </c>
      <c r="S77" s="2">
        <f t="shared" si="17"/>
        <v>415117.7368132025</v>
      </c>
      <c r="T77" s="2">
        <f t="shared" si="18"/>
        <v>20920.857142857159</v>
      </c>
      <c r="U77" s="2">
        <f t="shared" si="19"/>
        <v>426249.85714285076</v>
      </c>
      <c r="V77" s="2">
        <f t="shared" si="5"/>
        <v>747157.54166666663</v>
      </c>
      <c r="W77" s="2">
        <f t="shared" si="20"/>
        <v>11120.541666666628</v>
      </c>
      <c r="X77" s="2">
        <f t="shared" si="6"/>
        <v>415129.31547618413</v>
      </c>
      <c r="Y77" s="2">
        <f t="shared" si="7"/>
        <v>19592684.315476183</v>
      </c>
      <c r="Z77" s="2" t="str">
        <f t="shared" si="8"/>
        <v>HERE</v>
      </c>
      <c r="AA77" s="2">
        <f>IF(Z77="HERE",Y77,AA76+Graph!$G$1*1000)</f>
        <v>19592684.315476183</v>
      </c>
      <c r="AB77" s="2">
        <f t="shared" si="21"/>
        <v>415129.31547618285</v>
      </c>
      <c r="AC77" s="2">
        <f t="shared" si="9"/>
        <v>747157.54166666663</v>
      </c>
      <c r="AD77" s="3">
        <f t="shared" si="10"/>
        <v>19592684.315476183</v>
      </c>
      <c r="AE77" s="2">
        <f>IF(AE75&gt;=52800000,52800000,IF(AB56=Graph!G$1*1000,AE76+Graph!G$1*1000,AC77))</f>
        <v>747157.54166666663</v>
      </c>
      <c r="AF77" s="3">
        <f t="shared" si="11"/>
        <v>747157.54166666663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2</v>
      </c>
      <c r="C78" s="7"/>
      <c r="D78" s="2" t="e">
        <f t="shared" si="12"/>
        <v>#N/A</v>
      </c>
      <c r="E78" s="2" t="e">
        <f t="shared" si="22"/>
        <v>#N/A</v>
      </c>
      <c r="F78" s="2">
        <v>416953.51230233908</v>
      </c>
      <c r="G78" s="2">
        <f t="shared" si="25"/>
        <v>416953.51230233908</v>
      </c>
      <c r="H78" s="2">
        <f t="shared" si="13"/>
        <v>20009626.249115542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777878.71428571432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428356.49703831971</v>
      </c>
      <c r="Q78" s="2">
        <f t="shared" si="26"/>
        <v>428356.49703831971</v>
      </c>
      <c r="R78" s="2">
        <f t="shared" si="16"/>
        <v>20768198.35418117</v>
      </c>
      <c r="S78" s="2">
        <f t="shared" si="17"/>
        <v>416953.51230233908</v>
      </c>
      <c r="T78" s="2">
        <f t="shared" si="18"/>
        <v>20920.857142857159</v>
      </c>
      <c r="U78" s="2">
        <f t="shared" si="19"/>
        <v>428356.49703831971</v>
      </c>
      <c r="V78" s="2">
        <f t="shared" si="5"/>
        <v>758278.08333333337</v>
      </c>
      <c r="W78" s="2">
        <f t="shared" si="20"/>
        <v>11120.541666666744</v>
      </c>
      <c r="X78" s="2">
        <f t="shared" si="6"/>
        <v>417235.95537165296</v>
      </c>
      <c r="Y78" s="2">
        <f t="shared" si="7"/>
        <v>20009920.270847835</v>
      </c>
      <c r="Z78" s="2" t="str">
        <f t="shared" si="8"/>
        <v>HERE</v>
      </c>
      <c r="AA78" s="2">
        <f>IF(Z78="HERE",Y78,AA77+Graph!$G$1*1000)</f>
        <v>20009920.270847835</v>
      </c>
      <c r="AB78" s="2">
        <f t="shared" si="21"/>
        <v>417235.9553716518</v>
      </c>
      <c r="AC78" s="2">
        <f t="shared" si="9"/>
        <v>758278.08333333337</v>
      </c>
      <c r="AD78" s="3">
        <f t="shared" si="10"/>
        <v>20009920.270847835</v>
      </c>
      <c r="AE78" s="2">
        <f>IF(AE76&gt;=52800000,52800000,IF(AB57=Graph!G$1*1000,AE77+Graph!G$1*1000,AC78))</f>
        <v>758278.08333333337</v>
      </c>
      <c r="AF78" s="3">
        <f t="shared" si="11"/>
        <v>758278.08333333337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3</v>
      </c>
      <c r="C79" s="7"/>
      <c r="D79" s="2" t="e">
        <f t="shared" si="12"/>
        <v>#N/A</v>
      </c>
      <c r="E79" s="2" t="e">
        <f t="shared" si="22"/>
        <v>#N/A</v>
      </c>
      <c r="F79" s="2">
        <v>418789.28779149055</v>
      </c>
      <c r="G79" s="2">
        <f t="shared" si="25"/>
        <v>418789.28779149055</v>
      </c>
      <c r="H79" s="2">
        <f t="shared" si="13"/>
        <v>20428415.536907032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798799.57142857148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430463.13693378866</v>
      </c>
      <c r="Q79" s="2">
        <f t="shared" si="26"/>
        <v>430463.13693378866</v>
      </c>
      <c r="R79" s="2">
        <f t="shared" si="16"/>
        <v>21198661.491114959</v>
      </c>
      <c r="S79" s="2">
        <f t="shared" si="17"/>
        <v>418789.28779149055</v>
      </c>
      <c r="T79" s="2">
        <f t="shared" si="18"/>
        <v>20920.857142857159</v>
      </c>
      <c r="U79" s="2">
        <f t="shared" si="19"/>
        <v>430463.13693378866</v>
      </c>
      <c r="V79" s="2">
        <f t="shared" si="5"/>
        <v>769398.625</v>
      </c>
      <c r="W79" s="2">
        <f t="shared" si="20"/>
        <v>11120.541666666628</v>
      </c>
      <c r="X79" s="2">
        <f t="shared" si="6"/>
        <v>419342.59526712203</v>
      </c>
      <c r="Y79" s="2">
        <f t="shared" si="7"/>
        <v>20429262.866114955</v>
      </c>
      <c r="Z79" s="2" t="str">
        <f t="shared" si="8"/>
        <v>HERE</v>
      </c>
      <c r="AA79" s="2">
        <f>IF(Z79="HERE",Y79,AA78+Graph!$G$1*1000)</f>
        <v>20429262.866114955</v>
      </c>
      <c r="AB79" s="2">
        <f t="shared" si="21"/>
        <v>419342.59526712075</v>
      </c>
      <c r="AC79" s="2">
        <f t="shared" si="9"/>
        <v>769398.625</v>
      </c>
      <c r="AD79" s="3">
        <f t="shared" si="10"/>
        <v>20429262.866114955</v>
      </c>
      <c r="AE79" s="2">
        <f>IF(AE77&gt;=52800000,52800000,IF(AB58=Graph!G$1*1000,AE78+Graph!G$1*1000,AC79))</f>
        <v>769398.625</v>
      </c>
      <c r="AF79" s="3">
        <f t="shared" si="11"/>
        <v>769398.625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4</v>
      </c>
      <c r="C80" s="7"/>
      <c r="D80" s="2" t="e">
        <f t="shared" si="12"/>
        <v>#N/A</v>
      </c>
      <c r="E80" s="2" t="e">
        <f t="shared" si="22"/>
        <v>#N/A</v>
      </c>
      <c r="F80" s="2">
        <v>420625.06328062713</v>
      </c>
      <c r="G80" s="2">
        <f t="shared" si="25"/>
        <v>420625.06328062713</v>
      </c>
      <c r="H80" s="2">
        <f t="shared" si="13"/>
        <v>20849040.600187659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819720.42857142864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432569.77682925761</v>
      </c>
      <c r="Q80" s="2">
        <f t="shared" si="26"/>
        <v>432569.77682925761</v>
      </c>
      <c r="R80" s="2">
        <f t="shared" si="16"/>
        <v>21631231.267944217</v>
      </c>
      <c r="S80" s="2">
        <f t="shared" si="17"/>
        <v>420625.06328062713</v>
      </c>
      <c r="T80" s="2">
        <f t="shared" si="18"/>
        <v>20920.857142857159</v>
      </c>
      <c r="U80" s="2">
        <f t="shared" si="19"/>
        <v>432569.77682925761</v>
      </c>
      <c r="V80" s="2">
        <f t="shared" si="5"/>
        <v>780519.16666666663</v>
      </c>
      <c r="W80" s="2">
        <f t="shared" si="20"/>
        <v>11120.541666666628</v>
      </c>
      <c r="X80" s="2">
        <f t="shared" si="6"/>
        <v>421449.23516259098</v>
      </c>
      <c r="Y80" s="2">
        <f t="shared" si="7"/>
        <v>20850712.101277545</v>
      </c>
      <c r="Z80" s="2" t="str">
        <f t="shared" si="8"/>
        <v>HERE</v>
      </c>
      <c r="AA80" s="2">
        <f>IF(Z80="HERE",Y80,AA79+Graph!$G$1*1000)</f>
        <v>20850712.101277545</v>
      </c>
      <c r="AB80" s="2">
        <f t="shared" si="21"/>
        <v>421449.2351625897</v>
      </c>
      <c r="AC80" s="2">
        <f t="shared" si="9"/>
        <v>780519.16666666663</v>
      </c>
      <c r="AD80" s="3">
        <f t="shared" si="10"/>
        <v>20850712.101277545</v>
      </c>
      <c r="AE80" s="2">
        <f>IF(AE78&gt;=52800000,52800000,IF(AB59=Graph!G$1*1000,AE79+Graph!G$1*1000,AC80))</f>
        <v>780519.16666666663</v>
      </c>
      <c r="AF80" s="3">
        <f t="shared" si="11"/>
        <v>780519.16666666663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5</v>
      </c>
      <c r="C81" s="7"/>
      <c r="D81" s="2" t="e">
        <f t="shared" si="12"/>
        <v>#N/A</v>
      </c>
      <c r="E81" s="2" t="e">
        <f t="shared" si="22"/>
        <v>#N/A</v>
      </c>
      <c r="F81" s="2">
        <v>422460.83876977861</v>
      </c>
      <c r="G81" s="2">
        <f t="shared" si="25"/>
        <v>422460.83876977861</v>
      </c>
      <c r="H81" s="2">
        <f t="shared" si="13"/>
        <v>21271501.438957438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840641.2857142858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434676.41672472656</v>
      </c>
      <c r="Q81" s="2">
        <f t="shared" si="26"/>
        <v>434676.41672472656</v>
      </c>
      <c r="R81" s="2">
        <f t="shared" si="16"/>
        <v>22065907.684668943</v>
      </c>
      <c r="S81" s="2">
        <f t="shared" si="17"/>
        <v>422460.83876977861</v>
      </c>
      <c r="T81" s="2">
        <f t="shared" si="18"/>
        <v>20920.857142857159</v>
      </c>
      <c r="U81" s="2">
        <f t="shared" si="19"/>
        <v>434676.41672472656</v>
      </c>
      <c r="V81" s="2">
        <f t="shared" si="5"/>
        <v>791639.70833333337</v>
      </c>
      <c r="W81" s="2">
        <f t="shared" si="20"/>
        <v>11120.541666666744</v>
      </c>
      <c r="X81" s="2">
        <f t="shared" si="6"/>
        <v>423555.87505805981</v>
      </c>
      <c r="Y81" s="2">
        <f t="shared" si="7"/>
        <v>21274267.976335604</v>
      </c>
      <c r="Z81" s="2" t="str">
        <f t="shared" si="8"/>
        <v>HERE</v>
      </c>
      <c r="AA81" s="2">
        <f>IF(Z81="HERE",Y81,AA80+Graph!$G$1*1000)</f>
        <v>21274267.976335604</v>
      </c>
      <c r="AB81" s="2">
        <f t="shared" si="21"/>
        <v>423555.87505805865</v>
      </c>
      <c r="AC81" s="2">
        <f t="shared" si="9"/>
        <v>791639.70833333337</v>
      </c>
      <c r="AD81" s="3">
        <f t="shared" si="10"/>
        <v>21274267.976335604</v>
      </c>
      <c r="AE81" s="2">
        <f>IF(AE79&gt;=52800000,52800000,IF(AB60=Graph!G$1*1000,AE80+Graph!G$1*1000,AC81))</f>
        <v>791639.70833333337</v>
      </c>
      <c r="AF81" s="3">
        <f t="shared" si="11"/>
        <v>791639.70833333337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6</v>
      </c>
      <c r="C82" s="7"/>
      <c r="D82" s="2" t="e">
        <f t="shared" si="12"/>
        <v>#N/A</v>
      </c>
      <c r="E82" s="2" t="e">
        <f t="shared" si="22"/>
        <v>#N/A</v>
      </c>
      <c r="F82" s="2">
        <v>424296.61425891519</v>
      </c>
      <c r="G82" s="2">
        <f t="shared" si="25"/>
        <v>424296.61425891519</v>
      </c>
      <c r="H82" s="2">
        <f t="shared" si="13"/>
        <v>21695798.053216353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861562.14285714296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436783.05662019551</v>
      </c>
      <c r="Q82" s="2">
        <f t="shared" si="26"/>
        <v>436783.05662019551</v>
      </c>
      <c r="R82" s="2">
        <f t="shared" si="16"/>
        <v>22502690.741289139</v>
      </c>
      <c r="S82" s="2">
        <f t="shared" si="17"/>
        <v>424296.61425891519</v>
      </c>
      <c r="T82" s="2">
        <f t="shared" si="18"/>
        <v>20920.857142857159</v>
      </c>
      <c r="U82" s="2">
        <f t="shared" si="19"/>
        <v>436783.05662019551</v>
      </c>
      <c r="V82" s="2">
        <f t="shared" si="5"/>
        <v>802760.25</v>
      </c>
      <c r="W82" s="2">
        <f t="shared" si="20"/>
        <v>11120.541666666628</v>
      </c>
      <c r="X82" s="2">
        <f t="shared" si="6"/>
        <v>425662.51495352888</v>
      </c>
      <c r="Y82" s="2">
        <f t="shared" si="7"/>
        <v>21699930.491289131</v>
      </c>
      <c r="Z82" s="2" t="str">
        <f t="shared" si="8"/>
        <v>HERE</v>
      </c>
      <c r="AA82" s="2">
        <f>IF(Z82="HERE",Y82,AA81+Graph!$G$1*1000)</f>
        <v>21699930.491289131</v>
      </c>
      <c r="AB82" s="2">
        <f t="shared" si="21"/>
        <v>425662.5149535276</v>
      </c>
      <c r="AC82" s="2">
        <f t="shared" si="9"/>
        <v>802760.25</v>
      </c>
      <c r="AD82" s="3">
        <f t="shared" si="10"/>
        <v>21699930.491289131</v>
      </c>
      <c r="AE82" s="2">
        <f>IF(AE80&gt;=52800000,52800000,IF(AB61=Graph!G$1*1000,AE81+Graph!G$1*1000,AC82))</f>
        <v>802760.25</v>
      </c>
      <c r="AF82" s="3">
        <f t="shared" si="11"/>
        <v>802760.25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7</v>
      </c>
      <c r="C83" s="7"/>
      <c r="D83" s="2" t="e">
        <f t="shared" si="12"/>
        <v>#N/A</v>
      </c>
      <c r="E83" s="2" t="e">
        <f t="shared" si="22"/>
        <v>#N/A</v>
      </c>
      <c r="F83" s="2">
        <v>426132.38974806666</v>
      </c>
      <c r="G83" s="2">
        <f t="shared" si="25"/>
        <v>426132.38974806666</v>
      </c>
      <c r="H83" s="2">
        <f t="shared" si="13"/>
        <v>22121930.44296442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882483.00000000012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438889.69651566446</v>
      </c>
      <c r="Q83" s="2">
        <f t="shared" si="26"/>
        <v>438889.69651566446</v>
      </c>
      <c r="R83" s="2">
        <f t="shared" si="16"/>
        <v>22941580.437804803</v>
      </c>
      <c r="S83" s="2">
        <f t="shared" si="17"/>
        <v>426132.38974806666</v>
      </c>
      <c r="T83" s="2">
        <f t="shared" si="18"/>
        <v>20920.857142857159</v>
      </c>
      <c r="U83" s="2">
        <f t="shared" si="19"/>
        <v>438889.69651566446</v>
      </c>
      <c r="V83" s="2">
        <f t="shared" si="5"/>
        <v>813880.79166666663</v>
      </c>
      <c r="W83" s="2">
        <f t="shared" si="20"/>
        <v>11120.541666666628</v>
      </c>
      <c r="X83" s="2">
        <f t="shared" si="6"/>
        <v>427769.15484899783</v>
      </c>
      <c r="Y83" s="2">
        <f t="shared" si="7"/>
        <v>22127699.646138128</v>
      </c>
      <c r="Z83" s="2" t="str">
        <f t="shared" si="8"/>
        <v>HERE</v>
      </c>
      <c r="AA83" s="2">
        <f>IF(Z83="HERE",Y83,AA82+Graph!$G$1*1000)</f>
        <v>22127699.646138128</v>
      </c>
      <c r="AB83" s="2">
        <f t="shared" si="21"/>
        <v>427769.15484899655</v>
      </c>
      <c r="AC83" s="2">
        <f t="shared" si="9"/>
        <v>813880.79166666663</v>
      </c>
      <c r="AD83" s="3">
        <f t="shared" si="10"/>
        <v>22127699.646138128</v>
      </c>
      <c r="AE83" s="2">
        <f>IF(AE81&gt;=52800000,52800000,IF(AB62=Graph!G$1*1000,AE82+Graph!G$1*1000,AC83))</f>
        <v>813880.79166666663</v>
      </c>
      <c r="AF83" s="3">
        <f t="shared" si="11"/>
        <v>813880.79166666663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8</v>
      </c>
      <c r="C84" s="7"/>
      <c r="D84" s="2" t="e">
        <f t="shared" si="12"/>
        <v>#N/A</v>
      </c>
      <c r="E84" s="2" t="e">
        <f t="shared" si="22"/>
        <v>#N/A</v>
      </c>
      <c r="F84" s="2">
        <v>427968.16523721814</v>
      </c>
      <c r="G84" s="2">
        <f t="shared" si="25"/>
        <v>427968.16523721814</v>
      </c>
      <c r="H84" s="2">
        <f t="shared" si="13"/>
        <v>22549898.608201638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903403.85714285728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440996.33641113341</v>
      </c>
      <c r="Q84" s="2">
        <f t="shared" si="26"/>
        <v>440996.33641113341</v>
      </c>
      <c r="R84" s="2">
        <f t="shared" si="16"/>
        <v>23382576.774215937</v>
      </c>
      <c r="S84" s="2">
        <f t="shared" si="17"/>
        <v>427968.16523721814</v>
      </c>
      <c r="T84" s="2">
        <f t="shared" si="18"/>
        <v>20920.857142857159</v>
      </c>
      <c r="U84" s="2">
        <f t="shared" si="19"/>
        <v>440996.33641113341</v>
      </c>
      <c r="V84" s="2">
        <f t="shared" si="5"/>
        <v>825001.33333333337</v>
      </c>
      <c r="W84" s="2">
        <f t="shared" si="20"/>
        <v>11120.541666666744</v>
      </c>
      <c r="X84" s="2">
        <f t="shared" si="6"/>
        <v>429875.79474446666</v>
      </c>
      <c r="Y84" s="2">
        <f t="shared" si="7"/>
        <v>22557575.440882593</v>
      </c>
      <c r="Z84" s="2" t="str">
        <f t="shared" si="8"/>
        <v>HERE</v>
      </c>
      <c r="AA84" s="2">
        <f>IF(Z84="HERE",Y84,AA83+Graph!$G$1*1000)</f>
        <v>22557575.440882593</v>
      </c>
      <c r="AB84" s="2">
        <f t="shared" si="21"/>
        <v>429875.7947444655</v>
      </c>
      <c r="AC84" s="2">
        <f t="shared" si="9"/>
        <v>825001.33333333337</v>
      </c>
      <c r="AD84" s="3">
        <f t="shared" si="10"/>
        <v>22557575.440882593</v>
      </c>
      <c r="AE84" s="2">
        <f>IF(AE82&gt;=52800000,52800000,IF(AB63=Graph!G$1*1000,AE83+Graph!G$1*1000,AC84))</f>
        <v>825001.33333333337</v>
      </c>
      <c r="AF84" s="3">
        <f t="shared" si="11"/>
        <v>825001.33333333337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9</v>
      </c>
      <c r="C85" s="7"/>
      <c r="D85" s="2" t="e">
        <f t="shared" si="12"/>
        <v>#N/A</v>
      </c>
      <c r="E85" s="2" t="e">
        <f t="shared" si="22"/>
        <v>#N/A</v>
      </c>
      <c r="F85" s="2">
        <v>429803.94072635472</v>
      </c>
      <c r="G85" s="2">
        <f t="shared" si="25"/>
        <v>429803.94072635472</v>
      </c>
      <c r="H85" s="2">
        <f t="shared" si="13"/>
        <v>22979702.548927993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924324.71428571444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443102.97630660236</v>
      </c>
      <c r="Q85" s="2">
        <f t="shared" si="26"/>
        <v>443102.97630660236</v>
      </c>
      <c r="R85" s="2">
        <f t="shared" si="16"/>
        <v>23825679.750522539</v>
      </c>
      <c r="S85" s="2">
        <f t="shared" si="17"/>
        <v>429803.94072635472</v>
      </c>
      <c r="T85" s="2">
        <f t="shared" si="18"/>
        <v>20920.857142857159</v>
      </c>
      <c r="U85" s="2">
        <f t="shared" si="19"/>
        <v>443102.97630660236</v>
      </c>
      <c r="V85" s="2">
        <f t="shared" si="5"/>
        <v>836121.875</v>
      </c>
      <c r="W85" s="2">
        <f t="shared" si="20"/>
        <v>11120.541666666628</v>
      </c>
      <c r="X85" s="2">
        <f t="shared" si="6"/>
        <v>431982.43463993573</v>
      </c>
      <c r="Y85" s="2">
        <f t="shared" si="7"/>
        <v>22989557.875522528</v>
      </c>
      <c r="Z85" s="2" t="str">
        <f t="shared" si="8"/>
        <v>HERE</v>
      </c>
      <c r="AA85" s="2">
        <f>IF(Z85="HERE",Y85,AA84+Graph!$G$1*1000)</f>
        <v>22989557.875522528</v>
      </c>
      <c r="AB85" s="2">
        <f t="shared" si="21"/>
        <v>431982.43463993445</v>
      </c>
      <c r="AC85" s="2">
        <f t="shared" si="9"/>
        <v>836121.875</v>
      </c>
      <c r="AD85" s="3">
        <f t="shared" si="10"/>
        <v>22989557.875522528</v>
      </c>
      <c r="AE85" s="2">
        <f>IF(AE83&gt;=52800000,52800000,IF(AB64=Graph!G$1*1000,AE84+Graph!G$1*1000,AC85))</f>
        <v>836121.875</v>
      </c>
      <c r="AF85" s="3">
        <f t="shared" si="11"/>
        <v>836121.875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10</v>
      </c>
      <c r="C86" s="7"/>
      <c r="D86" s="2" t="e">
        <f t="shared" si="12"/>
        <v>#N/A</v>
      </c>
      <c r="E86" s="2" t="e">
        <f t="shared" si="22"/>
        <v>#N/A</v>
      </c>
      <c r="F86" s="2">
        <v>431639.7162155062</v>
      </c>
      <c r="G86" s="2">
        <f t="shared" si="25"/>
        <v>431639.7162155062</v>
      </c>
      <c r="H86" s="2">
        <f t="shared" si="13"/>
        <v>23411342.265143499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945245.57142857159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445209.61620208621</v>
      </c>
      <c r="Q86" s="2">
        <f t="shared" si="26"/>
        <v>445209.61620208621</v>
      </c>
      <c r="R86" s="2">
        <f t="shared" si="16"/>
        <v>24270889.366724625</v>
      </c>
      <c r="S86" s="2">
        <f t="shared" si="17"/>
        <v>431639.7162155062</v>
      </c>
      <c r="T86" s="2">
        <f t="shared" si="18"/>
        <v>20920.857142857159</v>
      </c>
      <c r="U86" s="2">
        <f t="shared" si="19"/>
        <v>445209.61620208621</v>
      </c>
      <c r="V86" s="2">
        <f t="shared" si="5"/>
        <v>847242.41666666663</v>
      </c>
      <c r="W86" s="2">
        <f t="shared" si="20"/>
        <v>11120.541666666628</v>
      </c>
      <c r="X86" s="2">
        <f t="shared" si="6"/>
        <v>434089.07453541958</v>
      </c>
      <c r="Y86" s="2">
        <f t="shared" si="7"/>
        <v>23423646.950057946</v>
      </c>
      <c r="Z86" s="2" t="str">
        <f t="shared" si="8"/>
        <v>HERE</v>
      </c>
      <c r="AA86" s="2">
        <f>IF(Z86="HERE",Y86,AA85+Graph!$G$1*1000)</f>
        <v>23423646.950057946</v>
      </c>
      <c r="AB86" s="2">
        <f t="shared" si="21"/>
        <v>434089.0745354183</v>
      </c>
      <c r="AC86" s="2">
        <f t="shared" si="9"/>
        <v>847242.41666666663</v>
      </c>
      <c r="AD86" s="3">
        <f t="shared" si="10"/>
        <v>23423646.950057946</v>
      </c>
      <c r="AE86" s="2">
        <f>IF(AE84&gt;=52800000,52800000,IF(AB65=Graph!G$1*1000,AE85+Graph!G$1*1000,AC86))</f>
        <v>847242.41666666663</v>
      </c>
      <c r="AF86" s="3">
        <f t="shared" si="11"/>
        <v>847242.41666666663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11</v>
      </c>
      <c r="C87" s="7"/>
      <c r="D87" s="2" t="e">
        <f t="shared" si="12"/>
        <v>#N/A</v>
      </c>
      <c r="E87" s="2" t="e">
        <f t="shared" si="22"/>
        <v>#N/A</v>
      </c>
      <c r="F87" s="2">
        <v>433475.49170464277</v>
      </c>
      <c r="G87" s="2">
        <f t="shared" si="25"/>
        <v>433475.49170464277</v>
      </c>
      <c r="H87" s="2">
        <f t="shared" si="13"/>
        <v>23844817.756848142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966166.42857142875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447316.25609755516</v>
      </c>
      <c r="Q87" s="2">
        <f t="shared" si="26"/>
        <v>447316.25609755516</v>
      </c>
      <c r="R87" s="2">
        <f t="shared" si="16"/>
        <v>24718205.62282218</v>
      </c>
      <c r="S87" s="2">
        <f t="shared" si="17"/>
        <v>433475.49170464277</v>
      </c>
      <c r="T87" s="2">
        <f t="shared" si="18"/>
        <v>20920.857142857159</v>
      </c>
      <c r="U87" s="2">
        <f t="shared" si="19"/>
        <v>447316.25609755516</v>
      </c>
      <c r="V87" s="2">
        <f t="shared" si="5"/>
        <v>858362.95833333337</v>
      </c>
      <c r="W87" s="2">
        <f t="shared" si="20"/>
        <v>11120.541666666744</v>
      </c>
      <c r="X87" s="2">
        <f t="shared" si="6"/>
        <v>436195.71443088842</v>
      </c>
      <c r="Y87" s="2">
        <f t="shared" si="7"/>
        <v>23859842.664488833</v>
      </c>
      <c r="Z87" s="2" t="str">
        <f t="shared" si="8"/>
        <v>HERE</v>
      </c>
      <c r="AA87" s="2">
        <f>IF(Z87="HERE",Y87,AA86+Graph!$G$1*1000)</f>
        <v>23859842.664488833</v>
      </c>
      <c r="AB87" s="2">
        <f t="shared" si="21"/>
        <v>436195.71443088725</v>
      </c>
      <c r="AC87" s="2">
        <f t="shared" si="9"/>
        <v>858362.95833333337</v>
      </c>
      <c r="AD87" s="3">
        <f t="shared" si="10"/>
        <v>23859842.664488833</v>
      </c>
      <c r="AE87" s="2">
        <f>IF(AE85&gt;=52800000,52800000,IF(AB66=Graph!G$1*1000,AE86+Graph!G$1*1000,AC87))</f>
        <v>858362.95833333337</v>
      </c>
      <c r="AF87" s="3">
        <f t="shared" si="11"/>
        <v>858362.95833333337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12</v>
      </c>
      <c r="C88" s="7"/>
      <c r="D88" s="2" t="e">
        <f t="shared" si="12"/>
        <v>#N/A</v>
      </c>
      <c r="E88" s="2" t="e">
        <f t="shared" si="22"/>
        <v>#N/A</v>
      </c>
      <c r="F88" s="2">
        <v>435311.26719379425</v>
      </c>
      <c r="G88" s="2">
        <f t="shared" si="25"/>
        <v>435311.26719379425</v>
      </c>
      <c r="H88" s="2">
        <f t="shared" si="13"/>
        <v>24280129.024041936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987087.28571428591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449422.89599302411</v>
      </c>
      <c r="Q88" s="2">
        <f t="shared" si="26"/>
        <v>449422.89599302411</v>
      </c>
      <c r="R88" s="2">
        <f t="shared" si="16"/>
        <v>25167628.518815205</v>
      </c>
      <c r="S88" s="2">
        <f t="shared" si="17"/>
        <v>435311.26719379425</v>
      </c>
      <c r="T88" s="2">
        <f t="shared" si="18"/>
        <v>20920.857142857159</v>
      </c>
      <c r="U88" s="2">
        <f t="shared" si="19"/>
        <v>449422.89599302411</v>
      </c>
      <c r="V88" s="2">
        <f t="shared" si="5"/>
        <v>869483.5</v>
      </c>
      <c r="W88" s="2">
        <f t="shared" si="20"/>
        <v>11120.541666666628</v>
      </c>
      <c r="X88" s="2">
        <f t="shared" si="6"/>
        <v>438302.35432635748</v>
      </c>
      <c r="Y88" s="2">
        <f t="shared" si="7"/>
        <v>24298145.01881519</v>
      </c>
      <c r="Z88" s="2" t="str">
        <f t="shared" si="8"/>
        <v>HERE</v>
      </c>
      <c r="AA88" s="2">
        <f>IF(Z88="HERE",Y88,AA87+Graph!$G$1*1000)</f>
        <v>24298145.01881519</v>
      </c>
      <c r="AB88" s="2">
        <f t="shared" si="21"/>
        <v>438302.3543263562</v>
      </c>
      <c r="AC88" s="2">
        <f t="shared" si="9"/>
        <v>869483.5</v>
      </c>
      <c r="AD88" s="3">
        <f t="shared" si="10"/>
        <v>24298145.01881519</v>
      </c>
      <c r="AE88" s="2">
        <f>IF(AE86&gt;=52800000,52800000,IF(AB67=Graph!G$1*1000,AE87+Graph!G$1*1000,AC88))</f>
        <v>869483.5</v>
      </c>
      <c r="AF88" s="3">
        <f t="shared" si="11"/>
        <v>869483.5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13</v>
      </c>
      <c r="C89" s="7"/>
      <c r="D89" s="2" t="e">
        <f t="shared" si="12"/>
        <v>#N/A</v>
      </c>
      <c r="E89" s="2" t="e">
        <f t="shared" si="22"/>
        <v>#N/A</v>
      </c>
      <c r="F89" s="2">
        <v>437147.04268293083</v>
      </c>
      <c r="G89" s="2">
        <f t="shared" si="25"/>
        <v>437147.04268293083</v>
      </c>
      <c r="H89" s="2">
        <f t="shared" si="13"/>
        <v>24717276.066724867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1008008.1428571431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451529.53588849306</v>
      </c>
      <c r="Q89" s="2">
        <f t="shared" si="26"/>
        <v>451529.53588849306</v>
      </c>
      <c r="R89" s="2">
        <f t="shared" si="16"/>
        <v>25619158.054703698</v>
      </c>
      <c r="S89" s="2">
        <f t="shared" si="17"/>
        <v>437147.04268293083</v>
      </c>
      <c r="T89" s="2">
        <f t="shared" si="18"/>
        <v>20920.857142857159</v>
      </c>
      <c r="U89" s="2">
        <f t="shared" si="19"/>
        <v>451529.53588849306</v>
      </c>
      <c r="V89" s="2">
        <f t="shared" si="5"/>
        <v>880604.04166666663</v>
      </c>
      <c r="W89" s="2">
        <f t="shared" si="20"/>
        <v>11120.541666666628</v>
      </c>
      <c r="X89" s="2">
        <f t="shared" si="6"/>
        <v>440408.99422182643</v>
      </c>
      <c r="Y89" s="2">
        <f t="shared" si="7"/>
        <v>24738554.013037015</v>
      </c>
      <c r="Z89" s="2" t="str">
        <f t="shared" si="8"/>
        <v>HERE</v>
      </c>
      <c r="AA89" s="2">
        <f>IF(Z89="HERE",Y89,AA88+Graph!$G$1*1000)</f>
        <v>24738554.013037015</v>
      </c>
      <c r="AB89" s="2">
        <f t="shared" si="21"/>
        <v>440408.99422182515</v>
      </c>
      <c r="AC89" s="2">
        <f t="shared" si="9"/>
        <v>880604.04166666663</v>
      </c>
      <c r="AD89" s="3">
        <f t="shared" si="10"/>
        <v>24738554.013037015</v>
      </c>
      <c r="AE89" s="2">
        <f>IF(AE87&gt;=52800000,52800000,IF(AB68=Graph!G$1*1000,AE88+Graph!G$1*1000,AC89))</f>
        <v>880604.04166666663</v>
      </c>
      <c r="AF89" s="3">
        <f t="shared" si="11"/>
        <v>880604.04166666663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14</v>
      </c>
      <c r="C90" s="7"/>
      <c r="D90" s="2" t="e">
        <f t="shared" si="12"/>
        <v>#N/A</v>
      </c>
      <c r="E90" s="2" t="e">
        <f t="shared" si="22"/>
        <v>#N/A</v>
      </c>
      <c r="F90" s="2">
        <v>438982.8181720823</v>
      </c>
      <c r="G90" s="2">
        <f t="shared" si="25"/>
        <v>438982.8181720823</v>
      </c>
      <c r="H90" s="2">
        <f t="shared" si="13"/>
        <v>25156258.884896949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1028929.0000000002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453636.17578396201</v>
      </c>
      <c r="Q90" s="2">
        <f t="shared" si="26"/>
        <v>453636.17578396201</v>
      </c>
      <c r="R90" s="2">
        <f t="shared" si="16"/>
        <v>26072794.23048766</v>
      </c>
      <c r="S90" s="2">
        <f t="shared" si="17"/>
        <v>438982.8181720823</v>
      </c>
      <c r="T90" s="2">
        <f t="shared" si="18"/>
        <v>20920.857142857159</v>
      </c>
      <c r="U90" s="2">
        <f t="shared" si="19"/>
        <v>453636.17578396201</v>
      </c>
      <c r="V90" s="2">
        <f t="shared" si="5"/>
        <v>891724.58333333326</v>
      </c>
      <c r="W90" s="2">
        <f t="shared" si="20"/>
        <v>11120.541666666628</v>
      </c>
      <c r="X90" s="2">
        <f t="shared" si="6"/>
        <v>442515.63411729538</v>
      </c>
      <c r="Y90" s="2">
        <f t="shared" si="7"/>
        <v>25181069.647154309</v>
      </c>
      <c r="Z90" s="2" t="str">
        <f t="shared" si="8"/>
        <v>HERE</v>
      </c>
      <c r="AA90" s="2">
        <f>IF(Z90="HERE",Y90,AA89+Graph!$G$1*1000)</f>
        <v>25181069.647154309</v>
      </c>
      <c r="AB90" s="2">
        <f t="shared" si="21"/>
        <v>442515.6341172941</v>
      </c>
      <c r="AC90" s="2">
        <f t="shared" si="9"/>
        <v>891724.58333333326</v>
      </c>
      <c r="AD90" s="3">
        <f t="shared" si="10"/>
        <v>25181069.647154309</v>
      </c>
      <c r="AE90" s="2">
        <f>IF(AE88&gt;=52800000,52800000,IF(AB69=Graph!G$1*1000,AE89+Graph!G$1*1000,AC90))</f>
        <v>891724.58333333326</v>
      </c>
      <c r="AF90" s="3">
        <f t="shared" si="11"/>
        <v>891724.58333333326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15</v>
      </c>
      <c r="C91" s="7"/>
      <c r="D91" s="2" t="e">
        <f t="shared" si="12"/>
        <v>#N/A</v>
      </c>
      <c r="E91" s="2" t="e">
        <f t="shared" si="22"/>
        <v>#N/A</v>
      </c>
      <c r="F91" s="2">
        <v>440818.59366121888</v>
      </c>
      <c r="G91" s="2">
        <f t="shared" si="25"/>
        <v>440818.59366121888</v>
      </c>
      <c r="H91" s="2">
        <f t="shared" si="13"/>
        <v>25597077.478558168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1049849.8571428573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455742.81567943096</v>
      </c>
      <c r="Q91" s="2">
        <f t="shared" si="26"/>
        <v>455742.81567943096</v>
      </c>
      <c r="R91" s="2">
        <f t="shared" si="16"/>
        <v>26528537.046167091</v>
      </c>
      <c r="S91" s="2">
        <f t="shared" si="17"/>
        <v>440818.59366121888</v>
      </c>
      <c r="T91" s="2">
        <f t="shared" si="18"/>
        <v>20920.857142857043</v>
      </c>
      <c r="U91" s="2">
        <f t="shared" si="19"/>
        <v>455742.81567943096</v>
      </c>
      <c r="V91" s="2">
        <f t="shared" si="5"/>
        <v>902845.125</v>
      </c>
      <c r="W91" s="2">
        <f t="shared" si="20"/>
        <v>11120.541666666744</v>
      </c>
      <c r="X91" s="2">
        <f t="shared" si="6"/>
        <v>444622.27401276422</v>
      </c>
      <c r="Y91" s="2">
        <f t="shared" si="7"/>
        <v>25625691.921167072</v>
      </c>
      <c r="Z91" s="2" t="str">
        <f t="shared" si="8"/>
        <v>HERE</v>
      </c>
      <c r="AA91" s="2">
        <f>IF(Z91="HERE",Y91,AA90+Graph!$G$1*1000)</f>
        <v>25625691.921167072</v>
      </c>
      <c r="AB91" s="2">
        <f t="shared" si="21"/>
        <v>444622.27401276305</v>
      </c>
      <c r="AC91" s="2">
        <f t="shared" si="9"/>
        <v>902845.125</v>
      </c>
      <c r="AD91" s="3">
        <f t="shared" si="10"/>
        <v>25625691.921167072</v>
      </c>
      <c r="AE91" s="2">
        <f>IF(AE89&gt;=52800000,52800000,IF(AB70=Graph!G$1*1000,AE90+Graph!G$1*1000,AC91))</f>
        <v>902845.125</v>
      </c>
      <c r="AF91" s="3">
        <f t="shared" si="11"/>
        <v>902845.125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16</v>
      </c>
      <c r="C92" s="7"/>
      <c r="D92" s="2" t="e">
        <f t="shared" si="12"/>
        <v>#N/A</v>
      </c>
      <c r="E92" s="2" t="e">
        <f t="shared" si="22"/>
        <v>#N/A</v>
      </c>
      <c r="F92" s="2">
        <v>442654.36915037036</v>
      </c>
      <c r="G92" s="2">
        <f t="shared" si="25"/>
        <v>442654.36915037036</v>
      </c>
      <c r="H92" s="2">
        <f t="shared" si="13"/>
        <v>26039731.847708538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1070770.7142857143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457849.45557489991</v>
      </c>
      <c r="Q92" s="2">
        <f t="shared" si="26"/>
        <v>457849.45557489991</v>
      </c>
      <c r="R92" s="2">
        <f t="shared" si="16"/>
        <v>26986386.50174199</v>
      </c>
      <c r="S92" s="2">
        <f t="shared" si="17"/>
        <v>442654.36915037036</v>
      </c>
      <c r="T92" s="2">
        <f t="shared" si="18"/>
        <v>20920.857142857043</v>
      </c>
      <c r="U92" s="2">
        <f t="shared" si="19"/>
        <v>457849.45557489991</v>
      </c>
      <c r="V92" s="2">
        <f t="shared" si="5"/>
        <v>913965.66666666663</v>
      </c>
      <c r="W92" s="2">
        <f t="shared" si="20"/>
        <v>11120.541666666628</v>
      </c>
      <c r="X92" s="2">
        <f t="shared" si="6"/>
        <v>446728.91390823328</v>
      </c>
      <c r="Y92" s="2">
        <f t="shared" si="7"/>
        <v>26072420.835075304</v>
      </c>
      <c r="Z92" s="2" t="str">
        <f t="shared" si="8"/>
        <v>HERE</v>
      </c>
      <c r="AA92" s="2">
        <f>IF(Z92="HERE",Y92,AA91+Graph!$G$1*1000)</f>
        <v>26072420.835075304</v>
      </c>
      <c r="AB92" s="2">
        <f t="shared" si="21"/>
        <v>446728.913908232</v>
      </c>
      <c r="AC92" s="2">
        <f t="shared" si="9"/>
        <v>913965.66666666663</v>
      </c>
      <c r="AD92" s="3">
        <f t="shared" si="10"/>
        <v>26072420.835075304</v>
      </c>
      <c r="AE92" s="2">
        <f>IF(AE90&gt;=52800000,52800000,IF(AB71=Graph!G$1*1000,AE91+Graph!G$1*1000,AC92))</f>
        <v>913965.66666666663</v>
      </c>
      <c r="AF92" s="3">
        <f t="shared" si="11"/>
        <v>913965.66666666663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17</v>
      </c>
      <c r="C93" s="7"/>
      <c r="D93" s="2" t="e">
        <f t="shared" si="12"/>
        <v>#N/A</v>
      </c>
      <c r="E93" s="2" t="e">
        <f t="shared" si="22"/>
        <v>#N/A</v>
      </c>
      <c r="F93" s="2">
        <v>444490.14463952184</v>
      </c>
      <c r="G93" s="2">
        <f t="shared" si="25"/>
        <v>444490.14463952184</v>
      </c>
      <c r="H93" s="2">
        <f t="shared" si="13"/>
        <v>26484221.99234806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1091691.5714285714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459956.09547036886</v>
      </c>
      <c r="Q93" s="2">
        <f t="shared" si="26"/>
        <v>459956.09547036886</v>
      </c>
      <c r="R93" s="2">
        <f t="shared" si="16"/>
        <v>27446342.597212359</v>
      </c>
      <c r="S93" s="2">
        <f t="shared" si="17"/>
        <v>444490.14463952184</v>
      </c>
      <c r="T93" s="2">
        <f t="shared" si="18"/>
        <v>20920.857142857043</v>
      </c>
      <c r="U93" s="2">
        <f t="shared" si="19"/>
        <v>459956.09547036886</v>
      </c>
      <c r="V93" s="2">
        <f t="shared" si="5"/>
        <v>925086.20833333326</v>
      </c>
      <c r="W93" s="2">
        <f t="shared" si="20"/>
        <v>11120.541666666628</v>
      </c>
      <c r="X93" s="2">
        <f t="shared" si="6"/>
        <v>448835.55380370223</v>
      </c>
      <c r="Y93" s="2">
        <f t="shared" si="7"/>
        <v>26521256.388879005</v>
      </c>
      <c r="Z93" s="2" t="str">
        <f t="shared" si="8"/>
        <v>HERE</v>
      </c>
      <c r="AA93" s="2">
        <f>IF(Z93="HERE",Y93,AA92+Graph!$G$1*1000)</f>
        <v>26521256.388879005</v>
      </c>
      <c r="AB93" s="2">
        <f t="shared" si="21"/>
        <v>448835.55380370095</v>
      </c>
      <c r="AC93" s="2">
        <f t="shared" si="9"/>
        <v>925086.20833333326</v>
      </c>
      <c r="AD93" s="3">
        <f t="shared" si="10"/>
        <v>26521256.388879005</v>
      </c>
      <c r="AE93" s="2">
        <f>IF(AE91&gt;=52800000,52800000,IF(AB72=Graph!G$1*1000,AE92+Graph!G$1*1000,AC93))</f>
        <v>925086.20833333326</v>
      </c>
      <c r="AF93" s="3">
        <f t="shared" si="11"/>
        <v>925086.20833333326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18</v>
      </c>
      <c r="C94" s="7"/>
      <c r="D94" s="2" t="e">
        <f t="shared" si="12"/>
        <v>#N/A</v>
      </c>
      <c r="E94" s="2" t="e">
        <f t="shared" si="22"/>
        <v>#N/A</v>
      </c>
      <c r="F94" s="2">
        <v>446325.92012865841</v>
      </c>
      <c r="G94" s="2">
        <f t="shared" si="25"/>
        <v>446325.92012865841</v>
      </c>
      <c r="H94" s="2">
        <f t="shared" si="13"/>
        <v>26930547.912476718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1112612.4285714284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462062.73536583781</v>
      </c>
      <c r="Q94" s="2">
        <f t="shared" si="26"/>
        <v>462062.73536583781</v>
      </c>
      <c r="R94" s="2">
        <f t="shared" si="16"/>
        <v>27908405.332578197</v>
      </c>
      <c r="S94" s="2">
        <f t="shared" si="17"/>
        <v>446325.92012865841</v>
      </c>
      <c r="T94" s="2">
        <f t="shared" si="18"/>
        <v>20920.857142857043</v>
      </c>
      <c r="U94" s="2">
        <f t="shared" si="19"/>
        <v>462062.73536583781</v>
      </c>
      <c r="V94" s="2">
        <f t="shared" si="5"/>
        <v>936206.75</v>
      </c>
      <c r="W94" s="2">
        <f t="shared" si="20"/>
        <v>11120.541666666744</v>
      </c>
      <c r="X94" s="2">
        <f t="shared" si="6"/>
        <v>450942.19369917107</v>
      </c>
      <c r="Y94" s="2">
        <f t="shared" si="7"/>
        <v>26972198.582578175</v>
      </c>
      <c r="Z94" s="2" t="str">
        <f t="shared" si="8"/>
        <v>HERE</v>
      </c>
      <c r="AA94" s="2">
        <f>IF(Z94="HERE",Y94,AA93+Graph!$G$1*1000)</f>
        <v>26972198.582578175</v>
      </c>
      <c r="AB94" s="2">
        <f t="shared" si="21"/>
        <v>450942.1936991699</v>
      </c>
      <c r="AC94" s="2">
        <f t="shared" si="9"/>
        <v>936206.75</v>
      </c>
      <c r="AD94" s="3">
        <f t="shared" si="10"/>
        <v>26972198.582578175</v>
      </c>
      <c r="AE94" s="2">
        <f>IF(AE92&gt;=52800000,52800000,IF(AB73=Graph!G$1*1000,AE93+Graph!G$1*1000,AC94))</f>
        <v>936206.75</v>
      </c>
      <c r="AF94" s="3">
        <f t="shared" si="11"/>
        <v>936206.75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19</v>
      </c>
      <c r="C95" s="7"/>
      <c r="D95" s="2" t="e">
        <f t="shared" si="12"/>
        <v>#N/A</v>
      </c>
      <c r="E95" s="2" t="e">
        <f t="shared" si="22"/>
        <v>#N/A</v>
      </c>
      <c r="F95" s="2">
        <v>448161.69561780989</v>
      </c>
      <c r="G95" s="2">
        <f t="shared" si="25"/>
        <v>448161.69561780989</v>
      </c>
      <c r="H95" s="2">
        <f t="shared" si="13"/>
        <v>27378709.608094528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1133533.2857142854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464169.37526130676</v>
      </c>
      <c r="Q95" s="2">
        <f t="shared" si="26"/>
        <v>464169.37526130676</v>
      </c>
      <c r="R95" s="2">
        <f t="shared" si="16"/>
        <v>28372574.707839504</v>
      </c>
      <c r="S95" s="2">
        <f t="shared" si="17"/>
        <v>448161.69561780989</v>
      </c>
      <c r="T95" s="2">
        <f t="shared" si="18"/>
        <v>20920.857142857043</v>
      </c>
      <c r="U95" s="2">
        <f t="shared" si="19"/>
        <v>464169.37526130676</v>
      </c>
      <c r="V95" s="2">
        <f t="shared" si="5"/>
        <v>947327.29166666663</v>
      </c>
      <c r="W95" s="2">
        <f t="shared" si="20"/>
        <v>11120.541666666628</v>
      </c>
      <c r="X95" s="2">
        <f t="shared" si="6"/>
        <v>453048.83359464013</v>
      </c>
      <c r="Y95" s="2">
        <f t="shared" ref="Y95:Y158" si="30">IF(COUNT($C96)=0,IF(COUNT($C95)=1,C95,SUM(Y94+X95)),C95)</f>
        <v>27425247.416172814</v>
      </c>
      <c r="Z95" s="2" t="str">
        <f t="shared" si="8"/>
        <v>HERE</v>
      </c>
      <c r="AA95" s="2">
        <f>IF(Z95="HERE",Y95,AA94+Graph!$G$1*1000)</f>
        <v>27425247.416172814</v>
      </c>
      <c r="AB95" s="2">
        <f t="shared" si="21"/>
        <v>453048.83359463885</v>
      </c>
      <c r="AC95" s="2">
        <f t="shared" ref="AC95:AC158" si="31">IF(Z96="HERE",V95,AC94)</f>
        <v>947327.29166666663</v>
      </c>
      <c r="AD95" s="3">
        <f t="shared" si="10"/>
        <v>27425247.416172814</v>
      </c>
      <c r="AE95" s="2">
        <f>IF(AE93&gt;=52800000,52800000,IF(AB74=Graph!G$1*1000,AE94+Graph!G$1*1000,AC95))</f>
        <v>947327.29166666663</v>
      </c>
      <c r="AF95" s="3">
        <f t="shared" si="11"/>
        <v>947327.29166666663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20</v>
      </c>
      <c r="C96" s="7"/>
      <c r="D96" s="2" t="e">
        <f t="shared" si="12"/>
        <v>#N/A</v>
      </c>
      <c r="E96" s="2" t="e">
        <f t="shared" si="22"/>
        <v>#N/A</v>
      </c>
      <c r="F96" s="2">
        <v>449997.47110694647</v>
      </c>
      <c r="G96" s="2">
        <f t="shared" si="25"/>
        <v>449997.47110694647</v>
      </c>
      <c r="H96" s="2">
        <f t="shared" ref="H96:H159" si="32">IF(COUNT($C97)=0,IF(COUNT($C96)=1,C96,SUM(H95+G96)),C96)</f>
        <v>27828707.079201475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1154454.1428571425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466276.01515679061</v>
      </c>
      <c r="Q96" s="2">
        <f t="shared" si="26"/>
        <v>466276.01515679061</v>
      </c>
      <c r="R96" s="2">
        <f t="shared" ref="R96:R159" si="33">IF(COUNT($C97)=0,IF(COUNT($C96)=1,M96,SUM(R95+Q96)),M96)</f>
        <v>28838850.722996294</v>
      </c>
      <c r="S96" s="2">
        <f t="shared" si="17"/>
        <v>449997.47110694647</v>
      </c>
      <c r="T96" s="2">
        <f t="shared" si="18"/>
        <v>20920.857142857043</v>
      </c>
      <c r="U96" s="2">
        <f t="shared" si="19"/>
        <v>466276.01515679061</v>
      </c>
      <c r="V96" s="2">
        <f t="shared" si="5"/>
        <v>958447.83333333326</v>
      </c>
      <c r="W96" s="2">
        <f t="shared" si="20"/>
        <v>11120.541666666628</v>
      </c>
      <c r="X96" s="2">
        <f t="shared" si="6"/>
        <v>455155.47349012399</v>
      </c>
      <c r="Y96" s="2">
        <f t="shared" si="30"/>
        <v>27880402.889662936</v>
      </c>
      <c r="Z96" s="2" t="str">
        <f t="shared" si="8"/>
        <v>HERE</v>
      </c>
      <c r="AA96" s="2">
        <f>IF(Z96="HERE",Y96,AA95+Graph!$G$1*1000)</f>
        <v>27880402.889662936</v>
      </c>
      <c r="AB96" s="2">
        <f t="shared" si="21"/>
        <v>455155.47349012271</v>
      </c>
      <c r="AC96" s="2">
        <f t="shared" si="31"/>
        <v>958447.83333333326</v>
      </c>
      <c r="AD96" s="3">
        <f t="shared" si="10"/>
        <v>27880402.889662936</v>
      </c>
      <c r="AE96" s="2">
        <f>IF(AE94&gt;=52800000,52800000,IF(AB75=Graph!G$1*1000,AE95+Graph!G$1*1000,AC96))</f>
        <v>958447.83333333326</v>
      </c>
      <c r="AF96" s="3">
        <f t="shared" si="11"/>
        <v>958447.83333333326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21</v>
      </c>
      <c r="C97" s="7"/>
      <c r="D97" s="2" t="e">
        <f t="shared" si="12"/>
        <v>#N/A</v>
      </c>
      <c r="E97" s="2" t="e">
        <f t="shared" si="22"/>
        <v>#N/A</v>
      </c>
      <c r="F97" s="2">
        <v>451833.24659609795</v>
      </c>
      <c r="G97" s="2">
        <f t="shared" si="25"/>
        <v>451833.24659609795</v>
      </c>
      <c r="H97" s="2">
        <f t="shared" si="32"/>
        <v>28280540.325797573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1175374.9999999995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468382.65505225956</v>
      </c>
      <c r="Q97" s="2">
        <f t="shared" si="26"/>
        <v>468382.65505225956</v>
      </c>
      <c r="R97" s="2">
        <f t="shared" si="33"/>
        <v>29307233.378048554</v>
      </c>
      <c r="S97" s="2">
        <f t="shared" si="17"/>
        <v>451833.24659609795</v>
      </c>
      <c r="T97" s="2">
        <f t="shared" si="18"/>
        <v>20920.857142857043</v>
      </c>
      <c r="U97" s="2">
        <f t="shared" si="19"/>
        <v>468382.65505225956</v>
      </c>
      <c r="V97" s="2">
        <f t="shared" si="5"/>
        <v>969568.375</v>
      </c>
      <c r="W97" s="2">
        <f t="shared" si="20"/>
        <v>11120.541666666744</v>
      </c>
      <c r="X97" s="2">
        <f t="shared" si="6"/>
        <v>457262.11338559282</v>
      </c>
      <c r="Y97" s="2">
        <f t="shared" si="30"/>
        <v>28337665.003048528</v>
      </c>
      <c r="Z97" s="2" t="str">
        <f t="shared" si="8"/>
        <v>HERE</v>
      </c>
      <c r="AA97" s="2">
        <f>IF(Z97="HERE",Y97,AA96+Graph!$G$1*1000)</f>
        <v>28337665.003048528</v>
      </c>
      <c r="AB97" s="2">
        <f t="shared" si="21"/>
        <v>457262.11338559166</v>
      </c>
      <c r="AC97" s="2">
        <f t="shared" si="31"/>
        <v>969568.375</v>
      </c>
      <c r="AD97" s="3">
        <f t="shared" si="10"/>
        <v>28337665.003048528</v>
      </c>
      <c r="AE97" s="2">
        <f>IF(AE95&gt;=52800000,52800000,IF(AB76=Graph!G$1*1000,AE96+Graph!G$1*1000,AC97))</f>
        <v>969568.375</v>
      </c>
      <c r="AF97" s="3">
        <f t="shared" si="11"/>
        <v>969568.375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22</v>
      </c>
      <c r="C98" s="7"/>
      <c r="D98" s="2" t="e">
        <f t="shared" si="12"/>
        <v>#N/A</v>
      </c>
      <c r="E98" s="2" t="e">
        <f t="shared" si="22"/>
        <v>#N/A</v>
      </c>
      <c r="F98" s="2">
        <v>453669.02208523452</v>
      </c>
      <c r="G98" s="2">
        <f t="shared" si="25"/>
        <v>453669.02208523452</v>
      </c>
      <c r="H98" s="2">
        <f t="shared" si="32"/>
        <v>28734209.347882807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1196295.8571428566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470489.29494772851</v>
      </c>
      <c r="Q98" s="2">
        <f t="shared" si="26"/>
        <v>470489.29494772851</v>
      </c>
      <c r="R98" s="2">
        <f t="shared" si="33"/>
        <v>29777722.672996283</v>
      </c>
      <c r="S98" s="2">
        <f t="shared" si="17"/>
        <v>453669.02208523452</v>
      </c>
      <c r="T98" s="2">
        <f t="shared" si="18"/>
        <v>20920.857142857043</v>
      </c>
      <c r="U98" s="2">
        <f t="shared" si="19"/>
        <v>470489.29494772851</v>
      </c>
      <c r="V98" s="2">
        <f t="shared" si="5"/>
        <v>980688.91666666663</v>
      </c>
      <c r="W98" s="2">
        <f t="shared" si="20"/>
        <v>11120.541666666628</v>
      </c>
      <c r="X98" s="2">
        <f t="shared" si="6"/>
        <v>459368.75328106189</v>
      </c>
      <c r="Y98" s="2">
        <f t="shared" si="30"/>
        <v>28797033.756329589</v>
      </c>
      <c r="Z98" s="2" t="str">
        <f t="shared" si="8"/>
        <v>HERE</v>
      </c>
      <c r="AA98" s="2">
        <f>IF(Z98="HERE",Y98,AA97+Graph!$G$1*1000)</f>
        <v>28797033.756329589</v>
      </c>
      <c r="AB98" s="2">
        <f t="shared" si="21"/>
        <v>459368.75328106061</v>
      </c>
      <c r="AC98" s="2">
        <f t="shared" si="31"/>
        <v>980688.91666666663</v>
      </c>
      <c r="AD98" s="3">
        <f t="shared" si="10"/>
        <v>28797033.756329589</v>
      </c>
      <c r="AE98" s="2">
        <f>IF(AE96&gt;=52800000,52800000,IF(AB77=Graph!G$1*1000,AE97+Graph!G$1*1000,AC98))</f>
        <v>980688.91666666663</v>
      </c>
      <c r="AF98" s="3">
        <f t="shared" si="11"/>
        <v>980688.91666666663</v>
      </c>
      <c r="AG98" s="3">
        <f t="shared" si="29"/>
        <v>17670773.761011899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23</v>
      </c>
      <c r="C99" s="7"/>
      <c r="D99" s="2" t="e">
        <f t="shared" si="12"/>
        <v>#N/A</v>
      </c>
      <c r="E99" s="2" t="e">
        <f t="shared" si="22"/>
        <v>#N/A</v>
      </c>
      <c r="F99" s="2">
        <v>455504.797574386</v>
      </c>
      <c r="G99" s="2">
        <f t="shared" si="25"/>
        <v>455504.797574386</v>
      </c>
      <c r="H99" s="2">
        <f t="shared" si="32"/>
        <v>29189714.145457193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1217216.7142857136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472595.93484319746</v>
      </c>
      <c r="Q99" s="2">
        <f t="shared" si="26"/>
        <v>472595.93484319746</v>
      </c>
      <c r="R99" s="2">
        <f t="shared" si="33"/>
        <v>30250318.60783948</v>
      </c>
      <c r="S99" s="2">
        <f t="shared" si="17"/>
        <v>455504.797574386</v>
      </c>
      <c r="T99" s="2">
        <f t="shared" si="18"/>
        <v>20920.857142857043</v>
      </c>
      <c r="U99" s="2">
        <f t="shared" si="19"/>
        <v>472595.93484319746</v>
      </c>
      <c r="V99" s="2">
        <f t="shared" si="5"/>
        <v>991809.45833333326</v>
      </c>
      <c r="W99" s="2">
        <f t="shared" si="20"/>
        <v>11120.541666666628</v>
      </c>
      <c r="X99" s="2">
        <f t="shared" si="6"/>
        <v>461475.39317653084</v>
      </c>
      <c r="Y99" s="2">
        <f t="shared" si="30"/>
        <v>29258509.149506118</v>
      </c>
      <c r="Z99" s="2" t="str">
        <f t="shared" si="8"/>
        <v>HERE</v>
      </c>
      <c r="AA99" s="2">
        <f>IF(Z99="HERE",Y99,AA98+Graph!$G$1*1000)</f>
        <v>29258509.149506118</v>
      </c>
      <c r="AB99" s="2">
        <f t="shared" si="21"/>
        <v>461475.39317652956</v>
      </c>
      <c r="AC99" s="2">
        <f t="shared" si="31"/>
        <v>991809.45833333326</v>
      </c>
      <c r="AD99" s="3">
        <f t="shared" si="10"/>
        <v>29258509.149506118</v>
      </c>
      <c r="AE99" s="2">
        <f>IF(AE97&gt;=52800000,52800000,IF(AB78=Graph!G$1*1000,AE98+Graph!G$1*1000,AC99))</f>
        <v>991809.45833333326</v>
      </c>
      <c r="AF99" s="3">
        <f t="shared" si="11"/>
        <v>991809.45833333326</v>
      </c>
      <c r="AG99" s="3">
        <f t="shared" si="29"/>
        <v>18046842.147929717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24</v>
      </c>
      <c r="C100" s="14"/>
      <c r="D100" s="13" t="e">
        <f t="shared" si="12"/>
        <v>#N/A</v>
      </c>
      <c r="E100" s="13" t="e">
        <f t="shared" si="22"/>
        <v>#N/A</v>
      </c>
      <c r="F100" s="13">
        <v>457340.57306353748</v>
      </c>
      <c r="G100" s="2">
        <f t="shared" si="25"/>
        <v>457340.57306353748</v>
      </c>
      <c r="H100" s="13">
        <f t="shared" si="32"/>
        <v>29647054.718520731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1238137.5714285707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474702.57473866642</v>
      </c>
      <c r="Q100" s="2">
        <f t="shared" si="26"/>
        <v>474702.57473866642</v>
      </c>
      <c r="R100" s="13">
        <f t="shared" si="33"/>
        <v>30725021.182578146</v>
      </c>
      <c r="S100" s="13">
        <f t="shared" si="17"/>
        <v>457340.57306353748</v>
      </c>
      <c r="T100" s="13">
        <f t="shared" si="18"/>
        <v>20920.857142857043</v>
      </c>
      <c r="U100" s="13">
        <f t="shared" si="19"/>
        <v>474702.57473866642</v>
      </c>
      <c r="V100" s="13">
        <f t="shared" si="5"/>
        <v>1002930</v>
      </c>
      <c r="W100" s="13">
        <f t="shared" si="20"/>
        <v>11120.541666666744</v>
      </c>
      <c r="X100" s="13">
        <f t="shared" si="6"/>
        <v>463582.03307199967</v>
      </c>
      <c r="Y100" s="2">
        <f t="shared" si="30"/>
        <v>29722091.182578117</v>
      </c>
      <c r="Z100" s="2" t="str">
        <f t="shared" si="8"/>
        <v>HERE</v>
      </c>
      <c r="AA100" s="2">
        <f>IF(Z100="HERE",Y100,AA99+Graph!$G$1*1000)</f>
        <v>29722091.182578117</v>
      </c>
      <c r="AB100" s="2">
        <f t="shared" si="21"/>
        <v>463582.03307199851</v>
      </c>
      <c r="AC100" s="2">
        <f t="shared" si="31"/>
        <v>1002930</v>
      </c>
      <c r="AD100" s="3">
        <f t="shared" si="10"/>
        <v>29722091.182578117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18424806.51075346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25</v>
      </c>
      <c r="C101" s="7"/>
      <c r="D101" s="2" t="e">
        <f t="shared" si="12"/>
        <v>#N/A</v>
      </c>
      <c r="E101" s="2" t="e">
        <f t="shared" si="22"/>
        <v>#N/A</v>
      </c>
      <c r="F101" s="2">
        <v>459176.34855267406</v>
      </c>
      <c r="G101" s="2">
        <f t="shared" si="25"/>
        <v>459176.34855267406</v>
      </c>
      <c r="H101" s="2">
        <f t="shared" si="32"/>
        <v>30106231.067073405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1259058.4285714277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476809.21463413537</v>
      </c>
      <c r="Q101" s="2">
        <f t="shared" si="26"/>
        <v>476809.21463413537</v>
      </c>
      <c r="R101" s="2">
        <f t="shared" si="33"/>
        <v>31201830.397212282</v>
      </c>
      <c r="S101" s="2">
        <f t="shared" si="17"/>
        <v>459176.34855267406</v>
      </c>
      <c r="T101" s="2">
        <f t="shared" si="18"/>
        <v>20920.857142857043</v>
      </c>
      <c r="U101" s="2">
        <f t="shared" si="19"/>
        <v>476809.21463413537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423371.50034842105</v>
      </c>
      <c r="Y101" s="2">
        <f t="shared" si="30"/>
        <v>30145462.682926539</v>
      </c>
      <c r="Z101" s="2" t="str">
        <f t="shared" si="8"/>
        <v>HERE</v>
      </c>
      <c r="AA101" s="2">
        <f>IF(Z101="HERE",Y101,AA100+Graph!$G$1*1000)</f>
        <v>30145462.682926539</v>
      </c>
      <c r="AB101" s="2">
        <f t="shared" si="21"/>
        <v>423371.50034842268</v>
      </c>
      <c r="AC101" s="2">
        <f t="shared" si="31"/>
        <v>1056367.7142857143</v>
      </c>
      <c r="AD101" s="3">
        <f t="shared" si="10"/>
        <v>30145462.682926539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18804666.849483125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26</v>
      </c>
      <c r="C102" s="7"/>
      <c r="D102" s="2" t="e">
        <f t="shared" si="12"/>
        <v>#N/A</v>
      </c>
      <c r="E102" s="2" t="e">
        <f t="shared" si="22"/>
        <v>#N/A</v>
      </c>
      <c r="F102" s="2">
        <v>461012.12404182553</v>
      </c>
      <c r="G102" s="2">
        <f t="shared" ref="G102:G165" si="35">IF(F102&gt;600000,$AK$31*1000,F102)</f>
        <v>461012.12404182553</v>
      </c>
      <c r="H102" s="2">
        <f t="shared" si="32"/>
        <v>30567243.19111523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1279979.2857142847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478915.85452960432</v>
      </c>
      <c r="Q102" s="2">
        <f t="shared" ref="Q102:Q165" si="36">IF(P102&gt;600000,600000,P102)</f>
        <v>478915.85452960432</v>
      </c>
      <c r="R102" s="2">
        <f t="shared" si="33"/>
        <v>31680746.251741886</v>
      </c>
      <c r="S102" s="2">
        <f t="shared" si="17"/>
        <v>461012.12404182553</v>
      </c>
      <c r="T102" s="2">
        <f t="shared" si="18"/>
        <v>20920.857142857043</v>
      </c>
      <c r="U102" s="2">
        <f t="shared" si="19"/>
        <v>478915.85452960432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425478.14024389</v>
      </c>
      <c r="Y102" s="2">
        <f t="shared" si="30"/>
        <v>30570940.823170431</v>
      </c>
      <c r="Z102" s="2" t="str">
        <f t="shared" si="8"/>
        <v>HERE</v>
      </c>
      <c r="AA102" s="2">
        <f>IF(Z102="HERE",Y102,AA101+Graph!$G$1*1000)</f>
        <v>30570940.823170431</v>
      </c>
      <c r="AB102" s="2">
        <f t="shared" si="21"/>
        <v>425478.14024389163</v>
      </c>
      <c r="AC102" s="2">
        <f t="shared" si="31"/>
        <v>1109805.4285714286</v>
      </c>
      <c r="AD102" s="3">
        <f t="shared" si="10"/>
        <v>30570940.823170431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19186423.164118711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27</v>
      </c>
      <c r="C103" s="7"/>
      <c r="D103" s="2" t="e">
        <f t="shared" si="12"/>
        <v>#N/A</v>
      </c>
      <c r="E103" s="2" t="e">
        <f t="shared" si="22"/>
        <v>#N/A</v>
      </c>
      <c r="F103" s="2">
        <v>462847.89953096211</v>
      </c>
      <c r="G103" s="2">
        <f t="shared" si="35"/>
        <v>462847.89953096211</v>
      </c>
      <c r="H103" s="2">
        <f t="shared" si="32"/>
        <v>31030091.090646192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1300900.1428571418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481022.49442507327</v>
      </c>
      <c r="Q103" s="2">
        <f t="shared" si="36"/>
        <v>481022.49442507327</v>
      </c>
      <c r="R103" s="2">
        <f t="shared" si="33"/>
        <v>32161768.746166959</v>
      </c>
      <c r="S103" s="2">
        <f t="shared" si="17"/>
        <v>462847.89953096211</v>
      </c>
      <c r="T103" s="2">
        <f t="shared" si="18"/>
        <v>20920.857142857043</v>
      </c>
      <c r="U103" s="2">
        <f t="shared" si="19"/>
        <v>481022.49442507327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427584.78013935918</v>
      </c>
      <c r="Y103" s="2">
        <f t="shared" si="30"/>
        <v>30998525.603309792</v>
      </c>
      <c r="Z103" s="2" t="str">
        <f t="shared" si="8"/>
        <v>HERE</v>
      </c>
      <c r="AA103" s="2">
        <f>IF(Z103="HERE",Y103,AA102+Graph!$G$1*1000)</f>
        <v>30998525.603309792</v>
      </c>
      <c r="AB103" s="2">
        <f t="shared" si="21"/>
        <v>427584.78013936058</v>
      </c>
      <c r="AC103" s="2">
        <f t="shared" si="31"/>
        <v>1163243.1428571427</v>
      </c>
      <c r="AD103" s="3">
        <f t="shared" si="10"/>
        <v>30998525.603309792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19570075.454660218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28</v>
      </c>
      <c r="C104" s="7"/>
      <c r="D104" s="2" t="e">
        <f t="shared" si="12"/>
        <v>#N/A</v>
      </c>
      <c r="E104" s="2" t="e">
        <f t="shared" si="22"/>
        <v>#N/A</v>
      </c>
      <c r="F104" s="2">
        <v>464683.67502011359</v>
      </c>
      <c r="G104" s="2">
        <f t="shared" si="35"/>
        <v>464683.67502011359</v>
      </c>
      <c r="H104" s="2">
        <f t="shared" si="32"/>
        <v>31494774.765666306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1321820.9999999988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483129.13432054222</v>
      </c>
      <c r="Q104" s="2">
        <f t="shared" si="36"/>
        <v>483129.13432054222</v>
      </c>
      <c r="R104" s="2">
        <f t="shared" si="33"/>
        <v>32644897.880487502</v>
      </c>
      <c r="S104" s="2">
        <f t="shared" si="17"/>
        <v>464683.67502011359</v>
      </c>
      <c r="T104" s="2">
        <f t="shared" si="18"/>
        <v>20920.857142857043</v>
      </c>
      <c r="U104" s="2">
        <f t="shared" si="19"/>
        <v>483129.13432054222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429691.4200348279</v>
      </c>
      <c r="Y104" s="2">
        <f t="shared" si="30"/>
        <v>31428217.023344621</v>
      </c>
      <c r="Z104" s="2" t="str">
        <f t="shared" si="8"/>
        <v>HERE</v>
      </c>
      <c r="AA104" s="2">
        <f>IF(Z104="HERE",Y104,AA103+Graph!$G$1*1000)</f>
        <v>31428217.023344621</v>
      </c>
      <c r="AB104" s="2">
        <f t="shared" si="21"/>
        <v>429691.42003482953</v>
      </c>
      <c r="AC104" s="2">
        <f t="shared" si="31"/>
        <v>1216680.857142857</v>
      </c>
      <c r="AD104" s="3">
        <f t="shared" si="10"/>
        <v>31428217.023344621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19955623.721107647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29</v>
      </c>
      <c r="C105" s="7"/>
      <c r="D105" s="2" t="e">
        <f t="shared" si="12"/>
        <v>#N/A</v>
      </c>
      <c r="E105" s="2" t="e">
        <f t="shared" si="22"/>
        <v>#N/A</v>
      </c>
      <c r="F105" s="2">
        <v>466519.45050925016</v>
      </c>
      <c r="G105" s="2">
        <f t="shared" si="35"/>
        <v>466519.45050925016</v>
      </c>
      <c r="H105" s="2">
        <f t="shared" si="32"/>
        <v>31961294.216175556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1342741.8571428559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485235.77421601117</v>
      </c>
      <c r="Q105" s="2">
        <f t="shared" si="36"/>
        <v>485235.77421601117</v>
      </c>
      <c r="R105" s="2">
        <f t="shared" si="33"/>
        <v>33130133.654703513</v>
      </c>
      <c r="S105" s="2">
        <f t="shared" si="17"/>
        <v>466519.45050925016</v>
      </c>
      <c r="T105" s="2">
        <f t="shared" si="18"/>
        <v>20920.857142857043</v>
      </c>
      <c r="U105" s="2">
        <f t="shared" si="19"/>
        <v>485235.77421601117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431798.05993029685</v>
      </c>
      <c r="Y105" s="2">
        <f t="shared" si="30"/>
        <v>31860015.08327492</v>
      </c>
      <c r="Z105" s="2" t="str">
        <f t="shared" si="8"/>
        <v>HERE</v>
      </c>
      <c r="AA105" s="2">
        <f>IF(Z105="HERE",Y105,AA104+Graph!$G$1*1000)</f>
        <v>31860015.08327492</v>
      </c>
      <c r="AB105" s="2">
        <f t="shared" si="21"/>
        <v>431798.05993029848</v>
      </c>
      <c r="AC105" s="2">
        <f t="shared" si="31"/>
        <v>1270118.5714285714</v>
      </c>
      <c r="AD105" s="3">
        <f t="shared" si="10"/>
        <v>31860015.08327492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20343067.963461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30</v>
      </c>
      <c r="C106" s="7"/>
      <c r="D106" s="2" t="e">
        <f t="shared" si="12"/>
        <v>#N/A</v>
      </c>
      <c r="E106" s="2" t="e">
        <f t="shared" si="22"/>
        <v>#N/A</v>
      </c>
      <c r="F106" s="2">
        <v>468355.22599840164</v>
      </c>
      <c r="G106" s="2">
        <f t="shared" si="35"/>
        <v>468355.22599840164</v>
      </c>
      <c r="H106" s="2">
        <f t="shared" si="32"/>
        <v>32429649.442173958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1363662.7142857129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487342.41411148012</v>
      </c>
      <c r="Q106" s="2">
        <f t="shared" si="36"/>
        <v>487342.41411148012</v>
      </c>
      <c r="R106" s="2">
        <f t="shared" si="33"/>
        <v>33617476.068814993</v>
      </c>
      <c r="S106" s="2">
        <f t="shared" si="17"/>
        <v>468355.22599840164</v>
      </c>
      <c r="T106" s="2">
        <f t="shared" si="18"/>
        <v>20920.857142857043</v>
      </c>
      <c r="U106" s="2">
        <f t="shared" si="19"/>
        <v>487342.41411148012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433904.6998257658</v>
      </c>
      <c r="Y106" s="2">
        <f t="shared" si="30"/>
        <v>32293919.783100687</v>
      </c>
      <c r="Z106" s="2" t="str">
        <f t="shared" si="8"/>
        <v>HERE</v>
      </c>
      <c r="AA106" s="2">
        <f>IF(Z106="HERE",Y106,AA105+Graph!$G$1*1000)</f>
        <v>32293919.783100687</v>
      </c>
      <c r="AB106" s="2">
        <f t="shared" si="21"/>
        <v>433904.69982576743</v>
      </c>
      <c r="AC106" s="2">
        <f t="shared" si="31"/>
        <v>1323556.2857142857</v>
      </c>
      <c r="AD106" s="3">
        <f t="shared" si="10"/>
        <v>32293919.783100687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20732408.181720275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31</v>
      </c>
      <c r="C107" s="7"/>
      <c r="D107" s="2" t="e">
        <f t="shared" si="12"/>
        <v>#N/A</v>
      </c>
      <c r="E107" s="2" t="e">
        <f t="shared" si="22"/>
        <v>#N/A</v>
      </c>
      <c r="F107" s="2">
        <v>470191.00148755312</v>
      </c>
      <c r="G107" s="2">
        <f t="shared" si="35"/>
        <v>470191.00148755312</v>
      </c>
      <c r="H107" s="2">
        <f t="shared" si="32"/>
        <v>32899840.443661511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1384583.57142857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489449.05400696397</v>
      </c>
      <c r="Q107" s="2">
        <f t="shared" si="36"/>
        <v>489449.05400696397</v>
      </c>
      <c r="R107" s="2">
        <f t="shared" si="33"/>
        <v>34106925.122821957</v>
      </c>
      <c r="S107" s="2">
        <f t="shared" si="17"/>
        <v>470191.00148755312</v>
      </c>
      <c r="T107" s="2">
        <f t="shared" si="18"/>
        <v>20920.857142857043</v>
      </c>
      <c r="U107" s="2">
        <f t="shared" si="19"/>
        <v>489449.05400696397</v>
      </c>
      <c r="V107" s="2">
        <f t="shared" si="34"/>
        <v>1376994</v>
      </c>
      <c r="W107" s="2">
        <f t="shared" si="20"/>
        <v>53437.714285714319</v>
      </c>
      <c r="X107" s="2">
        <f t="shared" si="6"/>
        <v>436011.33972124965</v>
      </c>
      <c r="Y107" s="2">
        <f t="shared" si="30"/>
        <v>32729931.122821938</v>
      </c>
      <c r="Z107" s="2" t="str">
        <f t="shared" si="8"/>
        <v>HERE</v>
      </c>
      <c r="AA107" s="2">
        <f>IF(Z107="HERE",Y107,AA106+Graph!$G$1*1000)</f>
        <v>32729931.122821938</v>
      </c>
      <c r="AB107" s="2">
        <f t="shared" si="21"/>
        <v>436011.33972125128</v>
      </c>
      <c r="AC107" s="2">
        <f t="shared" si="31"/>
        <v>1376994</v>
      </c>
      <c r="AD107" s="3">
        <f t="shared" si="10"/>
        <v>32729931.122821938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21123644.375885487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32</v>
      </c>
      <c r="C108" s="7"/>
      <c r="D108" s="2" t="e">
        <f t="shared" si="12"/>
        <v>#N/A</v>
      </c>
      <c r="E108" s="2" t="e">
        <f t="shared" si="22"/>
        <v>#N/A</v>
      </c>
      <c r="F108" s="2">
        <v>472026.7769766897</v>
      </c>
      <c r="G108" s="2">
        <f t="shared" si="35"/>
        <v>472026.7769766897</v>
      </c>
      <c r="H108" s="2">
        <f t="shared" si="32"/>
        <v>33371867.220638201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1405504.428571427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491555.69390243292</v>
      </c>
      <c r="Q108" s="2">
        <f t="shared" si="36"/>
        <v>491555.69390243292</v>
      </c>
      <c r="R108" s="2">
        <f t="shared" si="33"/>
        <v>34598480.81672439</v>
      </c>
      <c r="S108" s="2">
        <f t="shared" si="17"/>
        <v>472026.7769766897</v>
      </c>
      <c r="T108" s="2">
        <f t="shared" si="18"/>
        <v>20920.857142857043</v>
      </c>
      <c r="U108" s="2">
        <f t="shared" si="19"/>
        <v>491555.69390243292</v>
      </c>
      <c r="V108" s="2">
        <f t="shared" si="34"/>
        <v>1508825.75</v>
      </c>
      <c r="W108" s="2">
        <f t="shared" si="20"/>
        <v>131831.75</v>
      </c>
      <c r="X108" s="2">
        <f t="shared" si="6"/>
        <v>359723.94390243292</v>
      </c>
      <c r="Y108" s="2">
        <f t="shared" si="30"/>
        <v>33089655.066724371</v>
      </c>
      <c r="Z108" s="2" t="str">
        <f t="shared" si="8"/>
        <v>HERE</v>
      </c>
      <c r="AA108" s="2">
        <f>IF(Z108="HERE",Y108,AA107+Graph!$G$1*1000)</f>
        <v>33089655.066724371</v>
      </c>
      <c r="AB108" s="2">
        <f t="shared" si="21"/>
        <v>359723.94390243292</v>
      </c>
      <c r="AC108" s="2">
        <f t="shared" si="31"/>
        <v>1508825.75</v>
      </c>
      <c r="AD108" s="3">
        <f t="shared" si="10"/>
        <v>33089655.066724371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21516776.545956619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33</v>
      </c>
      <c r="C109" s="7"/>
      <c r="D109" s="2" t="e">
        <f t="shared" si="12"/>
        <v>#N/A</v>
      </c>
      <c r="E109" s="2" t="e">
        <f t="shared" si="22"/>
        <v>#N/A</v>
      </c>
      <c r="F109" s="2">
        <v>473862.55246584117</v>
      </c>
      <c r="G109" s="2">
        <f t="shared" si="35"/>
        <v>473862.55246584117</v>
      </c>
      <c r="H109" s="2">
        <f t="shared" si="32"/>
        <v>33845729.773104042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1426425.2857142841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493662.33379790187</v>
      </c>
      <c r="Q109" s="2">
        <f t="shared" si="36"/>
        <v>493662.33379790187</v>
      </c>
      <c r="R109" s="2">
        <f t="shared" si="33"/>
        <v>35092143.150522292</v>
      </c>
      <c r="S109" s="2">
        <f t="shared" si="17"/>
        <v>473862.55246584117</v>
      </c>
      <c r="T109" s="2">
        <f t="shared" si="18"/>
        <v>20920.857142857043</v>
      </c>
      <c r="U109" s="2">
        <f t="shared" si="19"/>
        <v>493662.33379790187</v>
      </c>
      <c r="V109" s="2">
        <f t="shared" si="34"/>
        <v>1640657.5</v>
      </c>
      <c r="W109" s="2">
        <f t="shared" si="20"/>
        <v>131831.75</v>
      </c>
      <c r="X109" s="2">
        <f t="shared" si="6"/>
        <v>361830.58379790187</v>
      </c>
      <c r="Y109" s="2">
        <f t="shared" si="30"/>
        <v>33451485.650522273</v>
      </c>
      <c r="Z109" s="2" t="str">
        <f t="shared" si="8"/>
        <v>HERE</v>
      </c>
      <c r="AA109" s="2">
        <f>IF(Z109="HERE",Y109,AA108+Graph!$G$1*1000)</f>
        <v>33451485.650522273</v>
      </c>
      <c r="AB109" s="2">
        <f t="shared" si="21"/>
        <v>361830.58379790187</v>
      </c>
      <c r="AC109" s="2">
        <f t="shared" si="31"/>
        <v>1640657.5</v>
      </c>
      <c r="AD109" s="3">
        <f t="shared" si="10"/>
        <v>33451485.650522273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21911804.691933673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34</v>
      </c>
      <c r="C110" s="7"/>
      <c r="D110" s="2" t="e">
        <f t="shared" si="12"/>
        <v>#N/A</v>
      </c>
      <c r="E110" s="2" t="e">
        <f t="shared" si="22"/>
        <v>#N/A</v>
      </c>
      <c r="F110" s="2">
        <v>475698.32795497775</v>
      </c>
      <c r="G110" s="2">
        <f t="shared" si="35"/>
        <v>475698.32795497775</v>
      </c>
      <c r="H110" s="2">
        <f t="shared" si="32"/>
        <v>34321428.10105902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1447346.1428571411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495768.97369337082</v>
      </c>
      <c r="Q110" s="2">
        <f t="shared" si="36"/>
        <v>495768.97369337082</v>
      </c>
      <c r="R110" s="2">
        <f t="shared" si="33"/>
        <v>35587912.124215662</v>
      </c>
      <c r="S110" s="2">
        <f t="shared" si="17"/>
        <v>475698.32795497775</v>
      </c>
      <c r="T110" s="2">
        <f t="shared" si="18"/>
        <v>20920.857142857043</v>
      </c>
      <c r="U110" s="2">
        <f t="shared" si="19"/>
        <v>495768.97369337082</v>
      </c>
      <c r="V110" s="2">
        <f t="shared" si="34"/>
        <v>1772489.25</v>
      </c>
      <c r="W110" s="2">
        <f t="shared" si="20"/>
        <v>131831.75</v>
      </c>
      <c r="X110" s="2">
        <f t="shared" si="6"/>
        <v>363937.22369337082</v>
      </c>
      <c r="Y110" s="2">
        <f t="shared" si="30"/>
        <v>33815422.874215648</v>
      </c>
      <c r="Z110" s="2" t="str">
        <f t="shared" si="8"/>
        <v>HERE</v>
      </c>
      <c r="AA110" s="2">
        <f>IF(Z110="HERE",Y110,AA109+Graph!$G$1*1000)</f>
        <v>33815422.874215648</v>
      </c>
      <c r="AB110" s="2">
        <f t="shared" si="21"/>
        <v>363937.22369337454</v>
      </c>
      <c r="AC110" s="2">
        <f t="shared" si="31"/>
        <v>1772489.25</v>
      </c>
      <c r="AD110" s="3">
        <f t="shared" si="10"/>
        <v>33815422.874215648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22308728.813816648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35</v>
      </c>
      <c r="C111" s="7"/>
      <c r="D111" s="2" t="e">
        <f t="shared" si="12"/>
        <v>#N/A</v>
      </c>
      <c r="E111" s="2" t="e">
        <f t="shared" si="22"/>
        <v>#N/A</v>
      </c>
      <c r="F111" s="2">
        <v>477534.10344412923</v>
      </c>
      <c r="G111" s="2">
        <f t="shared" si="35"/>
        <v>477534.10344412923</v>
      </c>
      <c r="H111" s="2">
        <f t="shared" si="32"/>
        <v>34798962.204503149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1468266.9999999981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497875.61358883977</v>
      </c>
      <c r="Q111" s="2">
        <f t="shared" si="36"/>
        <v>497875.61358883977</v>
      </c>
      <c r="R111" s="2">
        <f t="shared" si="33"/>
        <v>36085787.737804502</v>
      </c>
      <c r="S111" s="2">
        <f t="shared" si="17"/>
        <v>477534.10344412923</v>
      </c>
      <c r="T111" s="2">
        <f t="shared" si="18"/>
        <v>20920.857142857043</v>
      </c>
      <c r="U111" s="2">
        <f t="shared" si="19"/>
        <v>497875.61358883977</v>
      </c>
      <c r="V111" s="2">
        <f t="shared" si="34"/>
        <v>1904321</v>
      </c>
      <c r="W111" s="2">
        <f t="shared" si="20"/>
        <v>131831.75</v>
      </c>
      <c r="X111" s="2">
        <f t="shared" si="6"/>
        <v>366043.86358883977</v>
      </c>
      <c r="Y111" s="2">
        <f t="shared" si="30"/>
        <v>34181466.737804487</v>
      </c>
      <c r="Z111" s="2" t="str">
        <f t="shared" si="8"/>
        <v>HERE</v>
      </c>
      <c r="AA111" s="2">
        <f>IF(Z111="HERE",Y111,AA110+Graph!$G$1*1000)</f>
        <v>34181466.737804487</v>
      </c>
      <c r="AB111" s="2">
        <f t="shared" si="21"/>
        <v>366043.86358883977</v>
      </c>
      <c r="AC111" s="2">
        <f t="shared" si="31"/>
        <v>1904321</v>
      </c>
      <c r="AD111" s="3">
        <f t="shared" si="10"/>
        <v>34181466.737804487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22707548.911605548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36</v>
      </c>
      <c r="C112" s="7"/>
      <c r="D112" s="2" t="e">
        <f t="shared" si="12"/>
        <v>#N/A</v>
      </c>
      <c r="E112" s="2" t="e">
        <f t="shared" si="22"/>
        <v>#N/A</v>
      </c>
      <c r="F112" s="2">
        <v>479369.87893326581</v>
      </c>
      <c r="G112" s="2">
        <f t="shared" si="35"/>
        <v>479369.87893326581</v>
      </c>
      <c r="H112" s="2">
        <f t="shared" si="32"/>
        <v>35278332.083436415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1489187.8571428552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499982.25348430872</v>
      </c>
      <c r="Q112" s="2">
        <f t="shared" si="36"/>
        <v>499982.25348430872</v>
      </c>
      <c r="R112" s="2">
        <f t="shared" si="33"/>
        <v>36585769.991288811</v>
      </c>
      <c r="S112" s="2">
        <f t="shared" si="17"/>
        <v>479369.87893326581</v>
      </c>
      <c r="T112" s="2">
        <f t="shared" si="18"/>
        <v>20920.857142857043</v>
      </c>
      <c r="U112" s="2">
        <f t="shared" si="19"/>
        <v>499982.25348430872</v>
      </c>
      <c r="V112" s="2">
        <f t="shared" si="34"/>
        <v>2036152.75</v>
      </c>
      <c r="W112" s="2">
        <f t="shared" si="20"/>
        <v>131831.75</v>
      </c>
      <c r="X112" s="2">
        <f t="shared" si="6"/>
        <v>368150.50348430872</v>
      </c>
      <c r="Y112" s="2">
        <f t="shared" si="30"/>
        <v>34549617.241288796</v>
      </c>
      <c r="Z112" s="2" t="str">
        <f t="shared" si="8"/>
        <v>HERE</v>
      </c>
      <c r="AA112" s="2">
        <f>IF(Z112="HERE",Y112,AA111+Graph!$G$1*1000)</f>
        <v>34549617.241288796</v>
      </c>
      <c r="AB112" s="2">
        <f t="shared" si="21"/>
        <v>368150.50348430872</v>
      </c>
      <c r="AC112" s="2">
        <f t="shared" si="31"/>
        <v>2036152.75</v>
      </c>
      <c r="AD112" s="3">
        <f t="shared" si="10"/>
        <v>34549617.241288796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23108264.985300366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37</v>
      </c>
      <c r="C113" s="7"/>
      <c r="D113" s="2" t="e">
        <f t="shared" si="12"/>
        <v>#N/A</v>
      </c>
      <c r="E113" s="2" t="e">
        <f t="shared" si="22"/>
        <v>#N/A</v>
      </c>
      <c r="F113" s="2">
        <v>481205.65442241728</v>
      </c>
      <c r="G113" s="2">
        <f t="shared" si="35"/>
        <v>481205.65442241728</v>
      </c>
      <c r="H113" s="2">
        <f t="shared" si="32"/>
        <v>35759537.737858832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1510108.7142857122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502088.89337977767</v>
      </c>
      <c r="Q113" s="2">
        <f t="shared" si="36"/>
        <v>502088.89337977767</v>
      </c>
      <c r="R113" s="2">
        <f t="shared" si="33"/>
        <v>37087858.884668589</v>
      </c>
      <c r="S113" s="2">
        <f t="shared" si="17"/>
        <v>481205.65442241728</v>
      </c>
      <c r="T113" s="2">
        <f t="shared" si="18"/>
        <v>20920.857142857043</v>
      </c>
      <c r="U113" s="2">
        <f t="shared" si="19"/>
        <v>502088.89337977767</v>
      </c>
      <c r="V113" s="2">
        <f t="shared" si="34"/>
        <v>2167984.5</v>
      </c>
      <c r="W113" s="2">
        <f t="shared" si="20"/>
        <v>131831.75</v>
      </c>
      <c r="X113" s="2">
        <f t="shared" si="6"/>
        <v>370257.14337977767</v>
      </c>
      <c r="Y113" s="2">
        <f t="shared" si="30"/>
        <v>34919874.384668574</v>
      </c>
      <c r="Z113" s="2" t="str">
        <f t="shared" si="8"/>
        <v>HERE</v>
      </c>
      <c r="AA113" s="2">
        <f>IF(Z113="HERE",Y113,AA112+Graph!$G$1*1000)</f>
        <v>34919874.384668574</v>
      </c>
      <c r="AB113" s="2">
        <f t="shared" si="21"/>
        <v>370257.14337977767</v>
      </c>
      <c r="AC113" s="2">
        <f t="shared" si="31"/>
        <v>2167984.5</v>
      </c>
      <c r="AD113" s="3">
        <f t="shared" si="10"/>
        <v>34919874.384668574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23510877.034901109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38</v>
      </c>
      <c r="C114" s="7"/>
      <c r="D114" s="2" t="e">
        <f t="shared" si="12"/>
        <v>#N/A</v>
      </c>
      <c r="E114" s="2" t="e">
        <f t="shared" si="22"/>
        <v>#N/A</v>
      </c>
      <c r="F114" s="2">
        <v>483041.42991155386</v>
      </c>
      <c r="G114" s="2">
        <f t="shared" si="35"/>
        <v>483041.42991155386</v>
      </c>
      <c r="H114" s="2">
        <f t="shared" si="32"/>
        <v>36242579.167770386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1531029.5714285693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504195.53327524662</v>
      </c>
      <c r="Q114" s="2">
        <f t="shared" si="36"/>
        <v>504195.53327524662</v>
      </c>
      <c r="R114" s="2">
        <f t="shared" si="33"/>
        <v>37592054.417943835</v>
      </c>
      <c r="S114" s="2">
        <f t="shared" si="17"/>
        <v>483041.42991155386</v>
      </c>
      <c r="T114" s="2">
        <f t="shared" si="18"/>
        <v>20920.857142857043</v>
      </c>
      <c r="U114" s="2">
        <f t="shared" si="19"/>
        <v>504195.53327524662</v>
      </c>
      <c r="V114" s="2">
        <f t="shared" si="34"/>
        <v>2299816.25</v>
      </c>
      <c r="W114" s="2">
        <f t="shared" si="20"/>
        <v>131831.75</v>
      </c>
      <c r="X114" s="2">
        <f t="shared" si="6"/>
        <v>372363.78327524662</v>
      </c>
      <c r="Y114" s="2">
        <f t="shared" si="30"/>
        <v>35292238.16794382</v>
      </c>
      <c r="Z114" s="2" t="str">
        <f t="shared" si="8"/>
        <v>HERE</v>
      </c>
      <c r="AA114" s="2">
        <f>IF(Z114="HERE",Y114,AA113+Graph!$G$1*1000)</f>
        <v>35292238.16794382</v>
      </c>
      <c r="AB114" s="2">
        <f t="shared" si="21"/>
        <v>372363.78327524662</v>
      </c>
      <c r="AC114" s="2">
        <f t="shared" si="31"/>
        <v>2299816.25</v>
      </c>
      <c r="AD114" s="3">
        <f t="shared" si="10"/>
        <v>35292238.16794382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23915385.060407769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39</v>
      </c>
      <c r="C115" s="7"/>
      <c r="D115" s="2" t="e">
        <f t="shared" si="12"/>
        <v>#N/A</v>
      </c>
      <c r="E115" s="2" t="e">
        <f t="shared" si="22"/>
        <v>#N/A</v>
      </c>
      <c r="F115" s="2">
        <v>484877.20540070534</v>
      </c>
      <c r="G115" s="2">
        <f t="shared" si="35"/>
        <v>484877.20540070534</v>
      </c>
      <c r="H115" s="2">
        <f t="shared" si="32"/>
        <v>36727456.373171091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1551950.4285714263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506302.17317071557</v>
      </c>
      <c r="Q115" s="2">
        <f t="shared" si="36"/>
        <v>506302.17317071557</v>
      </c>
      <c r="R115" s="2">
        <f t="shared" si="33"/>
        <v>38098356.591114551</v>
      </c>
      <c r="S115" s="2">
        <f t="shared" si="17"/>
        <v>484877.20540070534</v>
      </c>
      <c r="T115" s="2">
        <f t="shared" si="18"/>
        <v>20920.857142857043</v>
      </c>
      <c r="U115" s="2">
        <f t="shared" si="19"/>
        <v>506302.17317071557</v>
      </c>
      <c r="V115" s="2">
        <f t="shared" si="34"/>
        <v>2431648</v>
      </c>
      <c r="W115" s="2">
        <f t="shared" si="20"/>
        <v>131831.75</v>
      </c>
      <c r="X115" s="2">
        <f t="shared" si="6"/>
        <v>374470.42317071557</v>
      </c>
      <c r="Y115" s="2">
        <f t="shared" si="30"/>
        <v>35666708.591114536</v>
      </c>
      <c r="Z115" s="2" t="str">
        <f t="shared" si="8"/>
        <v>HERE</v>
      </c>
      <c r="AA115" s="2">
        <f>IF(Z115="HERE",Y115,AA114+Graph!$G$1*1000)</f>
        <v>35666708.591114536</v>
      </c>
      <c r="AB115" s="2">
        <f t="shared" si="21"/>
        <v>374470.42317071557</v>
      </c>
      <c r="AC115" s="2">
        <f t="shared" si="31"/>
        <v>2431648</v>
      </c>
      <c r="AD115" s="3">
        <f t="shared" si="10"/>
        <v>35666708.591114536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24321789.061820358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40</v>
      </c>
      <c r="C116" s="7"/>
      <c r="D116" s="2" t="e">
        <f t="shared" si="12"/>
        <v>#N/A</v>
      </c>
      <c r="E116" s="2" t="e">
        <f t="shared" si="22"/>
        <v>#N/A</v>
      </c>
      <c r="F116" s="2">
        <v>486712.98088985682</v>
      </c>
      <c r="G116" s="2">
        <f t="shared" si="35"/>
        <v>486712.98088985682</v>
      </c>
      <c r="H116" s="2">
        <f t="shared" si="32"/>
        <v>37214169.354060948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1572871.2857142834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508408.81306618452</v>
      </c>
      <c r="Q116" s="2">
        <f t="shared" si="36"/>
        <v>508408.81306618452</v>
      </c>
      <c r="R116" s="2">
        <f t="shared" si="33"/>
        <v>38606765.404180735</v>
      </c>
      <c r="S116" s="2">
        <f t="shared" si="17"/>
        <v>486712.98088985682</v>
      </c>
      <c r="T116" s="2">
        <f t="shared" si="18"/>
        <v>20920.857142857043</v>
      </c>
      <c r="U116" s="2">
        <f t="shared" si="19"/>
        <v>508408.81306618452</v>
      </c>
      <c r="V116" s="2">
        <f t="shared" si="34"/>
        <v>2639309</v>
      </c>
      <c r="W116" s="2">
        <f t="shared" si="20"/>
        <v>207661</v>
      </c>
      <c r="X116" s="2">
        <f t="shared" si="6"/>
        <v>300747.81306618452</v>
      </c>
      <c r="Y116" s="2">
        <f t="shared" si="30"/>
        <v>35967456.40418072</v>
      </c>
      <c r="Z116" s="2" t="str">
        <f t="shared" si="8"/>
        <v>HERE</v>
      </c>
      <c r="AA116" s="2">
        <f>IF(Z116="HERE",Y116,AA115+Graph!$G$1*1000)</f>
        <v>35967456.40418072</v>
      </c>
      <c r="AB116" s="2">
        <f t="shared" si="21"/>
        <v>300747.81306618452</v>
      </c>
      <c r="AC116" s="2">
        <f t="shared" si="31"/>
        <v>2639309</v>
      </c>
      <c r="AD116" s="3">
        <f t="shared" si="10"/>
        <v>35967456.40418072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24730089.039138865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41</v>
      </c>
      <c r="C117" s="7"/>
      <c r="D117" s="2" t="e">
        <f t="shared" si="12"/>
        <v>#N/A</v>
      </c>
      <c r="E117" s="2" t="e">
        <f t="shared" si="22"/>
        <v>#N/A</v>
      </c>
      <c r="F117" s="2">
        <v>488548.75637899339</v>
      </c>
      <c r="G117" s="2">
        <f t="shared" si="35"/>
        <v>488548.75637899339</v>
      </c>
      <c r="H117" s="2">
        <f t="shared" si="32"/>
        <v>37702718.110439941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1593792.1428571404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510515.45296166837</v>
      </c>
      <c r="Q117" s="2">
        <f t="shared" si="36"/>
        <v>510515.45296166837</v>
      </c>
      <c r="R117" s="2">
        <f t="shared" si="33"/>
        <v>39117280.857142404</v>
      </c>
      <c r="S117" s="2">
        <f t="shared" si="17"/>
        <v>488548.75637899339</v>
      </c>
      <c r="T117" s="2">
        <f t="shared" si="18"/>
        <v>20920.857142857043</v>
      </c>
      <c r="U117" s="2">
        <f t="shared" si="19"/>
        <v>510515.45296166837</v>
      </c>
      <c r="V117" s="2">
        <f t="shared" si="34"/>
        <v>2918252</v>
      </c>
      <c r="W117" s="2">
        <f t="shared" si="20"/>
        <v>278943</v>
      </c>
      <c r="X117" s="2">
        <f t="shared" si="6"/>
        <v>231572.45296166837</v>
      </c>
      <c r="Y117" s="2">
        <f t="shared" si="30"/>
        <v>36199028.857142389</v>
      </c>
      <c r="Z117" s="2" t="str">
        <f t="shared" si="8"/>
        <v>HERE</v>
      </c>
      <c r="AA117" s="2">
        <f>IF(Z117="HERE",Y117,AA116+Graph!$G$1*1000)</f>
        <v>36199028.857142389</v>
      </c>
      <c r="AB117" s="2">
        <f t="shared" si="21"/>
        <v>231572.45296166837</v>
      </c>
      <c r="AC117" s="2">
        <f t="shared" si="31"/>
        <v>2918252</v>
      </c>
      <c r="AD117" s="3">
        <f t="shared" si="10"/>
        <v>36199028.857142389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25140284.992363308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42</v>
      </c>
      <c r="C118" s="7"/>
      <c r="D118" s="2" t="e">
        <f t="shared" si="12"/>
        <v>#N/A</v>
      </c>
      <c r="E118" s="2" t="e">
        <f t="shared" si="22"/>
        <v>#N/A</v>
      </c>
      <c r="F118" s="2">
        <v>490384.53186814487</v>
      </c>
      <c r="G118" s="2">
        <f t="shared" si="35"/>
        <v>490384.53186814487</v>
      </c>
      <c r="H118" s="2">
        <f t="shared" si="32"/>
        <v>38193102.642308086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1614712.9999999974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512622.09285713732</v>
      </c>
      <c r="Q118" s="2">
        <f t="shared" si="36"/>
        <v>512622.09285713732</v>
      </c>
      <c r="R118" s="2">
        <f t="shared" si="33"/>
        <v>39629902.949999541</v>
      </c>
      <c r="S118" s="2">
        <f t="shared" si="17"/>
        <v>490384.53186814487</v>
      </c>
      <c r="T118" s="2">
        <f t="shared" si="18"/>
        <v>20920.857142857043</v>
      </c>
      <c r="U118" s="2">
        <f t="shared" si="19"/>
        <v>512622.09285713732</v>
      </c>
      <c r="V118" s="2">
        <f t="shared" si="34"/>
        <v>3234946</v>
      </c>
      <c r="W118" s="2">
        <f t="shared" si="20"/>
        <v>316694</v>
      </c>
      <c r="X118" s="2">
        <f t="shared" si="6"/>
        <v>195928.09285713732</v>
      </c>
      <c r="Y118" s="2">
        <f t="shared" si="30"/>
        <v>36394956.949999526</v>
      </c>
      <c r="Z118" s="2" t="str">
        <f t="shared" si="8"/>
        <v>HERE</v>
      </c>
      <c r="AA118" s="2">
        <f>IF(Z118="HERE",Y118,AA117+Graph!$G$1*1000)</f>
        <v>36394956.949999526</v>
      </c>
      <c r="AB118" s="2">
        <f t="shared" si="21"/>
        <v>195928.09285713732</v>
      </c>
      <c r="AC118" s="2">
        <f t="shared" si="31"/>
        <v>3234946</v>
      </c>
      <c r="AD118" s="3">
        <f t="shared" si="10"/>
        <v>36394956.949999526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25552376.921493676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43</v>
      </c>
      <c r="C119" s="7"/>
      <c r="D119" s="2" t="e">
        <f t="shared" si="12"/>
        <v>#N/A</v>
      </c>
      <c r="E119" s="2" t="e">
        <f t="shared" si="22"/>
        <v>#N/A</v>
      </c>
      <c r="F119" s="2">
        <v>492220.30735728145</v>
      </c>
      <c r="G119" s="2">
        <f t="shared" si="35"/>
        <v>492220.30735728145</v>
      </c>
      <c r="H119" s="2">
        <f t="shared" si="32"/>
        <v>38685322.949665368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1635633.8571428545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514728.73275260627</v>
      </c>
      <c r="Q119" s="2">
        <f t="shared" si="36"/>
        <v>514728.73275260627</v>
      </c>
      <c r="R119" s="2">
        <f t="shared" si="33"/>
        <v>40144631.682752147</v>
      </c>
      <c r="S119" s="2">
        <f t="shared" si="17"/>
        <v>492220.30735728145</v>
      </c>
      <c r="T119" s="2">
        <f t="shared" si="18"/>
        <v>20920.857142857043</v>
      </c>
      <c r="U119" s="2">
        <f t="shared" si="19"/>
        <v>514728.73275260627</v>
      </c>
      <c r="V119" s="2">
        <f t="shared" si="34"/>
        <v>3559179</v>
      </c>
      <c r="W119" s="2">
        <f t="shared" si="20"/>
        <v>324233</v>
      </c>
      <c r="X119" s="2">
        <f t="shared" si="6"/>
        <v>190495.73275260627</v>
      </c>
      <c r="Y119" s="2">
        <f t="shared" si="30"/>
        <v>36585452.682752132</v>
      </c>
      <c r="Z119" s="2" t="str">
        <f t="shared" si="8"/>
        <v>HERE</v>
      </c>
      <c r="AA119" s="2">
        <f>IF(Z119="HERE",Y119,AA118+Graph!$G$1*1000)</f>
        <v>36585452.682752132</v>
      </c>
      <c r="AB119" s="2">
        <f t="shared" si="21"/>
        <v>190495.73275260627</v>
      </c>
      <c r="AC119" s="2">
        <f t="shared" si="31"/>
        <v>3559179</v>
      </c>
      <c r="AD119" s="3">
        <f t="shared" si="10"/>
        <v>36585452.682752132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25966364.826529965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44</v>
      </c>
      <c r="C120" s="7"/>
      <c r="D120" s="2" t="e">
        <f t="shared" si="12"/>
        <v>#N/A</v>
      </c>
      <c r="E120" s="2" t="e">
        <f t="shared" si="22"/>
        <v>#N/A</v>
      </c>
      <c r="F120" s="2">
        <v>494056.08284643292</v>
      </c>
      <c r="G120" s="2">
        <f t="shared" si="35"/>
        <v>494056.08284643292</v>
      </c>
      <c r="H120" s="2">
        <f t="shared" si="32"/>
        <v>39179379.032511801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1656554.7142857115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516835.37264807522</v>
      </c>
      <c r="Q120" s="2">
        <f t="shared" si="36"/>
        <v>516835.37264807522</v>
      </c>
      <c r="R120" s="2">
        <f t="shared" si="33"/>
        <v>40661467.055400223</v>
      </c>
      <c r="S120" s="2">
        <f t="shared" si="17"/>
        <v>494056.08284643292</v>
      </c>
      <c r="T120" s="2">
        <f t="shared" si="18"/>
        <v>20920.857142857043</v>
      </c>
      <c r="U120" s="2">
        <f t="shared" si="19"/>
        <v>516835.37264807522</v>
      </c>
      <c r="V120" s="2">
        <f t="shared" si="34"/>
        <v>3837094</v>
      </c>
      <c r="W120" s="2">
        <f t="shared" si="20"/>
        <v>277915</v>
      </c>
      <c r="X120" s="2">
        <f t="shared" si="6"/>
        <v>238920.37264807522</v>
      </c>
      <c r="Y120" s="2">
        <f t="shared" si="30"/>
        <v>36824373.055400208</v>
      </c>
      <c r="Z120" s="2" t="str">
        <f t="shared" si="8"/>
        <v>HERE</v>
      </c>
      <c r="AA120" s="2">
        <f>IF(Z120="HERE",Y120,AA119+Graph!$G$1*1000)</f>
        <v>36824373.055400208</v>
      </c>
      <c r="AB120" s="2">
        <f t="shared" si="21"/>
        <v>238920.37264807522</v>
      </c>
      <c r="AC120" s="2">
        <f t="shared" si="31"/>
        <v>3837094</v>
      </c>
      <c r="AD120" s="3">
        <f t="shared" si="10"/>
        <v>36824373.055400208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26382248.707472172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45</v>
      </c>
      <c r="C121" s="7"/>
      <c r="D121" s="2" t="e">
        <f t="shared" si="12"/>
        <v>#N/A</v>
      </c>
      <c r="E121" s="2" t="e">
        <f t="shared" si="22"/>
        <v>#N/A</v>
      </c>
      <c r="F121" s="2">
        <v>495891.8583355695</v>
      </c>
      <c r="G121" s="2">
        <f t="shared" si="35"/>
        <v>495891.8583355695</v>
      </c>
      <c r="H121" s="2">
        <f t="shared" si="32"/>
        <v>39675270.89084737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1677475.5714285686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518942.01254354417</v>
      </c>
      <c r="Q121" s="2">
        <f t="shared" si="36"/>
        <v>518942.01254354417</v>
      </c>
      <c r="R121" s="2">
        <f t="shared" si="33"/>
        <v>41180409.067943767</v>
      </c>
      <c r="S121" s="2">
        <f t="shared" si="17"/>
        <v>495891.8583355695</v>
      </c>
      <c r="T121" s="2">
        <f t="shared" si="18"/>
        <v>20920.857142857043</v>
      </c>
      <c r="U121" s="2">
        <f t="shared" si="19"/>
        <v>518942.01254354417</v>
      </c>
      <c r="V121" s="2">
        <f t="shared" si="34"/>
        <v>4062501</v>
      </c>
      <c r="W121" s="2">
        <f t="shared" si="20"/>
        <v>225407</v>
      </c>
      <c r="X121" s="2">
        <f t="shared" si="6"/>
        <v>293535.01254354417</v>
      </c>
      <c r="Y121" s="2">
        <f t="shared" si="30"/>
        <v>37117908.067943752</v>
      </c>
      <c r="Z121" s="2" t="str">
        <f t="shared" si="8"/>
        <v>HERE</v>
      </c>
      <c r="AA121" s="2">
        <f>IF(Z121="HERE",Y121,AA120+Graph!$G$1*1000)</f>
        <v>37117908.067943752</v>
      </c>
      <c r="AB121" s="2">
        <f t="shared" si="21"/>
        <v>293535.01254354417</v>
      </c>
      <c r="AC121" s="2">
        <f t="shared" si="31"/>
        <v>4062501</v>
      </c>
      <c r="AD121" s="3">
        <f t="shared" si="10"/>
        <v>37117908.067943752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26800028.564320307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46</v>
      </c>
      <c r="C122" s="7"/>
      <c r="D122" s="2" t="e">
        <f t="shared" si="12"/>
        <v>#N/A</v>
      </c>
      <c r="E122" s="2" t="e">
        <f t="shared" si="22"/>
        <v>#N/A</v>
      </c>
      <c r="F122" s="2">
        <v>497727.63382472098</v>
      </c>
      <c r="G122" s="2">
        <f t="shared" si="35"/>
        <v>497727.63382472098</v>
      </c>
      <c r="H122" s="2">
        <f t="shared" si="32"/>
        <v>40172998.524672091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1698396.4285714256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521048.65243901312</v>
      </c>
      <c r="Q122" s="2">
        <f t="shared" si="36"/>
        <v>521048.65243901312</v>
      </c>
      <c r="R122" s="2">
        <f t="shared" si="33"/>
        <v>41701457.72038278</v>
      </c>
      <c r="S122" s="2">
        <f t="shared" si="17"/>
        <v>497727.63382472098</v>
      </c>
      <c r="T122" s="2">
        <f t="shared" si="18"/>
        <v>20920.857142857043</v>
      </c>
      <c r="U122" s="2">
        <f t="shared" si="19"/>
        <v>521048.65243901312</v>
      </c>
      <c r="V122" s="2">
        <f t="shared" si="34"/>
        <v>4266577</v>
      </c>
      <c r="W122" s="2">
        <f t="shared" si="20"/>
        <v>204076</v>
      </c>
      <c r="X122" s="2">
        <f t="shared" si="6"/>
        <v>316972.65243901312</v>
      </c>
      <c r="Y122" s="2">
        <f t="shared" si="30"/>
        <v>37434880.720382765</v>
      </c>
      <c r="Z122" s="2" t="str">
        <f t="shared" si="8"/>
        <v>HERE</v>
      </c>
      <c r="AA122" s="2">
        <f>IF(Z122="HERE",Y122,AA121+Graph!$G$1*1000)</f>
        <v>37434880.720382765</v>
      </c>
      <c r="AB122" s="2">
        <f t="shared" si="21"/>
        <v>316972.65243901312</v>
      </c>
      <c r="AC122" s="2">
        <f t="shared" si="31"/>
        <v>4266577</v>
      </c>
      <c r="AD122" s="3">
        <f t="shared" si="10"/>
        <v>37434880.720382765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27183734.80034817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47</v>
      </c>
      <c r="C123" s="7"/>
      <c r="D123" s="2" t="e">
        <f t="shared" si="12"/>
        <v>#N/A</v>
      </c>
      <c r="E123" s="2" t="e">
        <f t="shared" si="22"/>
        <v>#N/A</v>
      </c>
      <c r="F123" s="2">
        <v>499563.40931387246</v>
      </c>
      <c r="G123" s="2">
        <f t="shared" si="35"/>
        <v>499563.40931387246</v>
      </c>
      <c r="H123" s="2">
        <f t="shared" si="32"/>
        <v>40672561.933985963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1719317.2857142827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523155.29233448207</v>
      </c>
      <c r="Q123" s="2">
        <f t="shared" si="36"/>
        <v>523155.29233448207</v>
      </c>
      <c r="R123" s="2">
        <f t="shared" si="33"/>
        <v>42224613.012717262</v>
      </c>
      <c r="S123" s="2">
        <f t="shared" si="17"/>
        <v>499563.40931387246</v>
      </c>
      <c r="T123" s="2">
        <f t="shared" si="18"/>
        <v>20920.857142857043</v>
      </c>
      <c r="U123" s="2">
        <f t="shared" si="19"/>
        <v>523155.29233448207</v>
      </c>
      <c r="V123" s="2">
        <f t="shared" si="34"/>
        <v>4609740</v>
      </c>
      <c r="W123" s="2">
        <f t="shared" si="20"/>
        <v>343163</v>
      </c>
      <c r="X123" s="2">
        <f t="shared" si="6"/>
        <v>179992.29233448207</v>
      </c>
      <c r="Y123" s="2">
        <f t="shared" si="30"/>
        <v>37614873.012717247</v>
      </c>
      <c r="Z123" s="2" t="str">
        <f t="shared" si="8"/>
        <v>HERE</v>
      </c>
      <c r="AA123" s="2">
        <f>IF(Z123="HERE",Y123,AA122+Graph!$G$1*1000)</f>
        <v>37614873.012717247</v>
      </c>
      <c r="AB123" s="2">
        <f t="shared" si="21"/>
        <v>179992.29233448207</v>
      </c>
      <c r="AC123" s="2">
        <f t="shared" si="31"/>
        <v>4609740</v>
      </c>
      <c r="AD123" s="3">
        <f t="shared" si="10"/>
        <v>37614873.012717247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27569337.012281958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48</v>
      </c>
      <c r="C124" s="7"/>
      <c r="D124" s="2" t="e">
        <f t="shared" si="12"/>
        <v>#N/A</v>
      </c>
      <c r="E124" s="2" t="e">
        <f t="shared" si="22"/>
        <v>#N/A</v>
      </c>
      <c r="F124" s="2">
        <v>501399.18480300903</v>
      </c>
      <c r="G124" s="2">
        <f t="shared" si="35"/>
        <v>501399.18480300903</v>
      </c>
      <c r="H124" s="2">
        <f t="shared" si="32"/>
        <v>41173961.118788972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1740238.1428571397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525261.93222995102</v>
      </c>
      <c r="Q124" s="2">
        <f t="shared" si="36"/>
        <v>525261.93222995102</v>
      </c>
      <c r="R124" s="2">
        <f t="shared" si="33"/>
        <v>42749874.944947213</v>
      </c>
      <c r="S124" s="2">
        <f t="shared" si="17"/>
        <v>501399.18480300903</v>
      </c>
      <c r="T124" s="2">
        <f t="shared" si="18"/>
        <v>20920.857142857043</v>
      </c>
      <c r="U124" s="2">
        <f t="shared" si="19"/>
        <v>525261.93222995102</v>
      </c>
      <c r="V124" s="2">
        <f t="shared" si="34"/>
        <v>4973248</v>
      </c>
      <c r="W124" s="2">
        <f t="shared" si="20"/>
        <v>363508</v>
      </c>
      <c r="X124" s="2">
        <f t="shared" si="6"/>
        <v>161753.93222995102</v>
      </c>
      <c r="Y124" s="2">
        <f t="shared" si="30"/>
        <v>37776626.944947198</v>
      </c>
      <c r="Z124" s="2" t="str">
        <f t="shared" si="8"/>
        <v>HERE</v>
      </c>
      <c r="AA124" s="2">
        <f>IF(Z124="HERE",Y124,AA123+Graph!$G$1*1000)</f>
        <v>37776626.944947198</v>
      </c>
      <c r="AB124" s="2">
        <f t="shared" si="21"/>
        <v>161753.93222995102</v>
      </c>
      <c r="AC124" s="2">
        <f t="shared" si="31"/>
        <v>4973248</v>
      </c>
      <c r="AD124" s="3">
        <f t="shared" si="10"/>
        <v>37776626.944947198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27956835.200121671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49</v>
      </c>
      <c r="C125" s="7"/>
      <c r="D125" s="2" t="e">
        <f t="shared" si="12"/>
        <v>#N/A</v>
      </c>
      <c r="E125" s="2" t="e">
        <f t="shared" si="22"/>
        <v>#N/A</v>
      </c>
      <c r="F125" s="2">
        <v>503234.96029216051</v>
      </c>
      <c r="G125" s="2">
        <f t="shared" si="35"/>
        <v>503234.96029216051</v>
      </c>
      <c r="H125" s="2">
        <f t="shared" si="32"/>
        <v>41677196.079081133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1761158.9999999967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527368.57212541997</v>
      </c>
      <c r="Q125" s="2">
        <f t="shared" si="36"/>
        <v>527368.57212541997</v>
      </c>
      <c r="R125" s="2">
        <f t="shared" si="33"/>
        <v>43277243.517072633</v>
      </c>
      <c r="S125" s="2">
        <f t="shared" si="17"/>
        <v>503234.96029216051</v>
      </c>
      <c r="T125" s="2">
        <f t="shared" si="18"/>
        <v>20920.857142857043</v>
      </c>
      <c r="U125" s="2">
        <f t="shared" si="19"/>
        <v>527368.57212541997</v>
      </c>
      <c r="V125" s="2">
        <f t="shared" si="34"/>
        <v>5383103</v>
      </c>
      <c r="W125" s="2">
        <f t="shared" si="20"/>
        <v>409855</v>
      </c>
      <c r="X125" s="2">
        <f t="shared" si="6"/>
        <v>117513.57212541997</v>
      </c>
      <c r="Y125" s="2">
        <f t="shared" si="30"/>
        <v>37894140.517072618</v>
      </c>
      <c r="Z125" s="2" t="str">
        <f t="shared" si="8"/>
        <v>HERE</v>
      </c>
      <c r="AA125" s="2">
        <f>IF(Z125="HERE",Y125,AA124+Graph!$G$1*1000)</f>
        <v>37894140.517072618</v>
      </c>
      <c r="AB125" s="2">
        <f t="shared" si="21"/>
        <v>117513.57212541997</v>
      </c>
      <c r="AC125" s="2">
        <f t="shared" si="31"/>
        <v>5383103</v>
      </c>
      <c r="AD125" s="3">
        <f t="shared" si="10"/>
        <v>37894140.517072618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28346229.363867305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50</v>
      </c>
      <c r="C126" s="7"/>
      <c r="D126" s="2" t="e">
        <f t="shared" si="12"/>
        <v>#N/A</v>
      </c>
      <c r="E126" s="2" t="e">
        <f t="shared" si="22"/>
        <v>#N/A</v>
      </c>
      <c r="F126" s="2">
        <v>505070.73578129709</v>
      </c>
      <c r="G126" s="2">
        <f t="shared" si="35"/>
        <v>505070.73578129709</v>
      </c>
      <c r="H126" s="2">
        <f t="shared" si="32"/>
        <v>42182266.81486243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1782079.8571428538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529475.21202088892</v>
      </c>
      <c r="Q126" s="2">
        <f t="shared" si="36"/>
        <v>529475.21202088892</v>
      </c>
      <c r="R126" s="2">
        <f t="shared" si="33"/>
        <v>43806718.729093522</v>
      </c>
      <c r="S126" s="2">
        <f t="shared" si="17"/>
        <v>505070.73578129709</v>
      </c>
      <c r="T126" s="2">
        <f t="shared" si="18"/>
        <v>20920.857142857043</v>
      </c>
      <c r="U126" s="2">
        <f t="shared" si="19"/>
        <v>529475.21202088892</v>
      </c>
      <c r="V126" s="2">
        <f t="shared" si="34"/>
        <v>5861351</v>
      </c>
      <c r="W126" s="2">
        <f t="shared" si="20"/>
        <v>478248</v>
      </c>
      <c r="X126" s="2">
        <f t="shared" si="6"/>
        <v>51227.212020888925</v>
      </c>
      <c r="Y126" s="2">
        <f t="shared" si="30"/>
        <v>37945367.729093507</v>
      </c>
      <c r="Z126" s="2" t="str">
        <f t="shared" si="8"/>
        <v>HERE</v>
      </c>
      <c r="AA126" s="2">
        <f>IF(Z126="HERE",Y126,AA125+Graph!$G$1*1000)</f>
        <v>37945367.729093507</v>
      </c>
      <c r="AB126" s="2">
        <f t="shared" si="21"/>
        <v>51227.212020888925</v>
      </c>
      <c r="AC126" s="2">
        <f t="shared" si="31"/>
        <v>5861351</v>
      </c>
      <c r="AD126" s="3">
        <f t="shared" si="10"/>
        <v>37945367.729093507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28737519.503518857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51</v>
      </c>
      <c r="C127" s="7"/>
      <c r="D127" s="2" t="e">
        <f t="shared" si="12"/>
        <v>#N/A</v>
      </c>
      <c r="E127" s="2" t="e">
        <f t="shared" si="22"/>
        <v>#N/A</v>
      </c>
      <c r="F127" s="2">
        <v>506906.51127044857</v>
      </c>
      <c r="G127" s="2">
        <f t="shared" si="35"/>
        <v>506906.51127044857</v>
      </c>
      <c r="H127" s="2">
        <f t="shared" si="32"/>
        <v>42689173.326132879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1803000.7142857108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531581.85191637278</v>
      </c>
      <c r="Q127" s="2">
        <f t="shared" si="36"/>
        <v>531581.85191637278</v>
      </c>
      <c r="R127" s="2">
        <f t="shared" si="33"/>
        <v>44338300.581009895</v>
      </c>
      <c r="S127" s="2">
        <f t="shared" si="17"/>
        <v>506906.51127044857</v>
      </c>
      <c r="T127" s="2">
        <f t="shared" si="18"/>
        <v>20920.857142857043</v>
      </c>
      <c r="U127" s="2">
        <f t="shared" si="19"/>
        <v>531581.85191637278</v>
      </c>
      <c r="V127" s="2">
        <f t="shared" si="34"/>
        <v>6353321</v>
      </c>
      <c r="W127" s="2">
        <f t="shared" si="20"/>
        <v>491970</v>
      </c>
      <c r="X127" s="2">
        <f t="shared" si="6"/>
        <v>39611.851916372776</v>
      </c>
      <c r="Y127" s="2">
        <f t="shared" si="30"/>
        <v>37984979.58100988</v>
      </c>
      <c r="Z127" s="2" t="str">
        <f t="shared" si="8"/>
        <v>HERE</v>
      </c>
      <c r="AA127" s="2">
        <f>IF(Z127="HERE",Y127,AA126+Graph!$G$1*1000)</f>
        <v>37984979.58100988</v>
      </c>
      <c r="AB127" s="2">
        <f t="shared" si="21"/>
        <v>39611.851916372776</v>
      </c>
      <c r="AC127" s="2">
        <f t="shared" si="31"/>
        <v>6353321</v>
      </c>
      <c r="AD127" s="3">
        <f t="shared" si="10"/>
        <v>37984979.58100988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29130705.619076334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52</v>
      </c>
      <c r="C128" s="7"/>
      <c r="D128" s="2" t="e">
        <f t="shared" si="12"/>
        <v>#N/A</v>
      </c>
      <c r="E128" s="2" t="e">
        <f t="shared" si="22"/>
        <v>#N/A</v>
      </c>
      <c r="F128" s="2">
        <v>508742.28675958514</v>
      </c>
      <c r="G128" s="2">
        <f t="shared" si="35"/>
        <v>508742.28675958514</v>
      </c>
      <c r="H128" s="2">
        <f t="shared" si="32"/>
        <v>43197915.612892464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1823921.5714285679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533688.49181184173</v>
      </c>
      <c r="Q128" s="2">
        <f t="shared" si="36"/>
        <v>533688.49181184173</v>
      </c>
      <c r="R128" s="2">
        <f t="shared" si="33"/>
        <v>44871989.072821736</v>
      </c>
      <c r="S128" s="2">
        <f t="shared" si="17"/>
        <v>508742.28675958514</v>
      </c>
      <c r="T128" s="2">
        <f t="shared" si="18"/>
        <v>20920.857142857043</v>
      </c>
      <c r="U128" s="2">
        <f t="shared" si="19"/>
        <v>533688.49181184173</v>
      </c>
      <c r="V128" s="2">
        <f t="shared" si="34"/>
        <v>6573570</v>
      </c>
      <c r="W128" s="2">
        <f t="shared" si="20"/>
        <v>220249</v>
      </c>
      <c r="X128" s="2">
        <f t="shared" si="6"/>
        <v>313439.49181184173</v>
      </c>
      <c r="Y128" s="2">
        <f t="shared" si="30"/>
        <v>38298419.072821721</v>
      </c>
      <c r="Z128" s="2" t="str">
        <f t="shared" si="8"/>
        <v>HERE</v>
      </c>
      <c r="AA128" s="2">
        <f>IF(Z128="HERE",Y128,AA127+Graph!$G$1*1000)</f>
        <v>38298419.072821721</v>
      </c>
      <c r="AB128" s="2">
        <f t="shared" si="21"/>
        <v>313439.49181184173</v>
      </c>
      <c r="AC128" s="2">
        <f t="shared" si="31"/>
        <v>6573570</v>
      </c>
      <c r="AD128" s="3">
        <f t="shared" si="10"/>
        <v>38298419.072821721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29525787.710539743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53</v>
      </c>
      <c r="C129" s="7"/>
      <c r="D129" s="2" t="e">
        <f t="shared" si="12"/>
        <v>#N/A</v>
      </c>
      <c r="E129" s="2" t="e">
        <f t="shared" si="22"/>
        <v>#N/A</v>
      </c>
      <c r="F129" s="2">
        <v>510578.06224873662</v>
      </c>
      <c r="G129" s="2">
        <f t="shared" si="35"/>
        <v>510578.06224873662</v>
      </c>
      <c r="H129" s="2">
        <f t="shared" si="32"/>
        <v>43708493.6751412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1844842.4285714249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535795.13170731068</v>
      </c>
      <c r="Q129" s="2">
        <f t="shared" si="36"/>
        <v>535795.13170731068</v>
      </c>
      <c r="R129" s="2">
        <f t="shared" si="33"/>
        <v>45407784.204529047</v>
      </c>
      <c r="S129" s="2">
        <f t="shared" si="17"/>
        <v>510578.06224873662</v>
      </c>
      <c r="T129" s="2">
        <f t="shared" si="18"/>
        <v>20920.857142857043</v>
      </c>
      <c r="U129" s="2">
        <f t="shared" si="19"/>
        <v>535795.13170731068</v>
      </c>
      <c r="V129" s="2">
        <f t="shared" si="34"/>
        <v>6853372</v>
      </c>
      <c r="W129" s="2">
        <f t="shared" si="20"/>
        <v>279802</v>
      </c>
      <c r="X129" s="2">
        <f t="shared" si="6"/>
        <v>255993.13170731068</v>
      </c>
      <c r="Y129" s="2">
        <f t="shared" si="30"/>
        <v>38554412.204529032</v>
      </c>
      <c r="Z129" s="2" t="str">
        <f t="shared" si="8"/>
        <v>HERE</v>
      </c>
      <c r="AA129" s="2">
        <f>IF(Z129="HERE",Y129,AA128+Graph!$G$1*1000)</f>
        <v>38554412.204529032</v>
      </c>
      <c r="AB129" s="2">
        <f t="shared" si="21"/>
        <v>255993.13170731068</v>
      </c>
      <c r="AC129" s="2">
        <f t="shared" si="31"/>
        <v>6853372</v>
      </c>
      <c r="AD129" s="3">
        <f t="shared" si="10"/>
        <v>38554412.204529032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29856130.847551934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54</v>
      </c>
      <c r="C130" s="7"/>
      <c r="D130" s="2" t="e">
        <f t="shared" si="12"/>
        <v>#N/A</v>
      </c>
      <c r="E130" s="2" t="e">
        <f t="shared" si="22"/>
        <v>#N/A</v>
      </c>
      <c r="F130" s="2">
        <v>512413.8377378881</v>
      </c>
      <c r="G130" s="2">
        <f t="shared" si="35"/>
        <v>512413.8377378881</v>
      </c>
      <c r="H130" s="2">
        <f t="shared" si="32"/>
        <v>44220907.512879089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1865763.285714282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537901.77160277963</v>
      </c>
      <c r="Q130" s="2">
        <f t="shared" si="36"/>
        <v>537901.77160277963</v>
      </c>
      <c r="R130" s="2">
        <f t="shared" si="33"/>
        <v>45945685.976131827</v>
      </c>
      <c r="S130" s="2">
        <f t="shared" si="17"/>
        <v>512413.8377378881</v>
      </c>
      <c r="T130" s="2">
        <f t="shared" si="18"/>
        <v>20920.857142857043</v>
      </c>
      <c r="U130" s="2">
        <f t="shared" si="19"/>
        <v>537901.77160277963</v>
      </c>
      <c r="V130" s="2">
        <f t="shared" si="34"/>
        <v>7164387</v>
      </c>
      <c r="W130" s="2">
        <f t="shared" si="20"/>
        <v>311015</v>
      </c>
      <c r="X130" s="2">
        <f t="shared" si="6"/>
        <v>226886.77160277963</v>
      </c>
      <c r="Y130" s="2">
        <f t="shared" si="30"/>
        <v>38781298.976131812</v>
      </c>
      <c r="Z130" s="2" t="str">
        <f t="shared" si="8"/>
        <v>HERE</v>
      </c>
      <c r="AA130" s="2">
        <f>IF(Z130="HERE",Y130,AA129+Graph!$G$1*1000)</f>
        <v>38781298.976131812</v>
      </c>
      <c r="AB130" s="2">
        <f t="shared" si="21"/>
        <v>226886.77160277963</v>
      </c>
      <c r="AC130" s="2">
        <f t="shared" si="31"/>
        <v>7164387</v>
      </c>
      <c r="AD130" s="3">
        <f t="shared" si="10"/>
        <v>38781298.976131812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30188369.960470047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55</v>
      </c>
      <c r="C131" s="7"/>
      <c r="D131" s="2" t="e">
        <f t="shared" si="12"/>
        <v>#N/A</v>
      </c>
      <c r="E131" s="2" t="e">
        <f t="shared" si="22"/>
        <v>#N/A</v>
      </c>
      <c r="F131" s="2">
        <v>514249.61322702467</v>
      </c>
      <c r="G131" s="2">
        <f t="shared" si="35"/>
        <v>514249.61322702467</v>
      </c>
      <c r="H131" s="2">
        <f t="shared" si="32"/>
        <v>44735157.126106113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1886684.142857139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540008.41149824858</v>
      </c>
      <c r="Q131" s="2">
        <f t="shared" si="36"/>
        <v>540008.41149824858</v>
      </c>
      <c r="R131" s="2">
        <f t="shared" si="33"/>
        <v>46485694.387630075</v>
      </c>
      <c r="S131" s="2">
        <f t="shared" si="17"/>
        <v>514249.61322702467</v>
      </c>
      <c r="T131" s="2">
        <f t="shared" si="18"/>
        <v>20920.857142857043</v>
      </c>
      <c r="U131" s="2">
        <f t="shared" si="19"/>
        <v>540008.41149824858</v>
      </c>
      <c r="V131" s="2">
        <f t="shared" si="34"/>
        <v>7447199</v>
      </c>
      <c r="W131" s="2">
        <f t="shared" si="20"/>
        <v>282812</v>
      </c>
      <c r="X131" s="2">
        <f t="shared" si="6"/>
        <v>257196.41149824858</v>
      </c>
      <c r="Y131" s="2">
        <f t="shared" si="30"/>
        <v>39038495.38763006</v>
      </c>
      <c r="Z131" s="2" t="str">
        <f t="shared" si="8"/>
        <v>HERE</v>
      </c>
      <c r="AA131" s="2">
        <f>IF(Z131="HERE",Y131,AA130+Graph!$G$1*1000)</f>
        <v>39038495.38763006</v>
      </c>
      <c r="AB131" s="2">
        <f t="shared" si="21"/>
        <v>257196.41149824858</v>
      </c>
      <c r="AC131" s="2">
        <f t="shared" si="31"/>
        <v>7447199</v>
      </c>
      <c r="AD131" s="3">
        <f t="shared" si="10"/>
        <v>39038495.38763006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30522505.049294081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56</v>
      </c>
      <c r="C132" s="7"/>
      <c r="D132" s="2" t="e">
        <f t="shared" si="12"/>
        <v>#N/A</v>
      </c>
      <c r="E132" s="2" t="e">
        <f t="shared" si="22"/>
        <v>#N/A</v>
      </c>
      <c r="F132" s="2">
        <v>516085.38871617615</v>
      </c>
      <c r="G132" s="2">
        <f t="shared" si="35"/>
        <v>516085.38871617615</v>
      </c>
      <c r="H132" s="2">
        <f t="shared" si="32"/>
        <v>45251242.514822289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1907604.999999996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542115.05139371753</v>
      </c>
      <c r="Q132" s="2">
        <f t="shared" si="36"/>
        <v>542115.05139371753</v>
      </c>
      <c r="R132" s="2">
        <f t="shared" si="33"/>
        <v>47027809.439023793</v>
      </c>
      <c r="S132" s="2">
        <f t="shared" si="17"/>
        <v>516085.38871617615</v>
      </c>
      <c r="T132" s="2">
        <f t="shared" si="18"/>
        <v>20920.857142857043</v>
      </c>
      <c r="U132" s="2">
        <f t="shared" si="19"/>
        <v>542115.05139371753</v>
      </c>
      <c r="V132" s="2">
        <f t="shared" si="34"/>
        <v>7891184</v>
      </c>
      <c r="W132" s="2">
        <f t="shared" si="20"/>
        <v>443985</v>
      </c>
      <c r="X132" s="2">
        <f t="shared" si="6"/>
        <v>98130.051393717527</v>
      </c>
      <c r="Y132" s="2">
        <f t="shared" si="30"/>
        <v>39136625.439023778</v>
      </c>
      <c r="Z132" s="2" t="str">
        <f t="shared" si="8"/>
        <v>HERE</v>
      </c>
      <c r="AA132" s="2">
        <f>IF(Z132="HERE",Y132,AA131+Graph!$G$1*1000)</f>
        <v>39136625.439023778</v>
      </c>
      <c r="AB132" s="2">
        <f t="shared" si="21"/>
        <v>98130.051393717527</v>
      </c>
      <c r="AC132" s="2">
        <f t="shared" si="31"/>
        <v>7891184</v>
      </c>
      <c r="AD132" s="3">
        <f t="shared" si="10"/>
        <v>39136625.439023778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30858536.114024039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57</v>
      </c>
      <c r="C133" s="7"/>
      <c r="D133" s="2" t="e">
        <f t="shared" si="12"/>
        <v>#N/A</v>
      </c>
      <c r="E133" s="2" t="e">
        <f t="shared" si="22"/>
        <v>#N/A</v>
      </c>
      <c r="F133" s="2">
        <v>517921.16420531273</v>
      </c>
      <c r="G133" s="2">
        <f t="shared" si="35"/>
        <v>517921.16420531273</v>
      </c>
      <c r="H133" s="2">
        <f t="shared" si="32"/>
        <v>45769163.679027602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1928525.8571428531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544221.69128918648</v>
      </c>
      <c r="Q133" s="2">
        <f t="shared" si="36"/>
        <v>544221.69128918648</v>
      </c>
      <c r="R133" s="2">
        <f t="shared" si="33"/>
        <v>47572031.130312979</v>
      </c>
      <c r="S133" s="2">
        <f t="shared" si="17"/>
        <v>517921.16420531273</v>
      </c>
      <c r="T133" s="2">
        <f t="shared" si="18"/>
        <v>20920.857142857043</v>
      </c>
      <c r="U133" s="2">
        <f t="shared" si="19"/>
        <v>544221.69128918648</v>
      </c>
      <c r="V133" s="2">
        <f t="shared" si="34"/>
        <v>8378940</v>
      </c>
      <c r="W133" s="2">
        <f t="shared" si="20"/>
        <v>487756</v>
      </c>
      <c r="X133" s="2">
        <f t="shared" si="6"/>
        <v>56465.691289186478</v>
      </c>
      <c r="Y133" s="2">
        <f t="shared" si="30"/>
        <v>39193091.130312964</v>
      </c>
      <c r="Z133" s="2" t="str">
        <f t="shared" si="8"/>
        <v>HERE</v>
      </c>
      <c r="AA133" s="2">
        <f>IF(Z133="HERE",Y133,AA132+Graph!$G$1*1000)</f>
        <v>39193091.130312964</v>
      </c>
      <c r="AB133" s="2">
        <f t="shared" si="21"/>
        <v>56465.691289186478</v>
      </c>
      <c r="AC133" s="2">
        <f t="shared" si="31"/>
        <v>8378940</v>
      </c>
      <c r="AD133" s="3">
        <f t="shared" si="10"/>
        <v>39193091.130312964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31196463.154659916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58</v>
      </c>
      <c r="C134" s="7"/>
      <c r="D134" s="2" t="e">
        <f t="shared" si="12"/>
        <v>#N/A</v>
      </c>
      <c r="E134" s="2" t="e">
        <f t="shared" si="22"/>
        <v>#N/A</v>
      </c>
      <c r="F134" s="2">
        <v>519756.93969446421</v>
      </c>
      <c r="G134" s="2">
        <f t="shared" si="35"/>
        <v>519756.93969446421</v>
      </c>
      <c r="H134" s="2">
        <f t="shared" si="32"/>
        <v>46288920.618722066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1949446.7142857101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546328.33118465543</v>
      </c>
      <c r="Q134" s="2">
        <f t="shared" si="36"/>
        <v>546328.33118465543</v>
      </c>
      <c r="R134" s="2">
        <f t="shared" si="33"/>
        <v>48118359.461497635</v>
      </c>
      <c r="S134" s="2">
        <f t="shared" si="17"/>
        <v>519756.93969446421</v>
      </c>
      <c r="T134" s="2">
        <f t="shared" si="18"/>
        <v>20920.857142857043</v>
      </c>
      <c r="U134" s="2">
        <f t="shared" si="19"/>
        <v>546328.33118465543</v>
      </c>
      <c r="V134" s="2">
        <f t="shared" si="34"/>
        <v>8977329</v>
      </c>
      <c r="W134" s="2">
        <f t="shared" si="20"/>
        <v>598389</v>
      </c>
      <c r="X134" s="2">
        <f t="shared" si="6"/>
        <v>-52060.668815344572</v>
      </c>
      <c r="Y134" s="2">
        <f t="shared" si="30"/>
        <v>39141030.46149762</v>
      </c>
      <c r="Z134" s="2" t="str">
        <f t="shared" si="8"/>
        <v>HERE</v>
      </c>
      <c r="AA134" s="2">
        <f>IF(Z134="HERE",Y134,AA133+Graph!$G$1*1000)</f>
        <v>39141030.46149762</v>
      </c>
      <c r="AB134" s="2">
        <f t="shared" si="21"/>
        <v>-52060.668815344572</v>
      </c>
      <c r="AC134" s="2">
        <f t="shared" si="31"/>
        <v>8977329</v>
      </c>
      <c r="AD134" s="3">
        <f t="shared" si="10"/>
        <v>39141030.46149762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31536286.171201717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59</v>
      </c>
      <c r="C135" s="7"/>
      <c r="D135" s="2" t="e">
        <f t="shared" si="12"/>
        <v>#N/A</v>
      </c>
      <c r="E135" s="2" t="e">
        <f t="shared" si="22"/>
        <v>#N/A</v>
      </c>
      <c r="F135" s="2">
        <v>521592.71518360078</v>
      </c>
      <c r="G135" s="2">
        <f t="shared" si="35"/>
        <v>521592.71518360078</v>
      </c>
      <c r="H135" s="2">
        <f t="shared" si="32"/>
        <v>46810513.333905667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1970367.5714285672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548434.97108012438</v>
      </c>
      <c r="Q135" s="2">
        <f t="shared" si="36"/>
        <v>548434.97108012438</v>
      </c>
      <c r="R135" s="2">
        <f t="shared" si="33"/>
        <v>48666794.432577759</v>
      </c>
      <c r="S135" s="2">
        <f t="shared" si="17"/>
        <v>521592.71518360078</v>
      </c>
      <c r="T135" s="2">
        <f t="shared" si="18"/>
        <v>20920.857142857043</v>
      </c>
      <c r="U135" s="2">
        <f t="shared" si="19"/>
        <v>548434.97108012438</v>
      </c>
      <c r="V135" s="2">
        <f t="shared" si="34"/>
        <v>9296367</v>
      </c>
      <c r="W135" s="2">
        <f t="shared" si="20"/>
        <v>319038</v>
      </c>
      <c r="X135" s="2">
        <f t="shared" si="6"/>
        <v>229396.97108012438</v>
      </c>
      <c r="Y135" s="2">
        <f t="shared" si="30"/>
        <v>39370427.432577744</v>
      </c>
      <c r="Z135" s="2" t="str">
        <f t="shared" si="8"/>
        <v>HERE</v>
      </c>
      <c r="AA135" s="2">
        <f>IF(Z135="HERE",Y135,AA134+Graph!$G$1*1000)</f>
        <v>39370427.432577744</v>
      </c>
      <c r="AB135" s="2">
        <f t="shared" si="21"/>
        <v>229396.97108012438</v>
      </c>
      <c r="AC135" s="2">
        <f t="shared" si="31"/>
        <v>9296367</v>
      </c>
      <c r="AD135" s="3">
        <f t="shared" si="10"/>
        <v>39370427.432577744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31878005.16364944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60</v>
      </c>
      <c r="C136" s="7"/>
      <c r="D136" s="2" t="e">
        <f t="shared" si="12"/>
        <v>#N/A</v>
      </c>
      <c r="E136" s="2" t="e">
        <f t="shared" si="22"/>
        <v>#N/A</v>
      </c>
      <c r="F136" s="2">
        <v>523428.49067275226</v>
      </c>
      <c r="G136" s="2">
        <f t="shared" si="35"/>
        <v>523428.49067275226</v>
      </c>
      <c r="H136" s="2">
        <f t="shared" si="32"/>
        <v>47333941.824578419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1991288.4285714242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550541.61097559333</v>
      </c>
      <c r="Q136" s="2">
        <f t="shared" si="36"/>
        <v>550541.61097559333</v>
      </c>
      <c r="R136" s="2">
        <f t="shared" si="33"/>
        <v>49217336.043553352</v>
      </c>
      <c r="S136" s="2">
        <f t="shared" si="17"/>
        <v>523428.49067275226</v>
      </c>
      <c r="T136" s="2">
        <f t="shared" si="18"/>
        <v>20920.857142857043</v>
      </c>
      <c r="U136" s="2">
        <f t="shared" si="19"/>
        <v>550541.61097559333</v>
      </c>
      <c r="V136" s="2">
        <f t="shared" si="34"/>
        <v>9646715</v>
      </c>
      <c r="W136" s="2">
        <f t="shared" si="20"/>
        <v>350348</v>
      </c>
      <c r="X136" s="2">
        <f t="shared" si="6"/>
        <v>200193.61097559333</v>
      </c>
      <c r="Y136" s="2">
        <f t="shared" si="30"/>
        <v>39570621.043553337</v>
      </c>
      <c r="Z136" s="2" t="str">
        <f t="shared" si="8"/>
        <v>HERE</v>
      </c>
      <c r="AA136" s="2">
        <f>IF(Z136="HERE",Y136,AA135+Graph!$G$1*1000)</f>
        <v>39570621.043553337</v>
      </c>
      <c r="AB136" s="2">
        <f t="shared" si="21"/>
        <v>200193.61097559333</v>
      </c>
      <c r="AC136" s="2">
        <f t="shared" si="31"/>
        <v>9646715</v>
      </c>
      <c r="AD136" s="3">
        <f t="shared" si="10"/>
        <v>39570621.043553337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32221620.13200308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61</v>
      </c>
      <c r="C137" s="7"/>
      <c r="D137" s="2" t="e">
        <f t="shared" si="12"/>
        <v>#N/A</v>
      </c>
      <c r="E137" s="2" t="e">
        <f t="shared" si="22"/>
        <v>#N/A</v>
      </c>
      <c r="F137" s="2">
        <v>525264.26616188884</v>
      </c>
      <c r="G137" s="2">
        <f t="shared" si="35"/>
        <v>525264.26616188884</v>
      </c>
      <c r="H137" s="2">
        <f t="shared" si="32"/>
        <v>47859206.090740308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2012209.2857142813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552648.25087106228</v>
      </c>
      <c r="Q137" s="2">
        <f t="shared" si="36"/>
        <v>552648.25087106228</v>
      </c>
      <c r="R137" s="2">
        <f t="shared" si="33"/>
        <v>49769984.294424415</v>
      </c>
      <c r="S137" s="2">
        <f t="shared" si="17"/>
        <v>525264.26616188884</v>
      </c>
      <c r="T137" s="2">
        <f t="shared" si="18"/>
        <v>20920.857142857043</v>
      </c>
      <c r="U137" s="2">
        <f t="shared" si="19"/>
        <v>552648.25087106228</v>
      </c>
      <c r="V137" s="2">
        <f t="shared" si="34"/>
        <v>10021471</v>
      </c>
      <c r="W137" s="2">
        <f t="shared" si="20"/>
        <v>374756</v>
      </c>
      <c r="X137" s="2">
        <f t="shared" si="6"/>
        <v>177892.25087106228</v>
      </c>
      <c r="Y137" s="2">
        <f t="shared" si="30"/>
        <v>39748513.2944244</v>
      </c>
      <c r="Z137" s="2" t="str">
        <f t="shared" si="8"/>
        <v>HERE</v>
      </c>
      <c r="AA137" s="2">
        <f>IF(Z137="HERE",Y137,AA136+Graph!$G$1*1000)</f>
        <v>39748513.2944244</v>
      </c>
      <c r="AB137" s="2">
        <f t="shared" si="21"/>
        <v>177892.25087106228</v>
      </c>
      <c r="AC137" s="2">
        <f t="shared" si="31"/>
        <v>10021471</v>
      </c>
      <c r="AD137" s="3">
        <f t="shared" si="10"/>
        <v>39748513.2944244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32502676.213762648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62</v>
      </c>
      <c r="C138" s="7"/>
      <c r="D138" s="2" t="e">
        <f t="shared" si="12"/>
        <v>#N/A</v>
      </c>
      <c r="E138" s="2" t="e">
        <f t="shared" si="22"/>
        <v>#N/A</v>
      </c>
      <c r="F138" s="2">
        <v>527100.04165104032</v>
      </c>
      <c r="G138" s="2">
        <f t="shared" si="35"/>
        <v>527100.04165104032</v>
      </c>
      <c r="H138" s="2">
        <f t="shared" si="32"/>
        <v>48386306.132391348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2033130.1428571383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554754.89076654613</v>
      </c>
      <c r="Q138" s="2">
        <f t="shared" si="36"/>
        <v>554754.89076654613</v>
      </c>
      <c r="R138" s="2">
        <f t="shared" si="33"/>
        <v>50324739.185190961</v>
      </c>
      <c r="S138" s="2">
        <f t="shared" si="17"/>
        <v>527100.04165104032</v>
      </c>
      <c r="T138" s="2">
        <f t="shared" si="18"/>
        <v>20920.857142857043</v>
      </c>
      <c r="U138" s="2">
        <f t="shared" si="19"/>
        <v>554754.89076654613</v>
      </c>
      <c r="V138" s="2">
        <f t="shared" si="34"/>
        <v>10490487</v>
      </c>
      <c r="W138" s="2">
        <f t="shared" si="20"/>
        <v>469016</v>
      </c>
      <c r="X138" s="2">
        <f t="shared" si="6"/>
        <v>85738.89076654613</v>
      </c>
      <c r="Y138" s="2">
        <f t="shared" si="30"/>
        <v>39834252.185190946</v>
      </c>
      <c r="Z138" s="2" t="str">
        <f t="shared" si="8"/>
        <v>HERE</v>
      </c>
      <c r="AA138" s="2">
        <f>IF(Z138="HERE",Y138,AA137+Graph!$G$1*1000)</f>
        <v>39834252.185190946</v>
      </c>
      <c r="AB138" s="2">
        <f t="shared" si="21"/>
        <v>85738.89076654613</v>
      </c>
      <c r="AC138" s="2">
        <f t="shared" si="31"/>
        <v>10490487</v>
      </c>
      <c r="AD138" s="3">
        <f t="shared" si="10"/>
        <v>39834252.185190946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32725038.571428154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63</v>
      </c>
      <c r="C139" s="7"/>
      <c r="D139" s="2" t="e">
        <f t="shared" si="12"/>
        <v>#N/A</v>
      </c>
      <c r="E139" s="2" t="e">
        <f t="shared" si="22"/>
        <v>#N/A</v>
      </c>
      <c r="F139" s="2">
        <v>528935.81714019179</v>
      </c>
      <c r="G139" s="2">
        <f t="shared" si="35"/>
        <v>528935.81714019179</v>
      </c>
      <c r="H139" s="2">
        <f t="shared" si="32"/>
        <v>48915241.94953154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2054050.9999999953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556861.53066201508</v>
      </c>
      <c r="Q139" s="2">
        <f t="shared" si="36"/>
        <v>556861.53066201508</v>
      </c>
      <c r="R139" s="2">
        <f t="shared" si="33"/>
        <v>50881600.715852976</v>
      </c>
      <c r="S139" s="2">
        <f t="shared" si="17"/>
        <v>528935.81714019179</v>
      </c>
      <c r="T139" s="2">
        <f t="shared" si="18"/>
        <v>20920.857142857043</v>
      </c>
      <c r="U139" s="2">
        <f t="shared" si="19"/>
        <v>556861.53066201508</v>
      </c>
      <c r="V139" s="2">
        <f t="shared" si="34"/>
        <v>10971047</v>
      </c>
      <c r="W139" s="2">
        <f t="shared" si="20"/>
        <v>480560</v>
      </c>
      <c r="X139" s="2">
        <f t="shared" si="6"/>
        <v>76301.53066201508</v>
      </c>
      <c r="Y139" s="2">
        <f t="shared" si="30"/>
        <v>39910553.715852961</v>
      </c>
      <c r="Z139" s="2" t="str">
        <f t="shared" si="8"/>
        <v>HERE</v>
      </c>
      <c r="AA139" s="2">
        <f>IF(Z139="HERE",Y139,AA138+Graph!$G$1*1000)</f>
        <v>39910553.715852961</v>
      </c>
      <c r="AB139" s="2">
        <f t="shared" si="21"/>
        <v>76301.53066201508</v>
      </c>
      <c r="AC139" s="2">
        <f t="shared" si="31"/>
        <v>10971047</v>
      </c>
      <c r="AD139" s="3">
        <f t="shared" si="10"/>
        <v>39910553.715852961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32917208.554999575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64</v>
      </c>
      <c r="C140" s="7"/>
      <c r="D140" s="2" t="e">
        <f t="shared" si="12"/>
        <v>#N/A</v>
      </c>
      <c r="E140" s="2" t="e">
        <f t="shared" si="22"/>
        <v>#N/A</v>
      </c>
      <c r="F140" s="2">
        <v>530771.59262932837</v>
      </c>
      <c r="G140" s="2">
        <f t="shared" si="35"/>
        <v>530771.59262932837</v>
      </c>
      <c r="H140" s="2">
        <f t="shared" si="32"/>
        <v>49446013.542160869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2074971.8571428524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558968.17055748403</v>
      </c>
      <c r="Q140" s="2">
        <f t="shared" si="36"/>
        <v>558968.17055748403</v>
      </c>
      <c r="R140" s="2">
        <f t="shared" si="33"/>
        <v>51440568.88641046</v>
      </c>
      <c r="S140" s="2">
        <f t="shared" si="17"/>
        <v>530771.59262932837</v>
      </c>
      <c r="T140" s="2">
        <f t="shared" si="18"/>
        <v>20920.857142857043</v>
      </c>
      <c r="U140" s="2">
        <f t="shared" si="19"/>
        <v>558968.17055748403</v>
      </c>
      <c r="V140" s="2">
        <f t="shared" si="34"/>
        <v>11465210</v>
      </c>
      <c r="W140" s="2">
        <f t="shared" si="20"/>
        <v>494163</v>
      </c>
      <c r="X140" s="2">
        <f t="shared" si="6"/>
        <v>64805.170557484031</v>
      </c>
      <c r="Y140" s="2">
        <f t="shared" si="30"/>
        <v>39975358.886410445</v>
      </c>
      <c r="Z140" s="2" t="str">
        <f t="shared" si="8"/>
        <v>HERE</v>
      </c>
      <c r="AA140" s="2">
        <f>IF(Z140="HERE",Y140,AA139+Graph!$G$1*1000)</f>
        <v>39975358.886410445</v>
      </c>
      <c r="AB140" s="2">
        <f t="shared" si="21"/>
        <v>64805.170557484031</v>
      </c>
      <c r="AC140" s="2">
        <f t="shared" si="31"/>
        <v>11465210</v>
      </c>
      <c r="AD140" s="3">
        <f t="shared" si="10"/>
        <v>39975358.886410445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33104866.364476919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65</v>
      </c>
      <c r="C141" s="7"/>
      <c r="D141" s="2" t="e">
        <f t="shared" si="12"/>
        <v>#N/A</v>
      </c>
      <c r="E141" s="2" t="e">
        <f t="shared" si="22"/>
        <v>#N/A</v>
      </c>
      <c r="F141" s="2">
        <v>532607.36811847985</v>
      </c>
      <c r="G141" s="2">
        <f t="shared" si="35"/>
        <v>532607.36811847985</v>
      </c>
      <c r="H141" s="2">
        <f t="shared" si="32"/>
        <v>49978620.910279348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2095892.7142857094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561074.81045295298</v>
      </c>
      <c r="Q141" s="2">
        <f t="shared" si="36"/>
        <v>561074.81045295298</v>
      </c>
      <c r="R141" s="2">
        <f t="shared" si="33"/>
        <v>52001643.696863413</v>
      </c>
      <c r="S141" s="2">
        <f t="shared" si="17"/>
        <v>532607.36811847985</v>
      </c>
      <c r="T141" s="2">
        <f t="shared" si="18"/>
        <v>20920.857142857043</v>
      </c>
      <c r="U141" s="2">
        <f t="shared" si="19"/>
        <v>561074.81045295298</v>
      </c>
      <c r="V141" s="2">
        <f t="shared" si="34"/>
        <v>12014288</v>
      </c>
      <c r="W141" s="2">
        <f t="shared" si="20"/>
        <v>549078</v>
      </c>
      <c r="X141" s="2">
        <f t="shared" si="6"/>
        <v>11996.810452952981</v>
      </c>
      <c r="Y141" s="2">
        <f t="shared" si="30"/>
        <v>39987355.696863398</v>
      </c>
      <c r="Z141" s="2" t="str">
        <f t="shared" si="8"/>
        <v>HERE</v>
      </c>
      <c r="AA141" s="2">
        <f>IF(Z141="HERE",Y141,AA140+Graph!$G$1*1000)</f>
        <v>39987355.696863398</v>
      </c>
      <c r="AB141" s="2">
        <f t="shared" si="21"/>
        <v>11996.810452952981</v>
      </c>
      <c r="AC141" s="2">
        <f t="shared" si="31"/>
        <v>12014288</v>
      </c>
      <c r="AD141" s="3">
        <f t="shared" si="10"/>
        <v>39987355.696863398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33333790.449860185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66</v>
      </c>
      <c r="C142" s="7"/>
      <c r="D142" s="2" t="e">
        <f t="shared" si="12"/>
        <v>#N/A</v>
      </c>
      <c r="E142" s="2" t="e">
        <f t="shared" si="22"/>
        <v>#N/A</v>
      </c>
      <c r="F142" s="2">
        <v>534443.14360761642</v>
      </c>
      <c r="G142" s="2">
        <f t="shared" si="35"/>
        <v>534443.14360761642</v>
      </c>
      <c r="H142" s="2">
        <f t="shared" si="32"/>
        <v>50513064.053886965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2116813.5714285667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563181.45034842193</v>
      </c>
      <c r="Q142" s="2">
        <f t="shared" si="36"/>
        <v>563181.45034842193</v>
      </c>
      <c r="R142" s="2">
        <f t="shared" si="33"/>
        <v>52564825.147211835</v>
      </c>
      <c r="S142" s="2">
        <f t="shared" si="17"/>
        <v>534443.14360761642</v>
      </c>
      <c r="T142" s="2">
        <f t="shared" si="18"/>
        <v>20920.857142857276</v>
      </c>
      <c r="U142" s="2">
        <f t="shared" si="19"/>
        <v>563181.45034842193</v>
      </c>
      <c r="V142" s="2">
        <f t="shared" si="34"/>
        <v>12294006</v>
      </c>
      <c r="W142" s="2">
        <f t="shared" si="20"/>
        <v>279718</v>
      </c>
      <c r="X142" s="2">
        <f t="shared" si="6"/>
        <v>283463.45034842193</v>
      </c>
      <c r="Y142" s="2">
        <f t="shared" si="30"/>
        <v>40270819.14721182</v>
      </c>
      <c r="Z142" s="2" t="str">
        <f t="shared" si="8"/>
        <v>HERE</v>
      </c>
      <c r="AA142" s="2">
        <f>IF(Z142="HERE",Y142,AA141+Graph!$G$1*1000)</f>
        <v>40270819.14721182</v>
      </c>
      <c r="AB142" s="2">
        <f t="shared" si="21"/>
        <v>283463.45034842193</v>
      </c>
      <c r="AC142" s="2">
        <f t="shared" si="31"/>
        <v>12294006</v>
      </c>
      <c r="AD142" s="3">
        <f t="shared" si="10"/>
        <v>40270819.14721182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33609242.311149374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67</v>
      </c>
      <c r="C143" s="7"/>
      <c r="D143" s="2" t="e">
        <f t="shared" si="12"/>
        <v>#N/A</v>
      </c>
      <c r="E143" s="2" t="e">
        <f t="shared" si="22"/>
        <v>#N/A</v>
      </c>
      <c r="F143" s="2">
        <v>536278.9190967679</v>
      </c>
      <c r="G143" s="2">
        <f t="shared" si="35"/>
        <v>536278.9190967679</v>
      </c>
      <c r="H143" s="2">
        <f t="shared" si="32"/>
        <v>51049342.972983733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2137734.428571424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565288.09024389088</v>
      </c>
      <c r="Q143" s="2">
        <f t="shared" si="36"/>
        <v>565288.09024389088</v>
      </c>
      <c r="R143" s="2">
        <f t="shared" si="33"/>
        <v>53130113.237455726</v>
      </c>
      <c r="S143" s="2">
        <f t="shared" si="17"/>
        <v>536278.9190967679</v>
      </c>
      <c r="T143" s="2">
        <f t="shared" si="18"/>
        <v>20920.857142857276</v>
      </c>
      <c r="U143" s="2">
        <f t="shared" si="19"/>
        <v>565288.09024389088</v>
      </c>
      <c r="V143" s="2">
        <f t="shared" si="34"/>
        <v>12646486</v>
      </c>
      <c r="W143" s="2">
        <f t="shared" si="20"/>
        <v>352480</v>
      </c>
      <c r="X143" s="2">
        <f t="shared" si="6"/>
        <v>212808.09024389088</v>
      </c>
      <c r="Y143" s="2">
        <f t="shared" si="30"/>
        <v>40483627.237455711</v>
      </c>
      <c r="Z143" s="2" t="str">
        <f t="shared" si="8"/>
        <v>HERE</v>
      </c>
      <c r="AA143" s="2">
        <f>IF(Z143="HERE",Y143,AA142+Graph!$G$1*1000)</f>
        <v>40483627.237455711</v>
      </c>
      <c r="AB143" s="2">
        <f t="shared" si="21"/>
        <v>212808.09024389088</v>
      </c>
      <c r="AC143" s="2">
        <f t="shared" si="31"/>
        <v>12646486</v>
      </c>
      <c r="AD143" s="3">
        <f t="shared" si="10"/>
        <v>40483627.237455711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33904721.498344488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68</v>
      </c>
      <c r="C144" s="7"/>
      <c r="D144" s="2" t="e">
        <f t="shared" si="12"/>
        <v>#N/A</v>
      </c>
      <c r="E144" s="2" t="e">
        <f t="shared" si="22"/>
        <v>#N/A</v>
      </c>
      <c r="F144" s="2">
        <v>538114.69458590448</v>
      </c>
      <c r="G144" s="2">
        <f t="shared" si="35"/>
        <v>538114.69458590448</v>
      </c>
      <c r="H144" s="2">
        <f t="shared" si="32"/>
        <v>51587457.667569637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2158655.2857142813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567394.73013935983</v>
      </c>
      <c r="Q144" s="2">
        <f t="shared" si="36"/>
        <v>567394.73013935983</v>
      </c>
      <c r="R144" s="2">
        <f t="shared" si="33"/>
        <v>53697507.967595086</v>
      </c>
      <c r="S144" s="2">
        <f t="shared" si="17"/>
        <v>538114.69458590448</v>
      </c>
      <c r="T144" s="2">
        <f t="shared" si="18"/>
        <v>20920.857142857276</v>
      </c>
      <c r="U144" s="2">
        <f t="shared" si="19"/>
        <v>567394.73013935983</v>
      </c>
      <c r="V144" s="2">
        <f t="shared" si="34"/>
        <v>13058298</v>
      </c>
      <c r="W144" s="2">
        <f t="shared" si="20"/>
        <v>411812</v>
      </c>
      <c r="X144" s="2">
        <f t="shared" si="6"/>
        <v>155582.73013935983</v>
      </c>
      <c r="Y144" s="2">
        <f t="shared" si="30"/>
        <v>40639209.967595071</v>
      </c>
      <c r="Z144" s="2" t="str">
        <f t="shared" si="8"/>
        <v>HERE</v>
      </c>
      <c r="AA144" s="2">
        <f>IF(Z144="HERE",Y144,AA143+Graph!$G$1*1000)</f>
        <v>40639209.967595071</v>
      </c>
      <c r="AB144" s="2">
        <f t="shared" si="21"/>
        <v>155582.73013935983</v>
      </c>
      <c r="AC144" s="2">
        <f t="shared" si="31"/>
        <v>13058298</v>
      </c>
      <c r="AD144" s="3">
        <f t="shared" si="10"/>
        <v>40639209.967595071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34083872.711445525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69</v>
      </c>
      <c r="C145" s="7"/>
      <c r="D145" s="2" t="e">
        <f t="shared" si="12"/>
        <v>#N/A</v>
      </c>
      <c r="E145" s="2" t="e">
        <f t="shared" si="22"/>
        <v>#N/A</v>
      </c>
      <c r="F145" s="2">
        <v>539950.47007505596</v>
      </c>
      <c r="G145" s="2">
        <f t="shared" si="35"/>
        <v>539950.47007505596</v>
      </c>
      <c r="H145" s="2">
        <f t="shared" si="32"/>
        <v>52127408.137644693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2179576.1428571385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569501.37003482878</v>
      </c>
      <c r="Q145" s="2">
        <f t="shared" si="36"/>
        <v>569501.37003482878</v>
      </c>
      <c r="R145" s="2">
        <f t="shared" si="33"/>
        <v>54267009.337629914</v>
      </c>
      <c r="S145" s="2">
        <f t="shared" si="17"/>
        <v>539950.47007505596</v>
      </c>
      <c r="T145" s="2">
        <f t="shared" si="18"/>
        <v>20920.857142857276</v>
      </c>
      <c r="U145" s="2">
        <f t="shared" si="19"/>
        <v>569501.37003482878</v>
      </c>
      <c r="V145" s="2">
        <f t="shared" si="34"/>
        <v>13509108</v>
      </c>
      <c r="W145" s="2">
        <f t="shared" si="20"/>
        <v>450810</v>
      </c>
      <c r="X145" s="2">
        <f t="shared" si="6"/>
        <v>118691.37003482878</v>
      </c>
      <c r="Y145" s="2">
        <f t="shared" si="30"/>
        <v>40757901.337629899</v>
      </c>
      <c r="Z145" s="2" t="str">
        <f t="shared" si="8"/>
        <v>HERE</v>
      </c>
      <c r="AA145" s="2">
        <f>IF(Z145="HERE",Y145,AA144+Graph!$G$1*1000)</f>
        <v>40757901.337629899</v>
      </c>
      <c r="AB145" s="2">
        <f t="shared" si="21"/>
        <v>118691.37003482878</v>
      </c>
      <c r="AC145" s="2">
        <f t="shared" si="31"/>
        <v>13509108</v>
      </c>
      <c r="AD145" s="3">
        <f t="shared" si="10"/>
        <v>40757901.337629899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34247626.65045248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70</v>
      </c>
      <c r="C146" s="7"/>
      <c r="D146" s="2" t="e">
        <f t="shared" si="12"/>
        <v>#N/A</v>
      </c>
      <c r="E146" s="2" t="e">
        <f t="shared" si="22"/>
        <v>#N/A</v>
      </c>
      <c r="F146" s="2">
        <v>541786.24556420743</v>
      </c>
      <c r="G146" s="2">
        <f t="shared" si="35"/>
        <v>541786.24556420743</v>
      </c>
      <c r="H146" s="2">
        <f t="shared" si="32"/>
        <v>52669194.383208901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2200496.9999999958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571608.00993029773</v>
      </c>
      <c r="Q146" s="2">
        <f t="shared" si="36"/>
        <v>571608.00993029773</v>
      </c>
      <c r="R146" s="2">
        <f t="shared" si="33"/>
        <v>54838617.347560212</v>
      </c>
      <c r="S146" s="2">
        <f t="shared" si="17"/>
        <v>541786.24556420743</v>
      </c>
      <c r="T146" s="2">
        <f t="shared" si="18"/>
        <v>20920.857142857276</v>
      </c>
      <c r="U146" s="2">
        <f t="shared" si="19"/>
        <v>571608.00993029773</v>
      </c>
      <c r="V146" s="2">
        <f t="shared" si="34"/>
        <v>14012224</v>
      </c>
      <c r="W146" s="2">
        <f t="shared" si="20"/>
        <v>503116</v>
      </c>
      <c r="X146" s="2">
        <f t="shared" si="6"/>
        <v>68492.009930297732</v>
      </c>
      <c r="Y146" s="2">
        <f t="shared" si="30"/>
        <v>40826393.347560197</v>
      </c>
      <c r="Z146" s="2" t="str">
        <f t="shared" si="8"/>
        <v>HERE</v>
      </c>
      <c r="AA146" s="2">
        <f>IF(Z146="HERE",Y146,AA145+Graph!$G$1*1000)</f>
        <v>40826393.347560197</v>
      </c>
      <c r="AB146" s="2">
        <f t="shared" si="21"/>
        <v>68492.009930297732</v>
      </c>
      <c r="AC146" s="2">
        <f t="shared" si="31"/>
        <v>14012224</v>
      </c>
      <c r="AD146" s="3">
        <f t="shared" si="10"/>
        <v>40826393.347560197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34373881.615365356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71</v>
      </c>
      <c r="C147" s="7"/>
      <c r="D147" s="2" t="e">
        <f t="shared" si="12"/>
        <v>#N/A</v>
      </c>
      <c r="E147" s="2" t="e">
        <f t="shared" si="22"/>
        <v>#N/A</v>
      </c>
      <c r="F147" s="2">
        <v>543622.02105334401</v>
      </c>
      <c r="G147" s="2">
        <f t="shared" si="35"/>
        <v>543622.02105334401</v>
      </c>
      <c r="H147" s="2">
        <f t="shared" si="32"/>
        <v>53212816.404262245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2221417.8571428531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573714.64982576668</v>
      </c>
      <c r="Q147" s="2">
        <f t="shared" si="36"/>
        <v>573714.64982576668</v>
      </c>
      <c r="R147" s="2">
        <f t="shared" si="33"/>
        <v>55412331.997385979</v>
      </c>
      <c r="S147" s="2">
        <f t="shared" si="17"/>
        <v>543622.02105334401</v>
      </c>
      <c r="T147" s="2">
        <f t="shared" si="18"/>
        <v>20920.857142857276</v>
      </c>
      <c r="U147" s="2">
        <f t="shared" si="19"/>
        <v>573714.64982576668</v>
      </c>
      <c r="V147" s="2">
        <f t="shared" si="34"/>
        <v>14556827</v>
      </c>
      <c r="W147" s="2">
        <f t="shared" si="20"/>
        <v>544603</v>
      </c>
      <c r="X147" s="2">
        <f t="shared" si="6"/>
        <v>29111.649825766683</v>
      </c>
      <c r="Y147" s="2">
        <f t="shared" si="30"/>
        <v>40855504.997385964</v>
      </c>
      <c r="Z147" s="2" t="str">
        <f t="shared" si="8"/>
        <v>HERE</v>
      </c>
      <c r="AA147" s="2">
        <f>IF(Z147="HERE",Y147,AA146+Graph!$G$1*1000)</f>
        <v>40855504.997385964</v>
      </c>
      <c r="AB147" s="2">
        <f t="shared" si="21"/>
        <v>29111.649825766683</v>
      </c>
      <c r="AC147" s="2">
        <f t="shared" si="31"/>
        <v>14556827</v>
      </c>
      <c r="AD147" s="3">
        <f t="shared" si="10"/>
        <v>40855504.997385964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34443898.506184153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72</v>
      </c>
      <c r="C148" s="7"/>
      <c r="D148" s="2" t="e">
        <f t="shared" si="12"/>
        <v>#N/A</v>
      </c>
      <c r="E148" s="2" t="e">
        <f t="shared" si="22"/>
        <v>#N/A</v>
      </c>
      <c r="F148" s="2">
        <v>545457.79654249549</v>
      </c>
      <c r="G148" s="2">
        <f t="shared" si="35"/>
        <v>545457.79654249549</v>
      </c>
      <c r="H148" s="2">
        <f t="shared" si="32"/>
        <v>53758274.20080474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2242338.7142857104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575821.28972125053</v>
      </c>
      <c r="Q148" s="2">
        <f t="shared" si="36"/>
        <v>575821.28972125053</v>
      </c>
      <c r="R148" s="2">
        <f t="shared" si="33"/>
        <v>55988153.287107229</v>
      </c>
      <c r="S148" s="2">
        <f t="shared" si="17"/>
        <v>545457.79654249549</v>
      </c>
      <c r="T148" s="2">
        <f t="shared" si="18"/>
        <v>20920.857142857276</v>
      </c>
      <c r="U148" s="2">
        <f t="shared" si="19"/>
        <v>575821.28972125053</v>
      </c>
      <c r="V148" s="2">
        <f t="shared" si="34"/>
        <v>15062189</v>
      </c>
      <c r="W148" s="2">
        <f t="shared" si="20"/>
        <v>505362</v>
      </c>
      <c r="X148" s="2">
        <f t="shared" si="6"/>
        <v>70459.289721250534</v>
      </c>
      <c r="Y148" s="2">
        <f t="shared" si="30"/>
        <v>40925964.287107214</v>
      </c>
      <c r="Z148" s="2" t="str">
        <f t="shared" si="8"/>
        <v>HERE</v>
      </c>
      <c r="AA148" s="2">
        <f>IF(Z148="HERE",Y148,AA147+Graph!$G$1*1000)</f>
        <v>40925964.287107214</v>
      </c>
      <c r="AB148" s="2">
        <f t="shared" si="21"/>
        <v>70459.289721250534</v>
      </c>
      <c r="AC148" s="2">
        <f t="shared" si="31"/>
        <v>15062189</v>
      </c>
      <c r="AD148" s="3">
        <f t="shared" si="10"/>
        <v>40925964.287107214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34504147.672908887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73</v>
      </c>
      <c r="C149" s="7"/>
      <c r="D149" s="2" t="e">
        <f t="shared" si="12"/>
        <v>#N/A</v>
      </c>
      <c r="E149" s="2" t="e">
        <f t="shared" si="22"/>
        <v>#N/A</v>
      </c>
      <c r="F149" s="2">
        <v>547293.57203163207</v>
      </c>
      <c r="G149" s="2">
        <f t="shared" si="35"/>
        <v>547293.57203163207</v>
      </c>
      <c r="H149" s="2">
        <f t="shared" si="32"/>
        <v>54305567.772836372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2263259.5714285676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577927.92961671948</v>
      </c>
      <c r="Q149" s="2">
        <f t="shared" si="36"/>
        <v>577927.92961671948</v>
      </c>
      <c r="R149" s="2">
        <f t="shared" si="33"/>
        <v>56566081.216723949</v>
      </c>
      <c r="S149" s="2">
        <f t="shared" si="17"/>
        <v>547293.57203163207</v>
      </c>
      <c r="T149" s="2">
        <f t="shared" si="18"/>
        <v>20920.857142857276</v>
      </c>
      <c r="U149" s="2">
        <f t="shared" si="19"/>
        <v>577927.92961671948</v>
      </c>
      <c r="V149" s="2">
        <f t="shared" si="34"/>
        <v>15300151</v>
      </c>
      <c r="W149" s="2">
        <f t="shared" si="20"/>
        <v>237962</v>
      </c>
      <c r="X149" s="2">
        <f t="shared" si="6"/>
        <v>339965.92961671948</v>
      </c>
      <c r="Y149" s="2">
        <f t="shared" si="30"/>
        <v>41265930.216723934</v>
      </c>
      <c r="Z149" s="2" t="str">
        <f t="shared" si="8"/>
        <v>HERE</v>
      </c>
      <c r="AA149" s="2">
        <f>IF(Z149="HERE",Y149,AA148+Graph!$G$1*1000)</f>
        <v>41265930.216723934</v>
      </c>
      <c r="AB149" s="2">
        <f t="shared" si="21"/>
        <v>339965.92961671948</v>
      </c>
      <c r="AC149" s="2">
        <f t="shared" si="31"/>
        <v>15300151</v>
      </c>
      <c r="AD149" s="3">
        <f t="shared" si="10"/>
        <v>41265930.216723934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34797255.665539548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74</v>
      </c>
      <c r="C150" s="7"/>
      <c r="D150" s="2" t="e">
        <f t="shared" si="12"/>
        <v>#N/A</v>
      </c>
      <c r="E150" s="2" t="e">
        <f t="shared" si="22"/>
        <v>#N/A</v>
      </c>
      <c r="F150" s="2">
        <v>549129.34752078354</v>
      </c>
      <c r="G150" s="2">
        <f t="shared" si="35"/>
        <v>549129.34752078354</v>
      </c>
      <c r="H150" s="2">
        <f t="shared" si="32"/>
        <v>54854697.120357156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2284180.4285714249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580034.56951218843</v>
      </c>
      <c r="Q150" s="2">
        <f t="shared" si="36"/>
        <v>580034.56951218843</v>
      </c>
      <c r="R150" s="2">
        <f t="shared" si="33"/>
        <v>57146115.786236137</v>
      </c>
      <c r="S150" s="2">
        <f t="shared" si="17"/>
        <v>549129.34752078354</v>
      </c>
      <c r="T150" s="2">
        <f t="shared" si="18"/>
        <v>20920.857142857276</v>
      </c>
      <c r="U150" s="2">
        <f t="shared" si="19"/>
        <v>580034.56951218843</v>
      </c>
      <c r="V150" s="2">
        <f t="shared" si="34"/>
        <v>15576107</v>
      </c>
      <c r="W150" s="2">
        <f t="shared" si="20"/>
        <v>275956</v>
      </c>
      <c r="X150" s="2">
        <f t="shared" si="6"/>
        <v>304078.56951218843</v>
      </c>
      <c r="Y150" s="2">
        <f t="shared" si="30"/>
        <v>41570008.786236122</v>
      </c>
      <c r="Z150" s="2" t="str">
        <f t="shared" si="8"/>
        <v>HERE</v>
      </c>
      <c r="AA150" s="2">
        <f>IF(Z150="HERE",Y150,AA149+Graph!$G$1*1000)</f>
        <v>41570008.786236122</v>
      </c>
      <c r="AB150" s="2">
        <f t="shared" si="21"/>
        <v>304078.56951218843</v>
      </c>
      <c r="AC150" s="2">
        <f t="shared" si="31"/>
        <v>15576107</v>
      </c>
      <c r="AD150" s="3">
        <f t="shared" si="10"/>
        <v>41570008.786236122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35041639.584076129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75</v>
      </c>
      <c r="C151" s="7"/>
      <c r="D151" s="2" t="e">
        <f t="shared" si="12"/>
        <v>#N/A</v>
      </c>
      <c r="E151" s="2" t="e">
        <f t="shared" si="22"/>
        <v>#N/A</v>
      </c>
      <c r="F151" s="2">
        <v>550965.12300992012</v>
      </c>
      <c r="G151" s="2">
        <f t="shared" si="35"/>
        <v>550965.12300992012</v>
      </c>
      <c r="H151" s="2">
        <f t="shared" si="32"/>
        <v>55405662.243367076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2305101.2857142822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582141.20940765738</v>
      </c>
      <c r="Q151" s="2">
        <f t="shared" si="36"/>
        <v>582141.20940765738</v>
      </c>
      <c r="R151" s="2">
        <f t="shared" si="33"/>
        <v>57728256.995643795</v>
      </c>
      <c r="S151" s="2">
        <f t="shared" si="17"/>
        <v>550965.12300992012</v>
      </c>
      <c r="T151" s="2">
        <f t="shared" si="18"/>
        <v>20920.857142857276</v>
      </c>
      <c r="U151" s="2">
        <f t="shared" si="19"/>
        <v>582141.20940765738</v>
      </c>
      <c r="V151" s="2">
        <f t="shared" si="34"/>
        <v>15940972</v>
      </c>
      <c r="W151" s="2">
        <f t="shared" si="20"/>
        <v>364865</v>
      </c>
      <c r="X151" s="2">
        <f t="shared" si="6"/>
        <v>217276.20940765738</v>
      </c>
      <c r="Y151" s="2">
        <f t="shared" si="30"/>
        <v>41787284.99564378</v>
      </c>
      <c r="Z151" s="2" t="str">
        <f t="shared" si="8"/>
        <v>HERE</v>
      </c>
      <c r="AA151" s="2">
        <f>IF(Z151="HERE",Y151,AA150+Graph!$G$1*1000)</f>
        <v>41787284.99564378</v>
      </c>
      <c r="AB151" s="2">
        <f t="shared" si="21"/>
        <v>217276.20940765738</v>
      </c>
      <c r="AC151" s="2">
        <f t="shared" si="31"/>
        <v>15940972</v>
      </c>
      <c r="AD151" s="3">
        <f t="shared" si="10"/>
        <v>41787284.99564378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35261388.428518631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76</v>
      </c>
      <c r="C152" s="7"/>
      <c r="D152" s="2" t="e">
        <f t="shared" si="12"/>
        <v>#N/A</v>
      </c>
      <c r="E152" s="2" t="e">
        <f t="shared" si="22"/>
        <v>#N/A</v>
      </c>
      <c r="F152" s="2">
        <v>552800.8984990716</v>
      </c>
      <c r="G152" s="2">
        <f t="shared" si="35"/>
        <v>552800.8984990716</v>
      </c>
      <c r="H152" s="2">
        <f t="shared" si="32"/>
        <v>55958463.141866148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2326022.1428571395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584247.84930312634</v>
      </c>
      <c r="Q152" s="2">
        <f t="shared" si="36"/>
        <v>584247.84930312634</v>
      </c>
      <c r="R152" s="2">
        <f t="shared" si="33"/>
        <v>58312504.844946921</v>
      </c>
      <c r="S152" s="2">
        <f t="shared" si="17"/>
        <v>552800.8984990716</v>
      </c>
      <c r="T152" s="2">
        <f t="shared" si="18"/>
        <v>20920.857142857276</v>
      </c>
      <c r="U152" s="2">
        <f t="shared" si="19"/>
        <v>584247.84930312634</v>
      </c>
      <c r="V152" s="2">
        <f t="shared" si="34"/>
        <v>16423082</v>
      </c>
      <c r="W152" s="2">
        <f t="shared" si="20"/>
        <v>482110</v>
      </c>
      <c r="X152" s="2">
        <f t="shared" si="6"/>
        <v>102137.84930312634</v>
      </c>
      <c r="Y152" s="2">
        <f t="shared" si="30"/>
        <v>41889422.844946906</v>
      </c>
      <c r="Z152" s="2" t="str">
        <f t="shared" si="8"/>
        <v>HERE</v>
      </c>
      <c r="AA152" s="2">
        <f>IF(Z152="HERE",Y152,AA151+Graph!$G$1*1000)</f>
        <v>41889422.844946906</v>
      </c>
      <c r="AB152" s="2">
        <f t="shared" si="21"/>
        <v>102137.84930312634</v>
      </c>
      <c r="AC152" s="2">
        <f t="shared" si="31"/>
        <v>16423082</v>
      </c>
      <c r="AD152" s="3">
        <f t="shared" si="10"/>
        <v>41889422.844946906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35507005.798867062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77</v>
      </c>
      <c r="C153" s="7"/>
      <c r="D153" s="2" t="e">
        <f t="shared" si="12"/>
        <v>#N/A</v>
      </c>
      <c r="E153" s="2" t="e">
        <f t="shared" si="22"/>
        <v>#N/A</v>
      </c>
      <c r="F153" s="2">
        <v>554636.67398822308</v>
      </c>
      <c r="G153" s="2">
        <f t="shared" si="35"/>
        <v>554636.67398822308</v>
      </c>
      <c r="H153" s="2">
        <f t="shared" si="32"/>
        <v>56513099.815854371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2346942.9999999967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586354.48919859529</v>
      </c>
      <c r="Q153" s="2">
        <f t="shared" si="36"/>
        <v>586354.48919859529</v>
      </c>
      <c r="R153" s="2">
        <f t="shared" si="33"/>
        <v>58898859.334145516</v>
      </c>
      <c r="S153" s="2">
        <f t="shared" si="17"/>
        <v>554636.67398822308</v>
      </c>
      <c r="T153" s="2">
        <f t="shared" si="18"/>
        <v>20920.857142857276</v>
      </c>
      <c r="U153" s="2">
        <f t="shared" si="19"/>
        <v>586354.48919859529</v>
      </c>
      <c r="V153" s="2">
        <f t="shared" si="34"/>
        <v>16875536</v>
      </c>
      <c r="W153" s="2">
        <f t="shared" si="20"/>
        <v>452454</v>
      </c>
      <c r="X153" s="2">
        <f t="shared" si="6"/>
        <v>133900.48919859529</v>
      </c>
      <c r="Y153" s="2">
        <f t="shared" si="30"/>
        <v>42023323.334145501</v>
      </c>
      <c r="Z153" s="2" t="str">
        <f t="shared" si="8"/>
        <v>HERE</v>
      </c>
      <c r="AA153" s="2">
        <f>IF(Z153="HERE",Y153,AA152+Graph!$G$1*1000)</f>
        <v>42023323.334145501</v>
      </c>
      <c r="AB153" s="2">
        <f t="shared" si="21"/>
        <v>133900.48919859529</v>
      </c>
      <c r="AC153" s="2">
        <f t="shared" si="31"/>
        <v>16875536</v>
      </c>
      <c r="AD153" s="3">
        <f t="shared" si="10"/>
        <v>42023323.334145501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35617522.095121406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78</v>
      </c>
      <c r="C154" s="7"/>
      <c r="D154" s="2" t="e">
        <f t="shared" si="12"/>
        <v>#N/A</v>
      </c>
      <c r="E154" s="2" t="e">
        <f t="shared" si="22"/>
        <v>#N/A</v>
      </c>
      <c r="F154" s="2">
        <v>556472.44947735965</v>
      </c>
      <c r="G154" s="2">
        <f t="shared" si="35"/>
        <v>556472.44947735965</v>
      </c>
      <c r="H154" s="2">
        <f t="shared" si="32"/>
        <v>57069572.26533173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2367863.857142854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588461.12909406424</v>
      </c>
      <c r="Q154" s="2">
        <f t="shared" si="36"/>
        <v>588461.12909406424</v>
      </c>
      <c r="R154" s="2">
        <f t="shared" si="33"/>
        <v>59487320.46323958</v>
      </c>
      <c r="S154" s="2">
        <f t="shared" si="17"/>
        <v>556472.44947735965</v>
      </c>
      <c r="T154" s="2">
        <f t="shared" si="18"/>
        <v>20920.857142857276</v>
      </c>
      <c r="U154" s="2">
        <f t="shared" si="19"/>
        <v>588461.12909406424</v>
      </c>
      <c r="V154" s="2">
        <f t="shared" si="34"/>
        <v>17247442</v>
      </c>
      <c r="W154" s="2">
        <f t="shared" si="20"/>
        <v>371906</v>
      </c>
      <c r="X154" s="2">
        <f t="shared" si="6"/>
        <v>216555.12909406424</v>
      </c>
      <c r="Y154" s="2">
        <f t="shared" si="30"/>
        <v>42239878.463239565</v>
      </c>
      <c r="Z154" s="2" t="str">
        <f t="shared" si="8"/>
        <v>HERE</v>
      </c>
      <c r="AA154" s="2">
        <f>IF(Z154="HERE",Y154,AA153+Graph!$G$1*1000)</f>
        <v>42239878.463239565</v>
      </c>
      <c r="AB154" s="2">
        <f t="shared" si="21"/>
        <v>216555.12909406424</v>
      </c>
      <c r="AC154" s="2">
        <f t="shared" si="31"/>
        <v>17247442</v>
      </c>
      <c r="AD154" s="3">
        <f t="shared" si="10"/>
        <v>42239878.463239565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35692729.017281666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79</v>
      </c>
      <c r="C155" s="7"/>
      <c r="D155" s="2" t="e">
        <f t="shared" si="12"/>
        <v>#N/A</v>
      </c>
      <c r="E155" s="2" t="e">
        <f t="shared" si="22"/>
        <v>#N/A</v>
      </c>
      <c r="F155" s="2">
        <v>558308.22496651113</v>
      </c>
      <c r="G155" s="2">
        <f t="shared" si="35"/>
        <v>558308.22496651113</v>
      </c>
      <c r="H155" s="2">
        <f t="shared" si="32"/>
        <v>57627880.490298241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2388784.7142857113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590567.76898953319</v>
      </c>
      <c r="Q155" s="2">
        <f t="shared" si="36"/>
        <v>590567.76898953319</v>
      </c>
      <c r="R155" s="2">
        <f t="shared" si="33"/>
        <v>60077888.232229114</v>
      </c>
      <c r="S155" s="2">
        <f t="shared" si="17"/>
        <v>558308.22496651113</v>
      </c>
      <c r="T155" s="2">
        <f t="shared" si="18"/>
        <v>20920.857142857276</v>
      </c>
      <c r="U155" s="2">
        <f t="shared" si="19"/>
        <v>590567.76898953319</v>
      </c>
      <c r="V155" s="2">
        <f t="shared" si="34"/>
        <v>17582121</v>
      </c>
      <c r="W155" s="2">
        <f t="shared" si="20"/>
        <v>334679</v>
      </c>
      <c r="X155" s="2">
        <f t="shared" si="6"/>
        <v>255888.76898953319</v>
      </c>
      <c r="Y155" s="2">
        <f t="shared" si="30"/>
        <v>42495767.232229099</v>
      </c>
      <c r="Z155" s="2" t="str">
        <f t="shared" si="8"/>
        <v>HERE</v>
      </c>
      <c r="AA155" s="2">
        <f>IF(Z155="HERE",Y155,AA154+Graph!$G$1*1000)</f>
        <v>42495767.232229099</v>
      </c>
      <c r="AB155" s="2">
        <f t="shared" si="21"/>
        <v>255888.76898953319</v>
      </c>
      <c r="AC155" s="2">
        <f t="shared" si="31"/>
        <v>17582121</v>
      </c>
      <c r="AD155" s="3">
        <f t="shared" si="10"/>
        <v>42495767.232229099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35675793.865347862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80</v>
      </c>
      <c r="C156" s="7"/>
      <c r="D156" s="2" t="e">
        <f t="shared" si="12"/>
        <v>#N/A</v>
      </c>
      <c r="E156" s="2" t="e">
        <f t="shared" si="22"/>
        <v>#N/A</v>
      </c>
      <c r="F156" s="2">
        <v>560144.00045564771</v>
      </c>
      <c r="G156" s="2">
        <f t="shared" si="35"/>
        <v>560144.00045564771</v>
      </c>
      <c r="H156" s="2">
        <f t="shared" si="32"/>
        <v>58188024.490753889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2409705.5714285686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592674.40888500214</v>
      </c>
      <c r="Q156" s="2">
        <f t="shared" si="36"/>
        <v>592674.40888500214</v>
      </c>
      <c r="R156" s="2">
        <f t="shared" si="33"/>
        <v>60670562.641114116</v>
      </c>
      <c r="S156" s="2">
        <f t="shared" si="17"/>
        <v>560144.00045564771</v>
      </c>
      <c r="T156" s="2">
        <f t="shared" si="18"/>
        <v>20920.857142857276</v>
      </c>
      <c r="U156" s="2">
        <f t="shared" si="19"/>
        <v>592674.40888500214</v>
      </c>
      <c r="V156" s="2">
        <f t="shared" si="34"/>
        <v>17723840</v>
      </c>
      <c r="W156" s="2">
        <f t="shared" si="20"/>
        <v>141719</v>
      </c>
      <c r="X156" s="2">
        <f t="shared" si="6"/>
        <v>450955.40888500214</v>
      </c>
      <c r="Y156" s="2">
        <f t="shared" si="30"/>
        <v>42946722.641114101</v>
      </c>
      <c r="Z156" s="2" t="str">
        <f t="shared" si="8"/>
        <v>HERE</v>
      </c>
      <c r="AA156" s="2">
        <f>IF(Z156="HERE",Y156,AA155+Graph!$G$1*1000)</f>
        <v>42946722.641114101</v>
      </c>
      <c r="AB156" s="2">
        <f t="shared" si="21"/>
        <v>450955.40888500214</v>
      </c>
      <c r="AC156" s="2">
        <f t="shared" si="31"/>
        <v>17723840</v>
      </c>
      <c r="AD156" s="3">
        <f t="shared" si="10"/>
        <v>42946722.641114101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35898203.03931997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81</v>
      </c>
      <c r="C157" s="7"/>
      <c r="D157" s="2" t="e">
        <f t="shared" si="12"/>
        <v>#N/A</v>
      </c>
      <c r="E157" s="2" t="e">
        <f t="shared" si="22"/>
        <v>#N/A</v>
      </c>
      <c r="F157" s="2">
        <v>561979.77594479918</v>
      </c>
      <c r="G157" s="2">
        <f t="shared" si="35"/>
        <v>561979.77594479918</v>
      </c>
      <c r="H157" s="2">
        <f t="shared" si="32"/>
        <v>58750004.266698688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2430626.4285714258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594781.04878047109</v>
      </c>
      <c r="Q157" s="2">
        <f t="shared" si="36"/>
        <v>594781.04878047109</v>
      </c>
      <c r="R157" s="2">
        <f t="shared" si="33"/>
        <v>61265343.689894587</v>
      </c>
      <c r="S157" s="2">
        <f t="shared" si="17"/>
        <v>561979.77594479918</v>
      </c>
      <c r="T157" s="2">
        <f t="shared" si="18"/>
        <v>20920.857142857276</v>
      </c>
      <c r="U157" s="2">
        <f t="shared" si="19"/>
        <v>594781.04878047109</v>
      </c>
      <c r="V157" s="2">
        <f t="shared" si="34"/>
        <v>17916181</v>
      </c>
      <c r="W157" s="2">
        <f t="shared" si="20"/>
        <v>192341</v>
      </c>
      <c r="X157" s="2">
        <f t="shared" si="6"/>
        <v>402440.04878047109</v>
      </c>
      <c r="Y157" s="2">
        <f t="shared" si="30"/>
        <v>43349162.689894572</v>
      </c>
      <c r="Z157" s="2" t="str">
        <f t="shared" si="8"/>
        <v>HERE</v>
      </c>
      <c r="AA157" s="2">
        <f>IF(Z157="HERE",Y157,AA156+Graph!$G$1*1000)</f>
        <v>43349162.689894572</v>
      </c>
      <c r="AB157" s="2">
        <f t="shared" si="21"/>
        <v>402440.04878047109</v>
      </c>
      <c r="AC157" s="2">
        <f t="shared" si="31"/>
        <v>17916181</v>
      </c>
      <c r="AD157" s="3">
        <f t="shared" si="10"/>
        <v>43349162.689894572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36095894.689198002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82</v>
      </c>
      <c r="C158" s="7"/>
      <c r="D158" s="2" t="e">
        <f t="shared" si="12"/>
        <v>#N/A</v>
      </c>
      <c r="E158" s="2" t="e">
        <f t="shared" si="22"/>
        <v>#N/A</v>
      </c>
      <c r="F158" s="2">
        <v>563815.55143393576</v>
      </c>
      <c r="G158" s="2">
        <f t="shared" si="35"/>
        <v>563815.55143393576</v>
      </c>
      <c r="H158" s="2">
        <f t="shared" si="32"/>
        <v>59313819.818132624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2451547.2857142831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596887.68867594004</v>
      </c>
      <c r="Q158" s="2">
        <f t="shared" si="36"/>
        <v>596887.68867594004</v>
      </c>
      <c r="R158" s="2">
        <f t="shared" si="33"/>
        <v>61862231.378570527</v>
      </c>
      <c r="S158" s="2">
        <f t="shared" si="17"/>
        <v>563815.55143393576</v>
      </c>
      <c r="T158" s="2">
        <f t="shared" si="18"/>
        <v>20920.857142857276</v>
      </c>
      <c r="U158" s="2">
        <f t="shared" si="19"/>
        <v>596887.68867594004</v>
      </c>
      <c r="V158" s="2">
        <f t="shared" si="34"/>
        <v>18242873</v>
      </c>
      <c r="W158" s="2">
        <f t="shared" si="20"/>
        <v>326692</v>
      </c>
      <c r="X158" s="2">
        <f t="shared" si="6"/>
        <v>270195.68867594004</v>
      </c>
      <c r="Y158" s="2">
        <f t="shared" si="30"/>
        <v>43619358.378570512</v>
      </c>
      <c r="Z158" s="2" t="str">
        <f t="shared" si="8"/>
        <v>HERE</v>
      </c>
      <c r="AA158" s="2">
        <f>IF(Z158="HERE",Y158,AA157+Graph!$G$1*1000)</f>
        <v>43619358.378570512</v>
      </c>
      <c r="AB158" s="2">
        <f t="shared" si="21"/>
        <v>270195.68867594004</v>
      </c>
      <c r="AC158" s="2">
        <f t="shared" si="31"/>
        <v>18242873</v>
      </c>
      <c r="AD158" s="3">
        <f t="shared" si="10"/>
        <v>43619358.378570512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36274735.514981955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83</v>
      </c>
      <c r="C159" s="7"/>
      <c r="D159" s="2" t="e">
        <f t="shared" si="12"/>
        <v>#N/A</v>
      </c>
      <c r="E159" s="2" t="e">
        <f t="shared" si="22"/>
        <v>#N/A</v>
      </c>
      <c r="F159" s="2">
        <v>565651.32692308724</v>
      </c>
      <c r="G159" s="2">
        <f t="shared" si="35"/>
        <v>565651.32692308724</v>
      </c>
      <c r="H159" s="2">
        <f t="shared" si="32"/>
        <v>59879471.145055711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2472468.1428571404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598994.32857142389</v>
      </c>
      <c r="Q159" s="2">
        <f t="shared" si="36"/>
        <v>598994.32857142389</v>
      </c>
      <c r="R159" s="2">
        <f t="shared" si="33"/>
        <v>62461225.707141951</v>
      </c>
      <c r="S159" s="2">
        <f t="shared" si="17"/>
        <v>565651.32692308724</v>
      </c>
      <c r="T159" s="2">
        <f t="shared" si="18"/>
        <v>20920.857142857276</v>
      </c>
      <c r="U159" s="2">
        <f t="shared" si="19"/>
        <v>598994.32857142389</v>
      </c>
      <c r="V159" s="2">
        <f t="shared" si="34"/>
        <v>18691835</v>
      </c>
      <c r="W159" s="2">
        <f t="shared" si="20"/>
        <v>448962</v>
      </c>
      <c r="X159" s="2">
        <f t="shared" si="6"/>
        <v>150032.32857142389</v>
      </c>
      <c r="Y159" s="2">
        <f t="shared" ref="Y159:Y222" si="37">IF(COUNT($C160)=0,IF(COUNT($C159)=1,C159,SUM(Y158+X159)),C159)</f>
        <v>43769390.707141936</v>
      </c>
      <c r="Z159" s="2" t="str">
        <f t="shared" si="8"/>
        <v>HERE</v>
      </c>
      <c r="AA159" s="2">
        <f>IF(Z159="HERE",Y159,AA158+Graph!$G$1*1000)</f>
        <v>43769390.707141936</v>
      </c>
      <c r="AB159" s="2">
        <f t="shared" si="21"/>
        <v>150032.32857142389</v>
      </c>
      <c r="AC159" s="2">
        <f t="shared" ref="AC159:AC222" si="38">IF(Z160="HERE",V159,AC158)</f>
        <v>18691835</v>
      </c>
      <c r="AD159" s="3">
        <f t="shared" si="10"/>
        <v>43769390.707141936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36375351.316671856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84</v>
      </c>
      <c r="C160" s="7"/>
      <c r="D160" s="2" t="e">
        <f t="shared" si="12"/>
        <v>#N/A</v>
      </c>
      <c r="E160" s="2" t="e">
        <f t="shared" si="22"/>
        <v>#N/A</v>
      </c>
      <c r="F160" s="2">
        <v>567487.10241222382</v>
      </c>
      <c r="G160" s="2">
        <f t="shared" si="35"/>
        <v>567487.10241222382</v>
      </c>
      <c r="H160" s="2">
        <f t="shared" ref="H160:H223" si="39">IF(COUNT($C161)=0,IF(COUNT($C160)=1,C160,SUM(H159+G160)),C160)</f>
        <v>60446958.247467935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2493388.9999999977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601100.96846689284</v>
      </c>
      <c r="Q160" s="2">
        <f t="shared" si="36"/>
        <v>600000</v>
      </c>
      <c r="R160" s="2">
        <f t="shared" ref="R160:R223" si="40">IF(COUNT($C161)=0,IF(COUNT($C160)=1,M160,SUM(R159+Q160)),M160)</f>
        <v>63061225.707141951</v>
      </c>
      <c r="S160" s="2">
        <f t="shared" si="17"/>
        <v>567487.10241222382</v>
      </c>
      <c r="T160" s="2">
        <f t="shared" si="18"/>
        <v>20920.857142857276</v>
      </c>
      <c r="U160" s="2">
        <f t="shared" si="19"/>
        <v>600000</v>
      </c>
      <c r="V160" s="2">
        <f t="shared" si="34"/>
        <v>19177555</v>
      </c>
      <c r="W160" s="2">
        <f t="shared" si="20"/>
        <v>485720</v>
      </c>
      <c r="X160" s="2">
        <f t="shared" si="6"/>
        <v>114280</v>
      </c>
      <c r="Y160" s="2">
        <f t="shared" si="37"/>
        <v>43883670.707141936</v>
      </c>
      <c r="Z160" s="2" t="str">
        <f t="shared" si="8"/>
        <v>HERE</v>
      </c>
      <c r="AA160" s="2">
        <f>IF(Z160="HERE",Y160,AA159+Graph!$G$1*1000)</f>
        <v>43883670.707141936</v>
      </c>
      <c r="AB160" s="2">
        <f t="shared" si="21"/>
        <v>114280</v>
      </c>
      <c r="AC160" s="2">
        <f t="shared" si="38"/>
        <v>19177555</v>
      </c>
      <c r="AD160" s="3">
        <f t="shared" si="10"/>
        <v>43883670.707141936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36468050.694267668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85</v>
      </c>
      <c r="C161" s="7"/>
      <c r="D161" s="2" t="e">
        <f t="shared" si="12"/>
        <v>#N/A</v>
      </c>
      <c r="E161" s="2" t="e">
        <f t="shared" si="22"/>
        <v>#N/A</v>
      </c>
      <c r="F161" s="2">
        <v>569322.87790137529</v>
      </c>
      <c r="G161" s="2">
        <f t="shared" si="35"/>
        <v>569322.87790137529</v>
      </c>
      <c r="H161" s="2">
        <f t="shared" si="39"/>
        <v>61016281.12536931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2514309.8571428549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603207.60836236179</v>
      </c>
      <c r="Q161" s="2">
        <f t="shared" si="36"/>
        <v>600000</v>
      </c>
      <c r="R161" s="2">
        <f t="shared" si="40"/>
        <v>63661225.707141951</v>
      </c>
      <c r="S161" s="2">
        <f t="shared" si="17"/>
        <v>569322.87790137529</v>
      </c>
      <c r="T161" s="2">
        <f t="shared" si="18"/>
        <v>20920.857142857276</v>
      </c>
      <c r="U161" s="2">
        <f t="shared" si="19"/>
        <v>600000</v>
      </c>
      <c r="V161" s="2">
        <f t="shared" si="34"/>
        <v>19592672.736813203</v>
      </c>
      <c r="W161" s="2">
        <f t="shared" si="20"/>
        <v>415117.7368132025</v>
      </c>
      <c r="X161" s="2">
        <f t="shared" si="6"/>
        <v>184882.2631867975</v>
      </c>
      <c r="Y161" s="2">
        <f t="shared" si="37"/>
        <v>44068552.970328733</v>
      </c>
      <c r="Z161" s="2" t="str">
        <f t="shared" si="8"/>
        <v>HERE</v>
      </c>
      <c r="AA161" s="2">
        <f>IF(Z161="HERE",Y161,AA160+Graph!$G$1*1000)</f>
        <v>44068552.970328733</v>
      </c>
      <c r="AB161" s="2">
        <f t="shared" si="21"/>
        <v>184882.2631867975</v>
      </c>
      <c r="AC161" s="2">
        <f t="shared" si="38"/>
        <v>19592672.736813203</v>
      </c>
      <c r="AD161" s="3">
        <f t="shared" si="10"/>
        <v>44068552.970328733</v>
      </c>
      <c r="AE161" s="2">
        <f>IF(AE159&gt;=52800000,52800000,IF(AB140=Graph!G$1*1000,AE160+Graph!G$1*1000,AC161))</f>
        <v>19592672.736813203</v>
      </c>
      <c r="AF161" s="3">
        <f t="shared" si="11"/>
        <v>19592672.736813203</v>
      </c>
      <c r="AG161" s="3">
        <f t="shared" si="29"/>
        <v>36551083.4977694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86</v>
      </c>
      <c r="C162" s="7"/>
      <c r="D162" s="2" t="e">
        <f t="shared" si="12"/>
        <v>#N/A</v>
      </c>
      <c r="E162" s="2" t="e">
        <f t="shared" si="22"/>
        <v>#N/A</v>
      </c>
      <c r="F162" s="2">
        <v>571158.65339052677</v>
      </c>
      <c r="G162" s="2">
        <f t="shared" si="35"/>
        <v>571158.65339052677</v>
      </c>
      <c r="H162" s="2">
        <f t="shared" si="39"/>
        <v>61587439.778759837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2535230.7142857122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605314.24825783074</v>
      </c>
      <c r="Q162" s="2">
        <f t="shared" si="36"/>
        <v>600000</v>
      </c>
      <c r="R162" s="2">
        <f t="shared" si="40"/>
        <v>64261225.707141951</v>
      </c>
      <c r="S162" s="2">
        <f t="shared" si="17"/>
        <v>571158.65339052677</v>
      </c>
      <c r="T162" s="2">
        <f t="shared" si="18"/>
        <v>20920.857142857276</v>
      </c>
      <c r="U162" s="2">
        <f t="shared" si="19"/>
        <v>600000</v>
      </c>
      <c r="V162" s="2">
        <f t="shared" si="34"/>
        <v>20009626.249115542</v>
      </c>
      <c r="W162" s="2">
        <f t="shared" si="20"/>
        <v>416953.51230233908</v>
      </c>
      <c r="X162" s="2">
        <f t="shared" si="6"/>
        <v>183046.48769766092</v>
      </c>
      <c r="Y162" s="2">
        <f t="shared" si="37"/>
        <v>44251599.458026394</v>
      </c>
      <c r="Z162" s="2" t="str">
        <f t="shared" si="8"/>
        <v>HERE</v>
      </c>
      <c r="AA162" s="2">
        <f>IF(Z162="HERE",Y162,AA161+Graph!$G$1*1000)</f>
        <v>44251599.458026394</v>
      </c>
      <c r="AB162" s="2">
        <f t="shared" si="21"/>
        <v>183046.48769766092</v>
      </c>
      <c r="AC162" s="2">
        <f t="shared" si="38"/>
        <v>20009626.249115542</v>
      </c>
      <c r="AD162" s="3">
        <f t="shared" si="10"/>
        <v>44251599.458026394</v>
      </c>
      <c r="AE162" s="2">
        <f>IF(AE160&gt;=52800000,52800000,IF(AB141=Graph!G$1*1000,AE161+Graph!G$1*1000,AC162))</f>
        <v>20009626.249115542</v>
      </c>
      <c r="AF162" s="3">
        <f t="shared" si="11"/>
        <v>20009626.249115542</v>
      </c>
      <c r="AG162" s="3">
        <f t="shared" si="29"/>
        <v>36589334.527177058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87</v>
      </c>
      <c r="C163" s="7"/>
      <c r="D163" s="2" t="e">
        <f t="shared" si="12"/>
        <v>#N/A</v>
      </c>
      <c r="E163" s="2" t="e">
        <f t="shared" si="22"/>
        <v>#N/A</v>
      </c>
      <c r="F163" s="2">
        <v>572994.42887966335</v>
      </c>
      <c r="G163" s="2">
        <f t="shared" si="35"/>
        <v>572994.42887966335</v>
      </c>
      <c r="H163" s="2">
        <f t="shared" si="39"/>
        <v>62160434.2076395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2556151.5714285695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607420.88815329969</v>
      </c>
      <c r="Q163" s="2">
        <f t="shared" si="36"/>
        <v>600000</v>
      </c>
      <c r="R163" s="2">
        <f t="shared" si="40"/>
        <v>64861225.707141951</v>
      </c>
      <c r="S163" s="2">
        <f t="shared" si="17"/>
        <v>572994.42887966335</v>
      </c>
      <c r="T163" s="2">
        <f t="shared" si="18"/>
        <v>20920.857142857276</v>
      </c>
      <c r="U163" s="2">
        <f t="shared" si="19"/>
        <v>600000</v>
      </c>
      <c r="V163" s="2">
        <f t="shared" si="34"/>
        <v>20428415.536907032</v>
      </c>
      <c r="W163" s="2">
        <f t="shared" si="20"/>
        <v>418789.28779149055</v>
      </c>
      <c r="X163" s="2">
        <f t="shared" si="6"/>
        <v>181210.71220850945</v>
      </c>
      <c r="Y163" s="2">
        <f t="shared" si="37"/>
        <v>44432810.170234904</v>
      </c>
      <c r="Z163" s="2" t="str">
        <f t="shared" si="8"/>
        <v>HERE</v>
      </c>
      <c r="AA163" s="2">
        <f>IF(Z163="HERE",Y163,AA162+Graph!$G$1*1000)</f>
        <v>44432810.170234904</v>
      </c>
      <c r="AB163" s="2">
        <f t="shared" si="21"/>
        <v>181210.71220850945</v>
      </c>
      <c r="AC163" s="2">
        <f t="shared" si="38"/>
        <v>20428415.536907032</v>
      </c>
      <c r="AD163" s="3">
        <f t="shared" si="10"/>
        <v>44432810.170234904</v>
      </c>
      <c r="AE163" s="2">
        <f>IF(AE161&gt;=52800000,52800000,IF(AB142=Graph!G$1*1000,AE162+Graph!G$1*1000,AC163))</f>
        <v>20428415.536907032</v>
      </c>
      <c r="AF163" s="3">
        <f t="shared" si="11"/>
        <v>20428415.536907032</v>
      </c>
      <c r="AG163" s="3">
        <f t="shared" si="29"/>
        <v>36858437.532490633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88</v>
      </c>
      <c r="C164" s="7"/>
      <c r="D164" s="2" t="e">
        <f t="shared" si="12"/>
        <v>#N/A</v>
      </c>
      <c r="E164" s="2" t="e">
        <f t="shared" si="22"/>
        <v>#N/A</v>
      </c>
      <c r="F164" s="2">
        <v>574830.20436881483</v>
      </c>
      <c r="G164" s="2">
        <f t="shared" si="35"/>
        <v>574830.20436881483</v>
      </c>
      <c r="H164" s="2">
        <f t="shared" si="39"/>
        <v>62735264.412008315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2577072.4285714268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609527.52804876864</v>
      </c>
      <c r="Q164" s="2">
        <f t="shared" si="36"/>
        <v>600000</v>
      </c>
      <c r="R164" s="2">
        <f t="shared" si="40"/>
        <v>65461225.707141951</v>
      </c>
      <c r="S164" s="2">
        <f t="shared" si="17"/>
        <v>574830.20436881483</v>
      </c>
      <c r="T164" s="2">
        <f t="shared" si="18"/>
        <v>20920.857142857276</v>
      </c>
      <c r="U164" s="2">
        <f t="shared" si="19"/>
        <v>600000</v>
      </c>
      <c r="V164" s="2">
        <f t="shared" si="34"/>
        <v>20849040.600187659</v>
      </c>
      <c r="W164" s="2">
        <f t="shared" si="20"/>
        <v>420625.06328062713</v>
      </c>
      <c r="X164" s="2">
        <f t="shared" si="6"/>
        <v>179374.93671937287</v>
      </c>
      <c r="Y164" s="2">
        <f t="shared" si="37"/>
        <v>44612185.106954277</v>
      </c>
      <c r="Z164" s="2" t="str">
        <f t="shared" si="8"/>
        <v>HERE</v>
      </c>
      <c r="AA164" s="2">
        <f>IF(Z164="HERE",Y164,AA163+Graph!$G$1*1000)</f>
        <v>44612185.106954277</v>
      </c>
      <c r="AB164" s="2">
        <f t="shared" si="21"/>
        <v>179374.93671937287</v>
      </c>
      <c r="AC164" s="2">
        <f t="shared" si="38"/>
        <v>20849040.600187659</v>
      </c>
      <c r="AD164" s="3">
        <f t="shared" si="10"/>
        <v>44612185.106954277</v>
      </c>
      <c r="AE164" s="2">
        <f>IF(AE162&gt;=52800000,52800000,IF(AB143=Graph!G$1*1000,AE163+Graph!G$1*1000,AC164))</f>
        <v>20849040.600187659</v>
      </c>
      <c r="AF164" s="3">
        <f t="shared" si="11"/>
        <v>20849040.600187659</v>
      </c>
      <c r="AG164" s="3">
        <f t="shared" si="29"/>
        <v>37067588.813710138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89</v>
      </c>
      <c r="C165" s="7"/>
      <c r="D165" s="2" t="e">
        <f t="shared" si="12"/>
        <v>#N/A</v>
      </c>
      <c r="E165" s="2" t="e">
        <f t="shared" si="22"/>
        <v>#N/A</v>
      </c>
      <c r="F165" s="2">
        <v>576665.9798579514</v>
      </c>
      <c r="G165" s="2">
        <f t="shared" si="35"/>
        <v>576665.9798579514</v>
      </c>
      <c r="H165" s="2">
        <f t="shared" si="39"/>
        <v>63311930.391866267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2597993.2857142841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611634.16794423759</v>
      </c>
      <c r="Q165" s="2">
        <f t="shared" si="36"/>
        <v>600000</v>
      </c>
      <c r="R165" s="2">
        <f t="shared" si="40"/>
        <v>66061225.707141951</v>
      </c>
      <c r="S165" s="2">
        <f t="shared" si="17"/>
        <v>576665.9798579514</v>
      </c>
      <c r="T165" s="2">
        <f t="shared" si="18"/>
        <v>20920.857142857276</v>
      </c>
      <c r="U165" s="2">
        <f t="shared" si="19"/>
        <v>600000</v>
      </c>
      <c r="V165" s="2">
        <f t="shared" si="34"/>
        <v>21271501.438957438</v>
      </c>
      <c r="W165" s="2">
        <f t="shared" si="20"/>
        <v>422460.83876977861</v>
      </c>
      <c r="X165" s="2">
        <f t="shared" si="6"/>
        <v>177539.16123022139</v>
      </c>
      <c r="Y165" s="2">
        <f t="shared" si="37"/>
        <v>44789724.268184498</v>
      </c>
      <c r="Z165" s="2" t="str">
        <f t="shared" si="8"/>
        <v>HERE</v>
      </c>
      <c r="AA165" s="2">
        <f>IF(Z165="HERE",Y165,AA164+Graph!$G$1*1000)</f>
        <v>44789724.268184498</v>
      </c>
      <c r="AB165" s="2">
        <f t="shared" si="21"/>
        <v>177539.16123022139</v>
      </c>
      <c r="AC165" s="2">
        <f t="shared" si="38"/>
        <v>21271501.438957438</v>
      </c>
      <c r="AD165" s="3">
        <f t="shared" si="10"/>
        <v>44789724.268184498</v>
      </c>
      <c r="AE165" s="2">
        <f>IF(AE163&gt;=52800000,52800000,IF(AB144=Graph!G$1*1000,AE164+Graph!G$1*1000,AC165))</f>
        <v>21271501.438957438</v>
      </c>
      <c r="AF165" s="3">
        <f t="shared" si="11"/>
        <v>21271501.438957438</v>
      </c>
      <c r="AG165" s="3">
        <f t="shared" si="29"/>
        <v>37228203.870835565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90</v>
      </c>
      <c r="C166" s="7"/>
      <c r="D166" s="2" t="e">
        <f t="shared" si="12"/>
        <v>#N/A</v>
      </c>
      <c r="E166" s="2" t="e">
        <f t="shared" si="22"/>
        <v>#N/A</v>
      </c>
      <c r="F166" s="2">
        <v>578501.75534710288</v>
      </c>
      <c r="G166" s="2">
        <f t="shared" ref="G166:G229" si="41">IF(F166&gt;600000,$AK$31*1000,F166)</f>
        <v>578501.75534710288</v>
      </c>
      <c r="H166" s="2">
        <f t="shared" si="39"/>
        <v>63890432.14721337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2618914.1428571413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613740.80783970654</v>
      </c>
      <c r="Q166" s="2">
        <f t="shared" ref="Q166:Q229" si="42">IF(P166&gt;600000,600000,P166)</f>
        <v>600000</v>
      </c>
      <c r="R166" s="2">
        <f t="shared" si="40"/>
        <v>66661225.707141951</v>
      </c>
      <c r="S166" s="2">
        <f t="shared" si="17"/>
        <v>578501.75534710288</v>
      </c>
      <c r="T166" s="2">
        <f t="shared" si="18"/>
        <v>20920.857142857276</v>
      </c>
      <c r="U166" s="2">
        <f t="shared" si="19"/>
        <v>600000</v>
      </c>
      <c r="V166" s="2">
        <f t="shared" si="34"/>
        <v>21695798.053216353</v>
      </c>
      <c r="W166" s="2">
        <f t="shared" si="20"/>
        <v>424296.61425891519</v>
      </c>
      <c r="X166" s="2">
        <f t="shared" si="6"/>
        <v>175703.38574108481</v>
      </c>
      <c r="Y166" s="2">
        <f t="shared" si="37"/>
        <v>44965427.653925583</v>
      </c>
      <c r="Z166" s="2" t="str">
        <f t="shared" si="8"/>
        <v>HERE</v>
      </c>
      <c r="AA166" s="2">
        <f>IF(Z166="HERE",Y166,AA165+Graph!$G$1*1000)</f>
        <v>44965427.653925583</v>
      </c>
      <c r="AB166" s="2">
        <f t="shared" si="21"/>
        <v>175703.38574108481</v>
      </c>
      <c r="AC166" s="2">
        <f t="shared" si="38"/>
        <v>21695798.053216353</v>
      </c>
      <c r="AD166" s="3">
        <f t="shared" si="10"/>
        <v>44965427.653925583</v>
      </c>
      <c r="AE166" s="2">
        <f>IF(AE164&gt;=52800000,52800000,IF(AB145=Graph!G$1*1000,AE165+Graph!G$1*1000,AC166))</f>
        <v>21695798.053216353</v>
      </c>
      <c r="AF166" s="3">
        <f t="shared" si="11"/>
        <v>21695798.053216353</v>
      </c>
      <c r="AG166" s="3">
        <f t="shared" si="29"/>
        <v>37357566.603866912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91</v>
      </c>
      <c r="C167" s="7"/>
      <c r="D167" s="2" t="e">
        <f t="shared" si="12"/>
        <v>#N/A</v>
      </c>
      <c r="E167" s="2" t="e">
        <f t="shared" si="22"/>
        <v>#N/A</v>
      </c>
      <c r="F167" s="2">
        <v>580337.53083623946</v>
      </c>
      <c r="G167" s="2">
        <f t="shared" si="41"/>
        <v>580337.53083623946</v>
      </c>
      <c r="H167" s="2">
        <f t="shared" si="39"/>
        <v>64470769.678049609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2639834.9999999986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615847.44773517549</v>
      </c>
      <c r="Q167" s="2">
        <f t="shared" si="42"/>
        <v>600000</v>
      </c>
      <c r="R167" s="2">
        <f t="shared" si="40"/>
        <v>67261225.707141951</v>
      </c>
      <c r="S167" s="2">
        <f t="shared" si="17"/>
        <v>580337.53083623946</v>
      </c>
      <c r="T167" s="2">
        <f t="shared" si="18"/>
        <v>20920.857142857276</v>
      </c>
      <c r="U167" s="2">
        <f t="shared" si="19"/>
        <v>600000</v>
      </c>
      <c r="V167" s="2">
        <f t="shared" si="34"/>
        <v>22121930.44296442</v>
      </c>
      <c r="W167" s="2">
        <f t="shared" si="20"/>
        <v>426132.38974806666</v>
      </c>
      <c r="X167" s="2">
        <f t="shared" si="6"/>
        <v>173867.61025193334</v>
      </c>
      <c r="Y167" s="2">
        <f t="shared" si="37"/>
        <v>45139295.264177516</v>
      </c>
      <c r="Z167" s="2" t="str">
        <f t="shared" si="8"/>
        <v>HERE</v>
      </c>
      <c r="AA167" s="2">
        <f>IF(Z167="HERE",Y167,AA166+Graph!$G$1*1000)</f>
        <v>45139295.264177516</v>
      </c>
      <c r="AB167" s="2">
        <f t="shared" si="21"/>
        <v>173867.61025193334</v>
      </c>
      <c r="AC167" s="2">
        <f t="shared" si="38"/>
        <v>22121930.44296442</v>
      </c>
      <c r="AD167" s="3">
        <f t="shared" si="10"/>
        <v>45139295.264177516</v>
      </c>
      <c r="AE167" s="2">
        <f>IF(AE165&gt;=52800000,52800000,IF(AB146=Graph!G$1*1000,AE166+Graph!G$1*1000,AC167))</f>
        <v>22121930.44296442</v>
      </c>
      <c r="AF167" s="3">
        <f t="shared" si="11"/>
        <v>22121930.44296442</v>
      </c>
      <c r="AG167" s="3">
        <f t="shared" si="29"/>
        <v>37444365.212804183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92</v>
      </c>
      <c r="C168" s="7"/>
      <c r="D168" s="2" t="e">
        <f t="shared" si="12"/>
        <v>#N/A</v>
      </c>
      <c r="E168" s="2" t="e">
        <f t="shared" si="22"/>
        <v>#N/A</v>
      </c>
      <c r="F168" s="2">
        <v>582173.30632539093</v>
      </c>
      <c r="G168" s="2">
        <f t="shared" si="41"/>
        <v>582173.30632539093</v>
      </c>
      <c r="H168" s="2">
        <f t="shared" si="39"/>
        <v>65052942.984375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2660755.8571428559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617954.08763064444</v>
      </c>
      <c r="Q168" s="2">
        <f t="shared" si="42"/>
        <v>600000</v>
      </c>
      <c r="R168" s="2">
        <f t="shared" si="40"/>
        <v>67861225.707141951</v>
      </c>
      <c r="S168" s="2">
        <f t="shared" si="17"/>
        <v>582173.30632539093</v>
      </c>
      <c r="T168" s="2">
        <f t="shared" si="18"/>
        <v>20920.857142857276</v>
      </c>
      <c r="U168" s="2">
        <f t="shared" si="19"/>
        <v>600000</v>
      </c>
      <c r="V168" s="2">
        <f t="shared" si="34"/>
        <v>22549898.608201638</v>
      </c>
      <c r="W168" s="2">
        <f t="shared" si="20"/>
        <v>427968.16523721814</v>
      </c>
      <c r="X168" s="2">
        <f t="shared" si="6"/>
        <v>172031.83476278186</v>
      </c>
      <c r="Y168" s="2">
        <f t="shared" si="37"/>
        <v>45311327.098940298</v>
      </c>
      <c r="Z168" s="2" t="str">
        <f t="shared" si="8"/>
        <v>HERE</v>
      </c>
      <c r="AA168" s="2">
        <f>IF(Z168="HERE",Y168,AA167+Graph!$G$1*1000)</f>
        <v>45311327.098940298</v>
      </c>
      <c r="AB168" s="2">
        <f t="shared" si="21"/>
        <v>172031.83476278186</v>
      </c>
      <c r="AC168" s="2">
        <f t="shared" si="38"/>
        <v>22549898.608201638</v>
      </c>
      <c r="AD168" s="3">
        <f t="shared" si="10"/>
        <v>45311327.098940298</v>
      </c>
      <c r="AE168" s="2">
        <f>IF(AE166&gt;=52800000,52800000,IF(AB147=Graph!G$1*1000,AE167+Graph!G$1*1000,AC168))</f>
        <v>22549898.608201638</v>
      </c>
      <c r="AF168" s="3">
        <f t="shared" si="11"/>
        <v>22549898.608201638</v>
      </c>
      <c r="AG168" s="3">
        <f t="shared" si="29"/>
        <v>37497795.847647369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93</v>
      </c>
      <c r="C169" s="7"/>
      <c r="D169" s="2" t="e">
        <f t="shared" si="12"/>
        <v>#N/A</v>
      </c>
      <c r="E169" s="2" t="e">
        <f t="shared" si="22"/>
        <v>#N/A</v>
      </c>
      <c r="F169" s="2">
        <v>584009.08181454241</v>
      </c>
      <c r="G169" s="2">
        <f t="shared" si="41"/>
        <v>584009.08181454241</v>
      </c>
      <c r="H169" s="2">
        <f t="shared" si="39"/>
        <v>65636952.066189542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2681676.7142857132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620060.72752612829</v>
      </c>
      <c r="Q169" s="2">
        <f t="shared" si="42"/>
        <v>600000</v>
      </c>
      <c r="R169" s="2">
        <f t="shared" si="40"/>
        <v>68461225.707141951</v>
      </c>
      <c r="S169" s="2">
        <f t="shared" si="17"/>
        <v>584009.08181454241</v>
      </c>
      <c r="T169" s="2">
        <f t="shared" si="18"/>
        <v>20920.857142857276</v>
      </c>
      <c r="U169" s="2">
        <f t="shared" si="19"/>
        <v>600000</v>
      </c>
      <c r="V169" s="2">
        <f t="shared" si="34"/>
        <v>22979702.548927993</v>
      </c>
      <c r="W169" s="2">
        <f t="shared" si="20"/>
        <v>429803.94072635472</v>
      </c>
      <c r="X169" s="2">
        <f t="shared" si="6"/>
        <v>170196.05927364528</v>
      </c>
      <c r="Y169" s="2">
        <f t="shared" si="37"/>
        <v>45481523.158213943</v>
      </c>
      <c r="Z169" s="2" t="str">
        <f t="shared" si="8"/>
        <v>HERE</v>
      </c>
      <c r="AA169" s="2">
        <f>IF(Z169="HERE",Y169,AA168+Graph!$G$1*1000)</f>
        <v>45481523.158213943</v>
      </c>
      <c r="AB169" s="2">
        <f t="shared" si="21"/>
        <v>170196.05927364528</v>
      </c>
      <c r="AC169" s="2">
        <f t="shared" si="38"/>
        <v>22979702.548927993</v>
      </c>
      <c r="AD169" s="3">
        <f t="shared" si="10"/>
        <v>45481523.158213943</v>
      </c>
      <c r="AE169" s="2">
        <f>IF(AE167&gt;=52800000,52800000,IF(AB148=Graph!G$1*1000,AE168+Graph!G$1*1000,AC169))</f>
        <v>22979702.548927993</v>
      </c>
      <c r="AF169" s="3">
        <f t="shared" si="11"/>
        <v>22979702.548927993</v>
      </c>
      <c r="AG169" s="3">
        <f t="shared" si="29"/>
        <v>37586477.308396496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94</v>
      </c>
      <c r="C170" s="7"/>
      <c r="D170" s="2" t="e">
        <f t="shared" si="12"/>
        <v>#N/A</v>
      </c>
      <c r="E170" s="2" t="e">
        <f t="shared" si="22"/>
        <v>#N/A</v>
      </c>
      <c r="F170" s="2">
        <v>585844.85730367899</v>
      </c>
      <c r="G170" s="2">
        <f t="shared" si="41"/>
        <v>585844.85730367899</v>
      </c>
      <c r="H170" s="2">
        <f t="shared" si="39"/>
        <v>66222796.923493221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2702597.5714285704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622167.36742159724</v>
      </c>
      <c r="Q170" s="2">
        <f t="shared" si="42"/>
        <v>600000</v>
      </c>
      <c r="R170" s="2">
        <f t="shared" si="40"/>
        <v>69061225.707141951</v>
      </c>
      <c r="S170" s="2">
        <f t="shared" si="17"/>
        <v>585844.85730367899</v>
      </c>
      <c r="T170" s="2">
        <f t="shared" si="18"/>
        <v>20920.857142857276</v>
      </c>
      <c r="U170" s="2">
        <f t="shared" si="19"/>
        <v>600000</v>
      </c>
      <c r="V170" s="2">
        <f t="shared" si="34"/>
        <v>23411342.265143499</v>
      </c>
      <c r="W170" s="2">
        <f t="shared" si="20"/>
        <v>431639.7162155062</v>
      </c>
      <c r="X170" s="2">
        <f t="shared" si="6"/>
        <v>168360.2837844938</v>
      </c>
      <c r="Y170" s="2">
        <f t="shared" si="37"/>
        <v>45649883.441998437</v>
      </c>
      <c r="Z170" s="2" t="str">
        <f t="shared" si="8"/>
        <v>HERE</v>
      </c>
      <c r="AA170" s="2">
        <f>IF(Z170="HERE",Y170,AA169+Graph!$G$1*1000)</f>
        <v>45649883.441998437</v>
      </c>
      <c r="AB170" s="2">
        <f t="shared" si="21"/>
        <v>168360.2837844938</v>
      </c>
      <c r="AC170" s="2">
        <f t="shared" si="38"/>
        <v>23411342.265143499</v>
      </c>
      <c r="AD170" s="3">
        <f t="shared" si="10"/>
        <v>45649883.441998437</v>
      </c>
      <c r="AE170" s="2">
        <f>IF(AE168&gt;=52800000,52800000,IF(AB149=Graph!G$1*1000,AE169+Graph!G$1*1000,AC170))</f>
        <v>23411342.265143499</v>
      </c>
      <c r="AF170" s="3">
        <f t="shared" si="11"/>
        <v>23411342.265143499</v>
      </c>
      <c r="AG170" s="3">
        <f t="shared" si="29"/>
        <v>37904344.74505154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95</v>
      </c>
      <c r="C171" s="7"/>
      <c r="D171" s="2" t="e">
        <f t="shared" si="12"/>
        <v>#N/A</v>
      </c>
      <c r="E171" s="2" t="e">
        <f t="shared" si="22"/>
        <v>#N/A</v>
      </c>
      <c r="F171" s="2">
        <v>587680.63279283047</v>
      </c>
      <c r="G171" s="2">
        <f t="shared" si="41"/>
        <v>587680.63279283047</v>
      </c>
      <c r="H171" s="2">
        <f t="shared" si="39"/>
        <v>66810477.556286052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2723518.4285714277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624274.00731706619</v>
      </c>
      <c r="Q171" s="2">
        <f t="shared" si="42"/>
        <v>600000</v>
      </c>
      <c r="R171" s="2">
        <f t="shared" si="40"/>
        <v>69661225.707141951</v>
      </c>
      <c r="S171" s="2">
        <f t="shared" si="17"/>
        <v>587680.63279283047</v>
      </c>
      <c r="T171" s="2">
        <f t="shared" si="18"/>
        <v>20920.857142857276</v>
      </c>
      <c r="U171" s="2">
        <f t="shared" si="19"/>
        <v>600000</v>
      </c>
      <c r="V171" s="2">
        <f t="shared" si="34"/>
        <v>23844817.756848142</v>
      </c>
      <c r="W171" s="2">
        <f t="shared" si="20"/>
        <v>433475.49170464277</v>
      </c>
      <c r="X171" s="2">
        <f t="shared" si="6"/>
        <v>166524.50829535723</v>
      </c>
      <c r="Y171" s="2">
        <f t="shared" si="37"/>
        <v>45816407.950293794</v>
      </c>
      <c r="Z171" s="2" t="str">
        <f t="shared" si="8"/>
        <v>HERE</v>
      </c>
      <c r="AA171" s="2">
        <f>IF(Z171="HERE",Y171,AA170+Graph!$G$1*1000)</f>
        <v>45816407.950293794</v>
      </c>
      <c r="AB171" s="2">
        <f t="shared" si="21"/>
        <v>166524.50829535723</v>
      </c>
      <c r="AC171" s="2">
        <f t="shared" si="38"/>
        <v>23844817.756848142</v>
      </c>
      <c r="AD171" s="3">
        <f t="shared" si="10"/>
        <v>45816407.950293794</v>
      </c>
      <c r="AE171" s="2">
        <f>IF(AE169&gt;=52800000,52800000,IF(AB150=Graph!G$1*1000,AE170+Graph!G$1*1000,AC171))</f>
        <v>23844817.756848142</v>
      </c>
      <c r="AF171" s="3">
        <f t="shared" si="11"/>
        <v>23844817.756848142</v>
      </c>
      <c r="AG171" s="3">
        <f t="shared" si="29"/>
        <v>38191813.257612512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96</v>
      </c>
      <c r="C172" s="7"/>
      <c r="D172" s="2" t="e">
        <f t="shared" si="12"/>
        <v>#N/A</v>
      </c>
      <c r="E172" s="2" t="e">
        <f t="shared" si="22"/>
        <v>#N/A</v>
      </c>
      <c r="F172" s="2">
        <v>589516.40828196704</v>
      </c>
      <c r="G172" s="2">
        <f t="shared" si="41"/>
        <v>589516.40828196704</v>
      </c>
      <c r="H172" s="2">
        <f t="shared" si="39"/>
        <v>67399993.964568019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2744439.285714285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626380.64721253514</v>
      </c>
      <c r="Q172" s="2">
        <f t="shared" si="42"/>
        <v>600000</v>
      </c>
      <c r="R172" s="2">
        <f t="shared" si="40"/>
        <v>70261225.707141951</v>
      </c>
      <c r="S172" s="2">
        <f t="shared" si="17"/>
        <v>589516.40828196704</v>
      </c>
      <c r="T172" s="2">
        <f t="shared" si="18"/>
        <v>20920.857142857276</v>
      </c>
      <c r="U172" s="2">
        <f t="shared" si="19"/>
        <v>600000</v>
      </c>
      <c r="V172" s="2">
        <f t="shared" si="34"/>
        <v>24280129.024041936</v>
      </c>
      <c r="W172" s="2">
        <f t="shared" si="20"/>
        <v>435311.26719379425</v>
      </c>
      <c r="X172" s="2">
        <f t="shared" si="6"/>
        <v>164688.73280620575</v>
      </c>
      <c r="Y172" s="2">
        <f t="shared" si="37"/>
        <v>45981096.6831</v>
      </c>
      <c r="Z172" s="2" t="str">
        <f t="shared" si="8"/>
        <v>HERE</v>
      </c>
      <c r="AA172" s="2">
        <f>IF(Z172="HERE",Y172,AA171+Graph!$G$1*1000)</f>
        <v>45981096.6831</v>
      </c>
      <c r="AB172" s="2">
        <f t="shared" si="21"/>
        <v>164688.73280620575</v>
      </c>
      <c r="AC172" s="2">
        <f t="shared" si="38"/>
        <v>24280129.024041936</v>
      </c>
      <c r="AD172" s="3">
        <f t="shared" si="10"/>
        <v>45981096.6831</v>
      </c>
      <c r="AE172" s="2">
        <f>IF(AE170&gt;=52800000,52800000,IF(AB151=Graph!G$1*1000,AE171+Graph!G$1*1000,AC172))</f>
        <v>24280129.024041936</v>
      </c>
      <c r="AF172" s="3">
        <f t="shared" si="11"/>
        <v>24280129.024041936</v>
      </c>
      <c r="AG172" s="3">
        <f t="shared" si="29"/>
        <v>38405605.096079402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97</v>
      </c>
      <c r="C173" s="7"/>
      <c r="D173" s="2" t="e">
        <f t="shared" si="12"/>
        <v>#N/A</v>
      </c>
      <c r="E173" s="2" t="e">
        <f t="shared" si="22"/>
        <v>#N/A</v>
      </c>
      <c r="F173" s="2">
        <v>591352.18377111852</v>
      </c>
      <c r="G173" s="2">
        <f t="shared" si="41"/>
        <v>591352.18377111852</v>
      </c>
      <c r="H173" s="2">
        <f t="shared" si="39"/>
        <v>67991346.148339137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2765360.1428571423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628487.28710800409</v>
      </c>
      <c r="Q173" s="2">
        <f t="shared" si="42"/>
        <v>600000</v>
      </c>
      <c r="R173" s="2">
        <f t="shared" si="40"/>
        <v>70861225.707141951</v>
      </c>
      <c r="S173" s="2">
        <f t="shared" si="17"/>
        <v>591352.18377111852</v>
      </c>
      <c r="T173" s="2">
        <f t="shared" si="18"/>
        <v>20920.857142857276</v>
      </c>
      <c r="U173" s="2">
        <f t="shared" si="19"/>
        <v>600000</v>
      </c>
      <c r="V173" s="2">
        <f t="shared" si="34"/>
        <v>24717276.066724867</v>
      </c>
      <c r="W173" s="2">
        <f t="shared" si="20"/>
        <v>437147.04268293083</v>
      </c>
      <c r="X173" s="2">
        <f t="shared" si="6"/>
        <v>162852.95731706917</v>
      </c>
      <c r="Y173" s="2">
        <f t="shared" si="37"/>
        <v>46143949.640417069</v>
      </c>
      <c r="Z173" s="2" t="str">
        <f t="shared" si="8"/>
        <v>HERE</v>
      </c>
      <c r="AA173" s="2">
        <f>IF(Z173="HERE",Y173,AA172+Graph!$G$1*1000)</f>
        <v>46143949.640417069</v>
      </c>
      <c r="AB173" s="2">
        <f t="shared" si="21"/>
        <v>162852.95731706917</v>
      </c>
      <c r="AC173" s="2">
        <f t="shared" si="38"/>
        <v>24717276.066724867</v>
      </c>
      <c r="AD173" s="3">
        <f t="shared" si="10"/>
        <v>46143949.640417069</v>
      </c>
      <c r="AE173" s="2">
        <f>IF(AE171&gt;=52800000,52800000,IF(AB152=Graph!G$1*1000,AE172+Graph!G$1*1000,AC173))</f>
        <v>24717276.066724867</v>
      </c>
      <c r="AF173" s="3">
        <f t="shared" si="11"/>
        <v>24717276.066724867</v>
      </c>
      <c r="AG173" s="3">
        <f t="shared" si="29"/>
        <v>38521634.660452217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98</v>
      </c>
      <c r="C174" s="7"/>
      <c r="D174" s="2" t="e">
        <f t="shared" si="12"/>
        <v>#N/A</v>
      </c>
      <c r="E174" s="2" t="e">
        <f t="shared" si="22"/>
        <v>#N/A</v>
      </c>
      <c r="F174" s="2">
        <v>593187.9592602551</v>
      </c>
      <c r="G174" s="2">
        <f t="shared" si="41"/>
        <v>593187.9592602551</v>
      </c>
      <c r="H174" s="2">
        <f t="shared" si="39"/>
        <v>68584534.107599393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2786280.9999999995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630593.92700347304</v>
      </c>
      <c r="Q174" s="2">
        <f t="shared" si="42"/>
        <v>600000</v>
      </c>
      <c r="R174" s="2">
        <f t="shared" si="40"/>
        <v>71461225.707141951</v>
      </c>
      <c r="S174" s="2">
        <f t="shared" si="17"/>
        <v>593187.9592602551</v>
      </c>
      <c r="T174" s="2">
        <f t="shared" si="18"/>
        <v>20920.857142857276</v>
      </c>
      <c r="U174" s="2">
        <f t="shared" si="19"/>
        <v>600000</v>
      </c>
      <c r="V174" s="2">
        <f t="shared" si="34"/>
        <v>25156258.884896949</v>
      </c>
      <c r="W174" s="2">
        <f t="shared" si="20"/>
        <v>438982.8181720823</v>
      </c>
      <c r="X174" s="2">
        <f t="shared" si="6"/>
        <v>161017.1818279177</v>
      </c>
      <c r="Y174" s="2">
        <f t="shared" si="37"/>
        <v>46304966.822244987</v>
      </c>
      <c r="Z174" s="2" t="str">
        <f t="shared" si="8"/>
        <v>HERE</v>
      </c>
      <c r="AA174" s="2">
        <f>IF(Z174="HERE",Y174,AA173+Graph!$G$1*1000)</f>
        <v>46304966.822244987</v>
      </c>
      <c r="AB174" s="2">
        <f t="shared" si="21"/>
        <v>161017.1818279177</v>
      </c>
      <c r="AC174" s="2">
        <f t="shared" si="38"/>
        <v>25156258.884896949</v>
      </c>
      <c r="AD174" s="3">
        <f t="shared" si="10"/>
        <v>46304966.822244987</v>
      </c>
      <c r="AE174" s="2">
        <f>IF(AE172&gt;=52800000,52800000,IF(AB153=Graph!G$1*1000,AE173+Graph!G$1*1000,AC174))</f>
        <v>25156258.884896949</v>
      </c>
      <c r="AF174" s="3">
        <f t="shared" si="11"/>
        <v>25156258.884896949</v>
      </c>
      <c r="AG174" s="3">
        <f t="shared" si="29"/>
        <v>38664767.800730951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99</v>
      </c>
      <c r="C175" s="7"/>
      <c r="D175" s="2" t="e">
        <f t="shared" si="12"/>
        <v>#N/A</v>
      </c>
      <c r="E175" s="2" t="e">
        <f t="shared" si="22"/>
        <v>#N/A</v>
      </c>
      <c r="F175" s="2">
        <v>595023.73474940658</v>
      </c>
      <c r="G175" s="2">
        <f t="shared" si="41"/>
        <v>595023.73474940658</v>
      </c>
      <c r="H175" s="2">
        <f t="shared" si="39"/>
        <v>69179557.842348799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2807201.8571428568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632700.56689894199</v>
      </c>
      <c r="Q175" s="2">
        <f t="shared" si="42"/>
        <v>600000</v>
      </c>
      <c r="R175" s="2">
        <f t="shared" si="40"/>
        <v>72061225.707141951</v>
      </c>
      <c r="S175" s="2">
        <f t="shared" si="17"/>
        <v>595023.73474940658</v>
      </c>
      <c r="T175" s="2">
        <f t="shared" si="18"/>
        <v>20920.857142857276</v>
      </c>
      <c r="U175" s="2">
        <f t="shared" si="19"/>
        <v>600000</v>
      </c>
      <c r="V175" s="2">
        <f t="shared" si="34"/>
        <v>25597077.478558168</v>
      </c>
      <c r="W175" s="2">
        <f t="shared" si="20"/>
        <v>440818.59366121888</v>
      </c>
      <c r="X175" s="2">
        <f t="shared" si="6"/>
        <v>159181.40633878112</v>
      </c>
      <c r="Y175" s="2">
        <f t="shared" si="37"/>
        <v>46464148.228583768</v>
      </c>
      <c r="Z175" s="2" t="str">
        <f t="shared" si="8"/>
        <v>HERE</v>
      </c>
      <c r="AA175" s="2">
        <f>IF(Z175="HERE",Y175,AA174+Graph!$G$1*1000)</f>
        <v>46464148.228583768</v>
      </c>
      <c r="AB175" s="2">
        <f t="shared" si="21"/>
        <v>159181.40633878112</v>
      </c>
      <c r="AC175" s="2">
        <f t="shared" si="38"/>
        <v>25597077.478558168</v>
      </c>
      <c r="AD175" s="3">
        <f t="shared" si="10"/>
        <v>46464148.228583768</v>
      </c>
      <c r="AE175" s="2">
        <f>IF(AE173&gt;=52800000,52800000,IF(AB154=Graph!G$1*1000,AE174+Graph!G$1*1000,AC175))</f>
        <v>25597077.478558168</v>
      </c>
      <c r="AF175" s="3">
        <f t="shared" si="11"/>
        <v>25597077.478558168</v>
      </c>
      <c r="AG175" s="3">
        <f t="shared" si="29"/>
        <v>38878262.716915615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100</v>
      </c>
      <c r="C176" s="7"/>
      <c r="D176" s="2" t="e">
        <f t="shared" si="12"/>
        <v>#N/A</v>
      </c>
      <c r="E176" s="2" t="e">
        <f t="shared" si="22"/>
        <v>#N/A</v>
      </c>
      <c r="F176" s="2">
        <v>596859.51023855805</v>
      </c>
      <c r="G176" s="2">
        <f t="shared" si="41"/>
        <v>596859.51023855805</v>
      </c>
      <c r="H176" s="2">
        <f t="shared" si="39"/>
        <v>69776417.352587357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2828122.7142857141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634807.20679441094</v>
      </c>
      <c r="Q176" s="2">
        <f t="shared" si="42"/>
        <v>600000</v>
      </c>
      <c r="R176" s="2">
        <f t="shared" si="40"/>
        <v>72661225.707141951</v>
      </c>
      <c r="S176" s="2">
        <f t="shared" si="17"/>
        <v>596859.51023855805</v>
      </c>
      <c r="T176" s="2">
        <f t="shared" si="18"/>
        <v>20920.857142857276</v>
      </c>
      <c r="U176" s="2">
        <f t="shared" si="19"/>
        <v>600000</v>
      </c>
      <c r="V176" s="2">
        <f t="shared" si="34"/>
        <v>26039731.847708538</v>
      </c>
      <c r="W176" s="2">
        <f t="shared" si="20"/>
        <v>442654.36915037036</v>
      </c>
      <c r="X176" s="2">
        <f t="shared" si="6"/>
        <v>157345.63084962964</v>
      </c>
      <c r="Y176" s="2">
        <f t="shared" si="37"/>
        <v>46621493.859433398</v>
      </c>
      <c r="Z176" s="2" t="str">
        <f t="shared" si="8"/>
        <v>HERE</v>
      </c>
      <c r="AA176" s="2">
        <f>IF(Z176="HERE",Y176,AA175+Graph!$G$1*1000)</f>
        <v>46621493.859433398</v>
      </c>
      <c r="AB176" s="2">
        <f t="shared" si="21"/>
        <v>157345.63084962964</v>
      </c>
      <c r="AC176" s="2">
        <f t="shared" si="38"/>
        <v>26039731.847708538</v>
      </c>
      <c r="AD176" s="3">
        <f t="shared" si="10"/>
        <v>46621493.859433398</v>
      </c>
      <c r="AE176" s="2">
        <f>IF(AE174&gt;=52800000,52800000,IF(AB155=Graph!G$1*1000,AE175+Graph!G$1*1000,AC176))</f>
        <v>26039731.847708538</v>
      </c>
      <c r="AF176" s="3">
        <f t="shared" si="11"/>
        <v>26039731.847708538</v>
      </c>
      <c r="AG176" s="3">
        <f t="shared" si="29"/>
        <v>39125296.559006184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101</v>
      </c>
      <c r="C177" s="7"/>
      <c r="D177" s="2" t="e">
        <f t="shared" si="12"/>
        <v>#N/A</v>
      </c>
      <c r="E177" s="2" t="e">
        <f t="shared" si="22"/>
        <v>#N/A</v>
      </c>
      <c r="F177" s="2">
        <v>598695.28572769463</v>
      </c>
      <c r="G177" s="2">
        <f t="shared" si="41"/>
        <v>598695.28572769463</v>
      </c>
      <c r="H177" s="2">
        <f t="shared" si="39"/>
        <v>70375112.638315052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2849043.5714285714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636913.84668987989</v>
      </c>
      <c r="Q177" s="2">
        <f t="shared" si="42"/>
        <v>600000</v>
      </c>
      <c r="R177" s="2">
        <f t="shared" si="40"/>
        <v>73261225.707141951</v>
      </c>
      <c r="S177" s="2">
        <f t="shared" si="17"/>
        <v>598695.28572769463</v>
      </c>
      <c r="T177" s="2">
        <f t="shared" si="18"/>
        <v>20920.857142857276</v>
      </c>
      <c r="U177" s="2">
        <f t="shared" si="19"/>
        <v>600000</v>
      </c>
      <c r="V177" s="2">
        <f t="shared" si="34"/>
        <v>26484221.99234806</v>
      </c>
      <c r="W177" s="2">
        <f t="shared" si="20"/>
        <v>444490.14463952184</v>
      </c>
      <c r="X177" s="2">
        <f t="shared" si="6"/>
        <v>155509.85536047816</v>
      </c>
      <c r="Y177" s="2">
        <f t="shared" si="37"/>
        <v>46777003.714793876</v>
      </c>
      <c r="Z177" s="2" t="str">
        <f t="shared" si="8"/>
        <v>HERE</v>
      </c>
      <c r="AA177" s="2">
        <f>IF(Z177="HERE",Y177,AA176+Graph!$G$1*1000)</f>
        <v>46777003.714793876</v>
      </c>
      <c r="AB177" s="2">
        <f t="shared" si="21"/>
        <v>155509.85536047816</v>
      </c>
      <c r="AC177" s="2">
        <f t="shared" si="38"/>
        <v>26484221.99234806</v>
      </c>
      <c r="AD177" s="3">
        <f t="shared" si="10"/>
        <v>46777003.714793876</v>
      </c>
      <c r="AE177" s="2">
        <f>IF(AE175&gt;=52800000,52800000,IF(AB156=Graph!G$1*1000,AE176+Graph!G$1*1000,AC177))</f>
        <v>26484221.99234806</v>
      </c>
      <c r="AF177" s="3">
        <f t="shared" si="11"/>
        <v>26484221.99234806</v>
      </c>
      <c r="AG177" s="3">
        <f t="shared" si="29"/>
        <v>39538242.377002694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102</v>
      </c>
      <c r="C178" s="7"/>
      <c r="D178" s="2" t="e">
        <f t="shared" si="12"/>
        <v>#N/A</v>
      </c>
      <c r="E178" s="2" t="e">
        <f t="shared" si="22"/>
        <v>#N/A</v>
      </c>
      <c r="F178" s="2">
        <v>600531.06121684611</v>
      </c>
      <c r="G178" s="2">
        <f t="shared" si="41"/>
        <v>579079.14285714284</v>
      </c>
      <c r="H178" s="2">
        <f t="shared" si="39"/>
        <v>70954191.781172201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2869964.4285714286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639020.48658534884</v>
      </c>
      <c r="Q178" s="2">
        <f t="shared" si="42"/>
        <v>600000</v>
      </c>
      <c r="R178" s="2">
        <f t="shared" si="40"/>
        <v>73861225.707141951</v>
      </c>
      <c r="S178" s="2">
        <f t="shared" si="17"/>
        <v>579079.14285714924</v>
      </c>
      <c r="T178" s="2">
        <f t="shared" si="18"/>
        <v>20920.857142857276</v>
      </c>
      <c r="U178" s="2">
        <f t="shared" si="19"/>
        <v>600000</v>
      </c>
      <c r="V178" s="2">
        <f t="shared" si="34"/>
        <v>26930547.912476718</v>
      </c>
      <c r="W178" s="2">
        <f t="shared" si="20"/>
        <v>446325.92012865841</v>
      </c>
      <c r="X178" s="2">
        <f t="shared" si="6"/>
        <v>153674.07987134159</v>
      </c>
      <c r="Y178" s="2">
        <f t="shared" si="37"/>
        <v>46930677.794665217</v>
      </c>
      <c r="Z178" s="2" t="str">
        <f t="shared" si="8"/>
        <v>HERE</v>
      </c>
      <c r="AA178" s="2">
        <f>IF(Z178="HERE",Y178,AA177+Graph!$G$1*1000)</f>
        <v>46930677.794665217</v>
      </c>
      <c r="AB178" s="2">
        <f t="shared" si="21"/>
        <v>153674.07987134159</v>
      </c>
      <c r="AC178" s="2">
        <f t="shared" si="38"/>
        <v>26930547.912476718</v>
      </c>
      <c r="AD178" s="3">
        <f t="shared" si="10"/>
        <v>46930677.794665217</v>
      </c>
      <c r="AE178" s="2">
        <f>IF(AE176&gt;=52800000,52800000,IF(AB157=Graph!G$1*1000,AE177+Graph!G$1*1000,AC178))</f>
        <v>26930547.912476718</v>
      </c>
      <c r="AF178" s="3">
        <f t="shared" si="11"/>
        <v>26930547.912476718</v>
      </c>
      <c r="AG178" s="3">
        <f t="shared" si="29"/>
        <v>39910055.47090511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103</v>
      </c>
      <c r="C179" s="7"/>
      <c r="D179" s="2" t="e">
        <f t="shared" si="12"/>
        <v>#N/A</v>
      </c>
      <c r="E179" s="2" t="e">
        <f t="shared" si="22"/>
        <v>#N/A</v>
      </c>
      <c r="F179" s="2">
        <v>602366.83670598269</v>
      </c>
      <c r="G179" s="2">
        <f t="shared" si="41"/>
        <v>579079.14285714284</v>
      </c>
      <c r="H179" s="2">
        <f t="shared" si="39"/>
        <v>71533270.92402935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2890885.2857142859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641127.1264808327</v>
      </c>
      <c r="Q179" s="2">
        <f t="shared" si="42"/>
        <v>600000</v>
      </c>
      <c r="R179" s="2">
        <f t="shared" si="40"/>
        <v>74461225.707141951</v>
      </c>
      <c r="S179" s="2">
        <f t="shared" si="17"/>
        <v>579079.14285714924</v>
      </c>
      <c r="T179" s="2">
        <f t="shared" si="18"/>
        <v>20920.857142857276</v>
      </c>
      <c r="U179" s="2">
        <f t="shared" si="19"/>
        <v>600000</v>
      </c>
      <c r="V179" s="2">
        <f t="shared" si="34"/>
        <v>27378709.608094528</v>
      </c>
      <c r="W179" s="2">
        <f t="shared" si="20"/>
        <v>448161.69561780989</v>
      </c>
      <c r="X179" s="2">
        <f t="shared" si="6"/>
        <v>151838.30438219011</v>
      </c>
      <c r="Y179" s="2">
        <f t="shared" si="37"/>
        <v>47082516.099047408</v>
      </c>
      <c r="Z179" s="2" t="str">
        <f t="shared" si="8"/>
        <v>HERE</v>
      </c>
      <c r="AA179" s="2">
        <f>IF(Z179="HERE",Y179,AA178+Graph!$G$1*1000)</f>
        <v>47082516.099047408</v>
      </c>
      <c r="AB179" s="2">
        <f t="shared" si="21"/>
        <v>151838.30438219011</v>
      </c>
      <c r="AC179" s="2">
        <f t="shared" si="38"/>
        <v>27378709.608094528</v>
      </c>
      <c r="AD179" s="3">
        <f t="shared" si="10"/>
        <v>47082516.099047408</v>
      </c>
      <c r="AE179" s="2">
        <f>IF(AE177&gt;=52800000,52800000,IF(AB158=Graph!G$1*1000,AE178+Graph!G$1*1000,AC179))</f>
        <v>27378709.608094528</v>
      </c>
      <c r="AF179" s="3">
        <f t="shared" si="11"/>
        <v>27378709.608094528</v>
      </c>
      <c r="AG179" s="3">
        <f t="shared" si="29"/>
        <v>40169566.190713458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104</v>
      </c>
      <c r="C180" s="7"/>
      <c r="D180" s="2" t="e">
        <f t="shared" si="12"/>
        <v>#N/A</v>
      </c>
      <c r="E180" s="2" t="e">
        <f t="shared" si="22"/>
        <v>#N/A</v>
      </c>
      <c r="F180" s="2">
        <v>604202.61219513416</v>
      </c>
      <c r="G180" s="2">
        <f t="shared" si="41"/>
        <v>579079.14285714284</v>
      </c>
      <c r="H180" s="2">
        <f t="shared" si="39"/>
        <v>72112350.0668865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2911806.1428571432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643233.76637630165</v>
      </c>
      <c r="Q180" s="2">
        <f t="shared" si="42"/>
        <v>600000</v>
      </c>
      <c r="R180" s="2">
        <f t="shared" si="40"/>
        <v>75061225.707141951</v>
      </c>
      <c r="S180" s="2">
        <f t="shared" si="17"/>
        <v>579079.14285714924</v>
      </c>
      <c r="T180" s="2">
        <f t="shared" si="18"/>
        <v>20920.857142857276</v>
      </c>
      <c r="U180" s="2">
        <f t="shared" si="19"/>
        <v>600000</v>
      </c>
      <c r="V180" s="2">
        <f t="shared" si="34"/>
        <v>27828707.079201475</v>
      </c>
      <c r="W180" s="2">
        <f t="shared" si="20"/>
        <v>449997.47110694647</v>
      </c>
      <c r="X180" s="2">
        <f t="shared" si="6"/>
        <v>150002.52889305353</v>
      </c>
      <c r="Y180" s="2">
        <f t="shared" si="37"/>
        <v>47232518.627940461</v>
      </c>
      <c r="Z180" s="2" t="str">
        <f t="shared" si="8"/>
        <v>HERE</v>
      </c>
      <c r="AA180" s="2">
        <f>IF(Z180="HERE",Y180,AA179+Graph!$G$1*1000)</f>
        <v>47232518.627940461</v>
      </c>
      <c r="AB180" s="2">
        <f t="shared" si="21"/>
        <v>150002.52889305353</v>
      </c>
      <c r="AC180" s="2">
        <f t="shared" si="38"/>
        <v>27828707.079201475</v>
      </c>
      <c r="AD180" s="3">
        <f t="shared" si="10"/>
        <v>47232518.627940461</v>
      </c>
      <c r="AE180" s="2">
        <f>IF(AE178&gt;=52800000,52800000,IF(AB159=Graph!G$1*1000,AE179+Graph!G$1*1000,AC180))</f>
        <v>27828707.079201475</v>
      </c>
      <c r="AF180" s="3">
        <f t="shared" si="11"/>
        <v>27828707.079201475</v>
      </c>
      <c r="AG180" s="3">
        <f t="shared" si="29"/>
        <v>40327043.386427745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105</v>
      </c>
      <c r="C181" s="7"/>
      <c r="D181" s="2" t="e">
        <f t="shared" si="12"/>
        <v>#N/A</v>
      </c>
      <c r="E181" s="2" t="e">
        <f t="shared" si="22"/>
        <v>#N/A</v>
      </c>
      <c r="F181" s="2">
        <v>606038.38768427074</v>
      </c>
      <c r="G181" s="2">
        <f t="shared" si="41"/>
        <v>579079.14285714284</v>
      </c>
      <c r="H181" s="2">
        <f t="shared" si="39"/>
        <v>72691429.209743649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2932727.0000000005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645340.4062717706</v>
      </c>
      <c r="Q181" s="2">
        <f t="shared" si="42"/>
        <v>600000</v>
      </c>
      <c r="R181" s="2">
        <f t="shared" si="40"/>
        <v>75661225.707141951</v>
      </c>
      <c r="S181" s="2">
        <f t="shared" si="17"/>
        <v>579079.14285714924</v>
      </c>
      <c r="T181" s="2">
        <f t="shared" si="18"/>
        <v>20920.857142857276</v>
      </c>
      <c r="U181" s="2">
        <f t="shared" si="19"/>
        <v>600000</v>
      </c>
      <c r="V181" s="2">
        <f t="shared" si="34"/>
        <v>28280540.325797573</v>
      </c>
      <c r="W181" s="2">
        <f t="shared" si="20"/>
        <v>451833.24659609795</v>
      </c>
      <c r="X181" s="2">
        <f t="shared" si="6"/>
        <v>148166.75340390205</v>
      </c>
      <c r="Y181" s="2">
        <f t="shared" si="37"/>
        <v>47380685.381344363</v>
      </c>
      <c r="Z181" s="2" t="str">
        <f t="shared" si="8"/>
        <v>HERE</v>
      </c>
      <c r="AA181" s="2">
        <f>IF(Z181="HERE",Y181,AA180+Graph!$G$1*1000)</f>
        <v>47380685.381344363</v>
      </c>
      <c r="AB181" s="2">
        <f t="shared" si="21"/>
        <v>148166.75340390205</v>
      </c>
      <c r="AC181" s="2">
        <f t="shared" si="38"/>
        <v>28280540.325797573</v>
      </c>
      <c r="AD181" s="3">
        <f t="shared" si="10"/>
        <v>47380685.381344363</v>
      </c>
      <c r="AE181" s="2">
        <f>IF(AE179&gt;=52800000,52800000,IF(AB160=Graph!G$1*1000,AE180+Graph!G$1*1000,AC181))</f>
        <v>28280540.325797573</v>
      </c>
      <c r="AF181" s="3">
        <f t="shared" si="11"/>
        <v>28280540.325797573</v>
      </c>
      <c r="AG181" s="3">
        <f t="shared" si="29"/>
        <v>40454181.386427745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106</v>
      </c>
      <c r="C182" s="7"/>
      <c r="D182" s="2" t="e">
        <f t="shared" si="12"/>
        <v>#N/A</v>
      </c>
      <c r="E182" s="2" t="e">
        <f t="shared" si="22"/>
        <v>#N/A</v>
      </c>
      <c r="F182" s="2">
        <v>607874.16317342222</v>
      </c>
      <c r="G182" s="2">
        <f t="shared" si="41"/>
        <v>579079.14285714284</v>
      </c>
      <c r="H182" s="2">
        <f t="shared" si="39"/>
        <v>73270508.352600798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2953647.8571428577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647447.04616723955</v>
      </c>
      <c r="Q182" s="2">
        <f t="shared" si="42"/>
        <v>600000</v>
      </c>
      <c r="R182" s="2">
        <f t="shared" si="40"/>
        <v>76261225.707141951</v>
      </c>
      <c r="S182" s="2">
        <f t="shared" si="17"/>
        <v>579079.14285714924</v>
      </c>
      <c r="T182" s="2">
        <f t="shared" si="18"/>
        <v>20920.857142857276</v>
      </c>
      <c r="U182" s="2">
        <f t="shared" si="19"/>
        <v>600000</v>
      </c>
      <c r="V182" s="2">
        <f t="shared" si="34"/>
        <v>28734209.347882807</v>
      </c>
      <c r="W182" s="2">
        <f t="shared" si="20"/>
        <v>453669.02208523452</v>
      </c>
      <c r="X182" s="2">
        <f t="shared" si="6"/>
        <v>146330.97791476548</v>
      </c>
      <c r="Y182" s="2">
        <f t="shared" si="37"/>
        <v>47527016.359259129</v>
      </c>
      <c r="Z182" s="2" t="str">
        <f t="shared" si="8"/>
        <v>HERE</v>
      </c>
      <c r="AA182" s="2">
        <f>IF(Z182="HERE",Y182,AA181+Graph!$G$1*1000)</f>
        <v>47527016.359259129</v>
      </c>
      <c r="AB182" s="2">
        <f t="shared" si="21"/>
        <v>146330.97791476548</v>
      </c>
      <c r="AC182" s="2">
        <f t="shared" si="38"/>
        <v>28734209.347882807</v>
      </c>
      <c r="AD182" s="3">
        <f t="shared" si="10"/>
        <v>47527016.359259129</v>
      </c>
      <c r="AE182" s="2">
        <f>IF(AE180&gt;=52800000,52800000,IF(AB161=Graph!G$1*1000,AE181+Graph!G$1*1000,AC182))</f>
        <v>28734209.347882807</v>
      </c>
      <c r="AF182" s="3">
        <f t="shared" si="11"/>
        <v>28734209.347882807</v>
      </c>
      <c r="AG182" s="3">
        <f t="shared" si="29"/>
        <v>40641331.310136527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107</v>
      </c>
      <c r="C183" s="7"/>
      <c r="D183" s="2" t="e">
        <f t="shared" si="12"/>
        <v>#N/A</v>
      </c>
      <c r="E183" s="2" t="e">
        <f t="shared" si="22"/>
        <v>#N/A</v>
      </c>
      <c r="F183" s="2">
        <v>609709.93866255879</v>
      </c>
      <c r="G183" s="2">
        <f t="shared" si="41"/>
        <v>579079.14285714284</v>
      </c>
      <c r="H183" s="2">
        <f t="shared" si="39"/>
        <v>73849587.495457947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2974568.714285715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649553.6860627085</v>
      </c>
      <c r="Q183" s="2">
        <f t="shared" si="42"/>
        <v>600000</v>
      </c>
      <c r="R183" s="2">
        <f t="shared" si="40"/>
        <v>76861225.707141951</v>
      </c>
      <c r="S183" s="2">
        <f t="shared" si="17"/>
        <v>579079.14285714924</v>
      </c>
      <c r="T183" s="2">
        <f t="shared" si="18"/>
        <v>20920.857142857276</v>
      </c>
      <c r="U183" s="2">
        <f t="shared" si="19"/>
        <v>600000</v>
      </c>
      <c r="V183" s="2">
        <f t="shared" si="34"/>
        <v>29189714.145457193</v>
      </c>
      <c r="W183" s="2">
        <f t="shared" si="20"/>
        <v>455504.797574386</v>
      </c>
      <c r="X183" s="2">
        <f t="shared" si="6"/>
        <v>144495.202425614</v>
      </c>
      <c r="Y183" s="2">
        <f t="shared" si="37"/>
        <v>47671511.561684743</v>
      </c>
      <c r="Z183" s="2" t="str">
        <f t="shared" si="8"/>
        <v>HERE</v>
      </c>
      <c r="AA183" s="2">
        <f>IF(Z183="HERE",Y183,AA182+Graph!$G$1*1000)</f>
        <v>47671511.561684743</v>
      </c>
      <c r="AB183" s="2">
        <f t="shared" si="21"/>
        <v>144495.202425614</v>
      </c>
      <c r="AC183" s="2">
        <f t="shared" si="38"/>
        <v>29189714.145457193</v>
      </c>
      <c r="AD183" s="3">
        <f t="shared" si="10"/>
        <v>47671511.561684743</v>
      </c>
      <c r="AE183" s="2">
        <f>IF(AE181&gt;=52800000,52800000,IF(AB162=Graph!G$1*1000,AE182+Graph!G$1*1000,AC183))</f>
        <v>29189714.145457193</v>
      </c>
      <c r="AF183" s="3">
        <f t="shared" si="11"/>
        <v>29189714.145457193</v>
      </c>
      <c r="AG183" s="3">
        <f t="shared" si="29"/>
        <v>40826920.824679539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108</v>
      </c>
      <c r="C184" s="7"/>
      <c r="D184" s="2" t="e">
        <f t="shared" si="12"/>
        <v>#N/A</v>
      </c>
      <c r="E184" s="2" t="e">
        <f t="shared" si="22"/>
        <v>#N/A</v>
      </c>
      <c r="F184" s="2">
        <v>611545.71415171027</v>
      </c>
      <c r="G184" s="2">
        <f t="shared" si="41"/>
        <v>579079.14285714284</v>
      </c>
      <c r="H184" s="2">
        <f t="shared" si="39"/>
        <v>74428666.638315096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2995489.5714285723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651660.32595817745</v>
      </c>
      <c r="Q184" s="2">
        <f t="shared" si="42"/>
        <v>600000</v>
      </c>
      <c r="R184" s="2">
        <f t="shared" si="40"/>
        <v>77461225.707141951</v>
      </c>
      <c r="S184" s="2">
        <f t="shared" si="17"/>
        <v>579079.14285714924</v>
      </c>
      <c r="T184" s="2">
        <f t="shared" si="18"/>
        <v>20920.857142857276</v>
      </c>
      <c r="U184" s="2">
        <f t="shared" si="19"/>
        <v>600000</v>
      </c>
      <c r="V184" s="2">
        <f t="shared" si="34"/>
        <v>29647054.718520731</v>
      </c>
      <c r="W184" s="2">
        <f t="shared" si="20"/>
        <v>457340.57306353748</v>
      </c>
      <c r="X184" s="2">
        <f t="shared" si="6"/>
        <v>142659.42693646252</v>
      </c>
      <c r="Y184" s="2">
        <f t="shared" si="37"/>
        <v>47814170.988621205</v>
      </c>
      <c r="Z184" s="2" t="str">
        <f t="shared" si="8"/>
        <v>HERE</v>
      </c>
      <c r="AA184" s="2">
        <f>IF(Z184="HERE",Y184,AA183+Graph!$G$1*1000)</f>
        <v>47814170.988621205</v>
      </c>
      <c r="AB184" s="2">
        <f t="shared" si="21"/>
        <v>142659.42693646252</v>
      </c>
      <c r="AC184" s="2">
        <f t="shared" si="38"/>
        <v>29647054.718520731</v>
      </c>
      <c r="AD184" s="3">
        <f t="shared" si="10"/>
        <v>47814170.988621205</v>
      </c>
      <c r="AE184" s="2">
        <f>IF(AE182&gt;=52800000,52800000,IF(AB163=Graph!G$1*1000,AE183+Graph!G$1*1000,AC184))</f>
        <v>29647054.718520731</v>
      </c>
      <c r="AF184" s="3">
        <f t="shared" si="11"/>
        <v>29647054.718520731</v>
      </c>
      <c r="AG184" s="3">
        <f t="shared" si="29"/>
        <v>41010949.930056766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109</v>
      </c>
      <c r="C185" s="7"/>
      <c r="D185" s="2" t="e">
        <f t="shared" si="12"/>
        <v>#N/A</v>
      </c>
      <c r="E185" s="2" t="e">
        <f t="shared" si="22"/>
        <v>#N/A</v>
      </c>
      <c r="F185" s="2">
        <v>613381.48964086175</v>
      </c>
      <c r="G185" s="2">
        <f t="shared" si="41"/>
        <v>579079.14285714284</v>
      </c>
      <c r="H185" s="2">
        <f t="shared" si="39"/>
        <v>75007745.781172246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3016410.4285714296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653766.9658536464</v>
      </c>
      <c r="Q185" s="2">
        <f t="shared" si="42"/>
        <v>600000</v>
      </c>
      <c r="R185" s="2">
        <f t="shared" si="40"/>
        <v>78061225.707141951</v>
      </c>
      <c r="S185" s="2">
        <f t="shared" si="17"/>
        <v>579079.14285714924</v>
      </c>
      <c r="T185" s="2">
        <f t="shared" si="18"/>
        <v>20920.857142857276</v>
      </c>
      <c r="U185" s="2">
        <f t="shared" si="19"/>
        <v>600000</v>
      </c>
      <c r="V185" s="2">
        <f t="shared" si="34"/>
        <v>30106231.067073405</v>
      </c>
      <c r="W185" s="2">
        <f t="shared" si="20"/>
        <v>459176.34855267406</v>
      </c>
      <c r="X185" s="2">
        <f t="shared" si="6"/>
        <v>140823.65144732594</v>
      </c>
      <c r="Y185" s="2">
        <f t="shared" si="37"/>
        <v>47954994.640068531</v>
      </c>
      <c r="Z185" s="2" t="str">
        <f t="shared" si="8"/>
        <v>HERE</v>
      </c>
      <c r="AA185" s="2">
        <f>IF(Z185="HERE",Y185,AA184+Graph!$G$1*1000)</f>
        <v>47954994.640068531</v>
      </c>
      <c r="AB185" s="2">
        <f t="shared" si="21"/>
        <v>140823.65144732594</v>
      </c>
      <c r="AC185" s="2">
        <f t="shared" si="38"/>
        <v>30106231.067073405</v>
      </c>
      <c r="AD185" s="3">
        <f t="shared" si="10"/>
        <v>47954994.640068531</v>
      </c>
      <c r="AE185" s="2">
        <f>IF(AE183&gt;=52800000,52800000,IF(AB164=Graph!G$1*1000,AE184+Graph!G$1*1000,AC185))</f>
        <v>30106231.067073405</v>
      </c>
      <c r="AF185" s="3">
        <f t="shared" si="11"/>
        <v>30106231.067073405</v>
      </c>
      <c r="AG185" s="3">
        <f t="shared" si="29"/>
        <v>41193418.62626823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110</v>
      </c>
      <c r="C186" s="7"/>
      <c r="D186" s="2" t="e">
        <f t="shared" si="12"/>
        <v>#N/A</v>
      </c>
      <c r="E186" s="2" t="e">
        <f t="shared" si="22"/>
        <v>#N/A</v>
      </c>
      <c r="F186" s="2">
        <v>615217.26512999833</v>
      </c>
      <c r="G186" s="2">
        <f t="shared" si="41"/>
        <v>579079.14285714284</v>
      </c>
      <c r="H186" s="2">
        <f t="shared" si="39"/>
        <v>75586824.924029395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3037331.2857142868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655873.60574911535</v>
      </c>
      <c r="Q186" s="2">
        <f t="shared" si="42"/>
        <v>600000</v>
      </c>
      <c r="R186" s="2">
        <f t="shared" si="40"/>
        <v>78661225.707141951</v>
      </c>
      <c r="S186" s="2">
        <f t="shared" si="17"/>
        <v>579079.14285714924</v>
      </c>
      <c r="T186" s="2">
        <f t="shared" si="18"/>
        <v>20920.857142857276</v>
      </c>
      <c r="U186" s="2">
        <f t="shared" si="19"/>
        <v>600000</v>
      </c>
      <c r="V186" s="2">
        <f t="shared" si="34"/>
        <v>30567243.19111523</v>
      </c>
      <c r="W186" s="2">
        <f t="shared" si="20"/>
        <v>461012.12404182553</v>
      </c>
      <c r="X186" s="2">
        <f t="shared" si="6"/>
        <v>138987.87595817447</v>
      </c>
      <c r="Y186" s="2">
        <f t="shared" si="37"/>
        <v>48093982.516026706</v>
      </c>
      <c r="Z186" s="2" t="str">
        <f t="shared" si="8"/>
        <v>HERE</v>
      </c>
      <c r="AA186" s="2">
        <f>IF(Z186="HERE",Y186,AA185+Graph!$G$1*1000)</f>
        <v>48093982.516026706</v>
      </c>
      <c r="AB186" s="2">
        <f t="shared" si="21"/>
        <v>138987.87595817447</v>
      </c>
      <c r="AC186" s="2">
        <f t="shared" si="38"/>
        <v>30567243.19111523</v>
      </c>
      <c r="AD186" s="3">
        <f t="shared" si="10"/>
        <v>48093982.516026706</v>
      </c>
      <c r="AE186" s="2">
        <f>IF(AE184&gt;=52800000,52800000,IF(AB165=Graph!G$1*1000,AE185+Graph!G$1*1000,AC186))</f>
        <v>30567243.19111523</v>
      </c>
      <c r="AF186" s="3">
        <f t="shared" si="11"/>
        <v>30567243.19111523</v>
      </c>
      <c r="AG186" s="3">
        <f t="shared" si="29"/>
        <v>41374326.913313925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111</v>
      </c>
      <c r="C187" s="7"/>
      <c r="D187" s="2" t="e">
        <f t="shared" si="12"/>
        <v>#N/A</v>
      </c>
      <c r="E187" s="2" t="e">
        <f t="shared" si="22"/>
        <v>#N/A</v>
      </c>
      <c r="F187" s="2">
        <v>617053.0406191498</v>
      </c>
      <c r="G187" s="2">
        <f t="shared" si="41"/>
        <v>579079.14285714284</v>
      </c>
      <c r="H187" s="2">
        <f t="shared" si="39"/>
        <v>76165904.066886544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3058252.1428571441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657980.2456445843</v>
      </c>
      <c r="Q187" s="2">
        <f t="shared" si="42"/>
        <v>600000</v>
      </c>
      <c r="R187" s="2">
        <f t="shared" si="40"/>
        <v>79261225.707141951</v>
      </c>
      <c r="S187" s="2">
        <f t="shared" si="17"/>
        <v>579079.14285714924</v>
      </c>
      <c r="T187" s="2">
        <f t="shared" si="18"/>
        <v>20920.857142857276</v>
      </c>
      <c r="U187" s="2">
        <f t="shared" si="19"/>
        <v>600000</v>
      </c>
      <c r="V187" s="2">
        <f t="shared" si="34"/>
        <v>31030091.090646192</v>
      </c>
      <c r="W187" s="2">
        <f t="shared" si="20"/>
        <v>462847.89953096211</v>
      </c>
      <c r="X187" s="2">
        <f t="shared" si="6"/>
        <v>137152.10046903789</v>
      </c>
      <c r="Y187" s="2">
        <f t="shared" si="37"/>
        <v>48231134.616495743</v>
      </c>
      <c r="Z187" s="2" t="str">
        <f t="shared" si="8"/>
        <v>HERE</v>
      </c>
      <c r="AA187" s="2">
        <f>IF(Z187="HERE",Y187,AA186+Graph!$G$1*1000)</f>
        <v>48231134.616495743</v>
      </c>
      <c r="AB187" s="2">
        <f t="shared" si="21"/>
        <v>137152.10046903789</v>
      </c>
      <c r="AC187" s="2">
        <f t="shared" si="38"/>
        <v>31030091.090646192</v>
      </c>
      <c r="AD187" s="3">
        <f t="shared" si="10"/>
        <v>48231134.616495743</v>
      </c>
      <c r="AE187" s="2">
        <f>IF(AE185&gt;=52800000,52800000,IF(AB166=Graph!G$1*1000,AE186+Graph!G$1*1000,AC187))</f>
        <v>31030091.090646192</v>
      </c>
      <c r="AF187" s="3">
        <f t="shared" si="11"/>
        <v>31030091.090646192</v>
      </c>
      <c r="AG187" s="3">
        <f t="shared" si="29"/>
        <v>41553674.791193843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112</v>
      </c>
      <c r="C188" s="7"/>
      <c r="D188" s="2" t="e">
        <f t="shared" si="12"/>
        <v>#N/A</v>
      </c>
      <c r="E188" s="2" t="e">
        <f t="shared" si="22"/>
        <v>#N/A</v>
      </c>
      <c r="F188" s="2">
        <v>618888.81610828638</v>
      </c>
      <c r="G188" s="2">
        <f t="shared" si="41"/>
        <v>579079.14285714284</v>
      </c>
      <c r="H188" s="2">
        <f t="shared" si="39"/>
        <v>76744983.209743693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3079173.0000000014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660086.88554005325</v>
      </c>
      <c r="Q188" s="2">
        <f t="shared" si="42"/>
        <v>600000</v>
      </c>
      <c r="R188" s="2">
        <f t="shared" si="40"/>
        <v>79861225.707141951</v>
      </c>
      <c r="S188" s="2">
        <f t="shared" si="17"/>
        <v>579079.14285714924</v>
      </c>
      <c r="T188" s="2">
        <f t="shared" si="18"/>
        <v>20920.857142857276</v>
      </c>
      <c r="U188" s="2">
        <f t="shared" si="19"/>
        <v>600000</v>
      </c>
      <c r="V188" s="2">
        <f t="shared" si="34"/>
        <v>31494774.765666306</v>
      </c>
      <c r="W188" s="2">
        <f t="shared" si="20"/>
        <v>464683.67502011359</v>
      </c>
      <c r="X188" s="2">
        <f t="shared" si="6"/>
        <v>135316.32497988641</v>
      </c>
      <c r="Y188" s="2">
        <f t="shared" si="37"/>
        <v>48366450.94147563</v>
      </c>
      <c r="Z188" s="2" t="str">
        <f t="shared" si="8"/>
        <v>HERE</v>
      </c>
      <c r="AA188" s="2">
        <f>IF(Z188="HERE",Y188,AA187+Graph!$G$1*1000)</f>
        <v>48366450.94147563</v>
      </c>
      <c r="AB188" s="2">
        <f t="shared" si="21"/>
        <v>135316.32497988641</v>
      </c>
      <c r="AC188" s="2">
        <f t="shared" si="38"/>
        <v>31494774.765666306</v>
      </c>
      <c r="AD188" s="3">
        <f t="shared" si="10"/>
        <v>48366450.94147563</v>
      </c>
      <c r="AE188" s="2">
        <f>IF(AE186&gt;=52800000,52800000,IF(AB167=Graph!G$1*1000,AE187+Graph!G$1*1000,AC188))</f>
        <v>31494774.765666306</v>
      </c>
      <c r="AF188" s="3">
        <f t="shared" si="11"/>
        <v>31494774.765666306</v>
      </c>
      <c r="AG188" s="3">
        <f t="shared" si="29"/>
        <v>41731462.259907991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113</v>
      </c>
      <c r="C189" s="7"/>
      <c r="D189" s="2" t="e">
        <f t="shared" si="12"/>
        <v>#N/A</v>
      </c>
      <c r="E189" s="2" t="e">
        <f t="shared" si="22"/>
        <v>#N/A</v>
      </c>
      <c r="F189" s="2">
        <v>620724.59159743786</v>
      </c>
      <c r="G189" s="2">
        <f t="shared" si="41"/>
        <v>579079.14285714284</v>
      </c>
      <c r="H189" s="2">
        <f t="shared" si="39"/>
        <v>77324062.352600843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3100093.8571428587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662193.5254355222</v>
      </c>
      <c r="Q189" s="2">
        <f t="shared" si="42"/>
        <v>600000</v>
      </c>
      <c r="R189" s="2">
        <f t="shared" si="40"/>
        <v>80461225.707141951</v>
      </c>
      <c r="S189" s="2">
        <f t="shared" si="17"/>
        <v>579079.14285714924</v>
      </c>
      <c r="T189" s="2">
        <f t="shared" si="18"/>
        <v>20920.857142857276</v>
      </c>
      <c r="U189" s="2">
        <f t="shared" si="19"/>
        <v>600000</v>
      </c>
      <c r="V189" s="2">
        <f t="shared" si="34"/>
        <v>31961294.216175556</v>
      </c>
      <c r="W189" s="2">
        <f t="shared" si="20"/>
        <v>466519.45050925016</v>
      </c>
      <c r="X189" s="2">
        <f t="shared" si="6"/>
        <v>133480.54949074984</v>
      </c>
      <c r="Y189" s="2">
        <f t="shared" si="37"/>
        <v>48499931.49096638</v>
      </c>
      <c r="Z189" s="2" t="str">
        <f t="shared" si="8"/>
        <v>HERE</v>
      </c>
      <c r="AA189" s="2">
        <f>IF(Z189="HERE",Y189,AA188+Graph!$G$1*1000)</f>
        <v>48499931.49096638</v>
      </c>
      <c r="AB189" s="2">
        <f t="shared" si="21"/>
        <v>133480.54949074984</v>
      </c>
      <c r="AC189" s="2">
        <f t="shared" si="38"/>
        <v>31961294.216175556</v>
      </c>
      <c r="AD189" s="3">
        <f t="shared" si="10"/>
        <v>48499931.49096638</v>
      </c>
      <c r="AE189" s="2">
        <f>IF(AE187&gt;=52800000,52800000,IF(AB168=Graph!G$1*1000,AE188+Graph!G$1*1000,AC189))</f>
        <v>31961294.216175556</v>
      </c>
      <c r="AF189" s="3">
        <f t="shared" si="11"/>
        <v>31961294.216175556</v>
      </c>
      <c r="AG189" s="3">
        <f t="shared" si="29"/>
        <v>41907689.319456346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114</v>
      </c>
      <c r="C190" s="7"/>
      <c r="D190" s="2" t="e">
        <f t="shared" si="12"/>
        <v>#N/A</v>
      </c>
      <c r="E190" s="2" t="e">
        <f t="shared" si="22"/>
        <v>#N/A</v>
      </c>
      <c r="F190" s="2">
        <v>622560.36708657444</v>
      </c>
      <c r="G190" s="2">
        <f t="shared" si="41"/>
        <v>579079.14285714284</v>
      </c>
      <c r="H190" s="2">
        <f t="shared" si="39"/>
        <v>77903141.495457992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3121014.7142857159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664300.16533100605</v>
      </c>
      <c r="Q190" s="2">
        <f t="shared" si="42"/>
        <v>600000</v>
      </c>
      <c r="R190" s="2">
        <f t="shared" si="40"/>
        <v>81061225.707141951</v>
      </c>
      <c r="S190" s="2">
        <f t="shared" si="17"/>
        <v>579079.14285714924</v>
      </c>
      <c r="T190" s="2">
        <f t="shared" si="18"/>
        <v>20920.857142857276</v>
      </c>
      <c r="U190" s="2">
        <f t="shared" si="19"/>
        <v>600000</v>
      </c>
      <c r="V190" s="2">
        <f t="shared" si="34"/>
        <v>32429649.442173958</v>
      </c>
      <c r="W190" s="2">
        <f t="shared" si="20"/>
        <v>468355.22599840164</v>
      </c>
      <c r="X190" s="2">
        <f t="shared" si="6"/>
        <v>131644.77400159836</v>
      </c>
      <c r="Y190" s="2">
        <f t="shared" si="37"/>
        <v>48631576.264967978</v>
      </c>
      <c r="Z190" s="2" t="str">
        <f t="shared" si="8"/>
        <v>HERE</v>
      </c>
      <c r="AA190" s="2">
        <f>IF(Z190="HERE",Y190,AA189+Graph!$G$1*1000)</f>
        <v>48631576.264967978</v>
      </c>
      <c r="AB190" s="2">
        <f t="shared" si="21"/>
        <v>131644.77400159836</v>
      </c>
      <c r="AC190" s="2">
        <f t="shared" si="38"/>
        <v>32429649.442173958</v>
      </c>
      <c r="AD190" s="3">
        <f t="shared" si="10"/>
        <v>48631576.264967978</v>
      </c>
      <c r="AE190" s="2">
        <f>IF(AE188&gt;=52800000,52800000,IF(AB169=Graph!G$1*1000,AE189+Graph!G$1*1000,AC190))</f>
        <v>32429649.442173958</v>
      </c>
      <c r="AF190" s="3">
        <f t="shared" si="11"/>
        <v>32429649.442173958</v>
      </c>
      <c r="AG190" s="3">
        <f t="shared" si="29"/>
        <v>42082355.969838947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115</v>
      </c>
      <c r="C191" s="7"/>
      <c r="D191" s="2" t="e">
        <f t="shared" si="12"/>
        <v>#N/A</v>
      </c>
      <c r="E191" s="2" t="e">
        <f t="shared" si="22"/>
        <v>#N/A</v>
      </c>
      <c r="F191" s="2">
        <v>624396.14257572591</v>
      </c>
      <c r="G191" s="2">
        <f t="shared" si="41"/>
        <v>579079.14285714284</v>
      </c>
      <c r="H191" s="2">
        <f t="shared" si="39"/>
        <v>78482220.638315141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3141935.5714285732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666406.805226475</v>
      </c>
      <c r="Q191" s="2">
        <f t="shared" si="42"/>
        <v>600000</v>
      </c>
      <c r="R191" s="2">
        <f t="shared" si="40"/>
        <v>81661225.707141951</v>
      </c>
      <c r="S191" s="2">
        <f t="shared" si="17"/>
        <v>579079.14285714924</v>
      </c>
      <c r="T191" s="2">
        <f t="shared" si="18"/>
        <v>20920.857142857276</v>
      </c>
      <c r="U191" s="2">
        <f t="shared" si="19"/>
        <v>600000</v>
      </c>
      <c r="V191" s="2">
        <f t="shared" si="34"/>
        <v>32899840.443661511</v>
      </c>
      <c r="W191" s="2">
        <f t="shared" si="20"/>
        <v>470191.00148755312</v>
      </c>
      <c r="X191" s="2">
        <f t="shared" si="6"/>
        <v>129808.99851244688</v>
      </c>
      <c r="Y191" s="2">
        <f t="shared" si="37"/>
        <v>48761385.263480425</v>
      </c>
      <c r="Z191" s="2" t="str">
        <f t="shared" si="8"/>
        <v>HERE</v>
      </c>
      <c r="AA191" s="2">
        <f>IF(Z191="HERE",Y191,AA190+Graph!$G$1*1000)</f>
        <v>48761385.263480425</v>
      </c>
      <c r="AB191" s="2">
        <f t="shared" si="21"/>
        <v>129808.99851244688</v>
      </c>
      <c r="AC191" s="2">
        <f t="shared" si="38"/>
        <v>32899840.443661511</v>
      </c>
      <c r="AD191" s="3">
        <f t="shared" si="10"/>
        <v>48761385.263480425</v>
      </c>
      <c r="AE191" s="2">
        <f>IF(AE189&gt;=52800000,52800000,IF(AB170=Graph!G$1*1000,AE190+Graph!G$1*1000,AC191))</f>
        <v>32899840.443661511</v>
      </c>
      <c r="AF191" s="3">
        <f t="shared" si="11"/>
        <v>32899840.443661511</v>
      </c>
      <c r="AG191" s="3">
        <f t="shared" si="29"/>
        <v>42255462.211055771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116</v>
      </c>
      <c r="C192" s="7"/>
      <c r="D192" s="2" t="e">
        <f t="shared" si="12"/>
        <v>#N/A</v>
      </c>
      <c r="E192" s="2" t="e">
        <f t="shared" si="22"/>
        <v>#N/A</v>
      </c>
      <c r="F192" s="2">
        <v>626231.91806487739</v>
      </c>
      <c r="G192" s="2">
        <f t="shared" si="41"/>
        <v>579079.14285714284</v>
      </c>
      <c r="H192" s="2">
        <f t="shared" si="39"/>
        <v>79061299.78117229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3162856.4285714305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668513.44512194395</v>
      </c>
      <c r="Q192" s="2">
        <f t="shared" si="42"/>
        <v>600000</v>
      </c>
      <c r="R192" s="2">
        <f t="shared" si="40"/>
        <v>82261225.707141951</v>
      </c>
      <c r="S192" s="2">
        <f t="shared" si="17"/>
        <v>579079.14285714924</v>
      </c>
      <c r="T192" s="2">
        <f t="shared" si="18"/>
        <v>20920.857142857276</v>
      </c>
      <c r="U192" s="2">
        <f t="shared" si="19"/>
        <v>600000</v>
      </c>
      <c r="V192" s="2">
        <f t="shared" si="34"/>
        <v>33371867.220638201</v>
      </c>
      <c r="W192" s="2">
        <f t="shared" si="20"/>
        <v>472026.7769766897</v>
      </c>
      <c r="X192" s="2">
        <f t="shared" si="6"/>
        <v>127973.2230233103</v>
      </c>
      <c r="Y192" s="2">
        <f t="shared" si="37"/>
        <v>48889358.486503735</v>
      </c>
      <c r="Z192" s="2" t="str">
        <f t="shared" si="8"/>
        <v>HERE</v>
      </c>
      <c r="AA192" s="2">
        <f>IF(Z192="HERE",Y192,AA191+Graph!$G$1*1000)</f>
        <v>48889358.486503735</v>
      </c>
      <c r="AB192" s="2">
        <f t="shared" si="21"/>
        <v>127973.2230233103</v>
      </c>
      <c r="AC192" s="2">
        <f t="shared" si="38"/>
        <v>33371867.220638201</v>
      </c>
      <c r="AD192" s="3">
        <f t="shared" si="10"/>
        <v>48889358.486503735</v>
      </c>
      <c r="AE192" s="2">
        <f>IF(AE190&gt;=52800000,52800000,IF(AB171=Graph!G$1*1000,AE191+Graph!G$1*1000,AC192))</f>
        <v>33371867.220638201</v>
      </c>
      <c r="AF192" s="3">
        <f t="shared" si="11"/>
        <v>33371867.220638201</v>
      </c>
      <c r="AG192" s="3">
        <f t="shared" si="29"/>
        <v>42427008.043106824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117</v>
      </c>
      <c r="C193" s="7"/>
      <c r="D193" s="2" t="e">
        <f t="shared" si="12"/>
        <v>#N/A</v>
      </c>
      <c r="E193" s="2" t="e">
        <f t="shared" si="22"/>
        <v>#N/A</v>
      </c>
      <c r="F193" s="2">
        <v>628067.69355401397</v>
      </c>
      <c r="G193" s="2">
        <f t="shared" si="41"/>
        <v>579079.14285714284</v>
      </c>
      <c r="H193" s="2">
        <f t="shared" si="39"/>
        <v>79640378.92402944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3183777.2857142878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670620.0850174129</v>
      </c>
      <c r="Q193" s="2">
        <f t="shared" si="42"/>
        <v>600000</v>
      </c>
      <c r="R193" s="2">
        <f t="shared" si="40"/>
        <v>82861225.707141951</v>
      </c>
      <c r="S193" s="2">
        <f t="shared" si="17"/>
        <v>579079.14285714924</v>
      </c>
      <c r="T193" s="2">
        <f t="shared" si="18"/>
        <v>20920.857142857276</v>
      </c>
      <c r="U193" s="2">
        <f t="shared" si="19"/>
        <v>600000</v>
      </c>
      <c r="V193" s="2">
        <f t="shared" si="34"/>
        <v>33845729.773104042</v>
      </c>
      <c r="W193" s="2">
        <f t="shared" si="20"/>
        <v>473862.55246584117</v>
      </c>
      <c r="X193" s="2">
        <f t="shared" si="6"/>
        <v>126137.44753415883</v>
      </c>
      <c r="Y193" s="2">
        <f t="shared" si="37"/>
        <v>49015495.934037894</v>
      </c>
      <c r="Z193" s="2" t="str">
        <f t="shared" si="8"/>
        <v>HERE</v>
      </c>
      <c r="AA193" s="2">
        <f>IF(Z193="HERE",Y193,AA192+Graph!$G$1*1000)</f>
        <v>49015495.934037894</v>
      </c>
      <c r="AB193" s="2">
        <f t="shared" si="21"/>
        <v>126137.44753415883</v>
      </c>
      <c r="AC193" s="2">
        <f t="shared" si="38"/>
        <v>33845729.773104042</v>
      </c>
      <c r="AD193" s="3">
        <f t="shared" si="10"/>
        <v>49015495.934037894</v>
      </c>
      <c r="AE193" s="2">
        <f>IF(AE191&gt;=52800000,52800000,IF(AB172=Graph!G$1*1000,AE192+Graph!G$1*1000,AC193))</f>
        <v>33845729.773104042</v>
      </c>
      <c r="AF193" s="3">
        <f t="shared" si="11"/>
        <v>33845729.773104042</v>
      </c>
      <c r="AG193" s="3">
        <f t="shared" si="29"/>
        <v>42596993.465992093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118</v>
      </c>
      <c r="C194" s="7"/>
      <c r="D194" s="2" t="e">
        <f t="shared" si="12"/>
        <v>#N/A</v>
      </c>
      <c r="E194" s="2" t="e">
        <f t="shared" si="22"/>
        <v>#N/A</v>
      </c>
      <c r="F194" s="2">
        <v>629903.46904316545</v>
      </c>
      <c r="G194" s="2">
        <f t="shared" si="41"/>
        <v>579079.14285714284</v>
      </c>
      <c r="H194" s="2">
        <f t="shared" si="39"/>
        <v>80219458.066886589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3204698.1428571451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672726.72491288185</v>
      </c>
      <c r="Q194" s="2">
        <f t="shared" si="42"/>
        <v>600000</v>
      </c>
      <c r="R194" s="2">
        <f t="shared" si="40"/>
        <v>83461225.707141951</v>
      </c>
      <c r="S194" s="2">
        <f t="shared" si="17"/>
        <v>579079.14285714924</v>
      </c>
      <c r="T194" s="2">
        <f t="shared" si="18"/>
        <v>20920.857142857276</v>
      </c>
      <c r="U194" s="2">
        <f t="shared" si="19"/>
        <v>600000</v>
      </c>
      <c r="V194" s="2">
        <f t="shared" si="34"/>
        <v>34321428.10105902</v>
      </c>
      <c r="W194" s="2">
        <f t="shared" si="20"/>
        <v>475698.32795497775</v>
      </c>
      <c r="X194" s="2">
        <f t="shared" si="6"/>
        <v>124301.67204502225</v>
      </c>
      <c r="Y194" s="2">
        <f t="shared" si="37"/>
        <v>49139797.606082916</v>
      </c>
      <c r="Z194" s="2" t="str">
        <f t="shared" si="8"/>
        <v>HERE</v>
      </c>
      <c r="AA194" s="2">
        <f>IF(Z194="HERE",Y194,AA193+Graph!$G$1*1000)</f>
        <v>49139797.606082916</v>
      </c>
      <c r="AB194" s="2">
        <f t="shared" si="21"/>
        <v>124301.67204502225</v>
      </c>
      <c r="AC194" s="2">
        <f t="shared" si="38"/>
        <v>34321428.10105902</v>
      </c>
      <c r="AD194" s="3">
        <f t="shared" si="10"/>
        <v>49139797.606082916</v>
      </c>
      <c r="AE194" s="2">
        <f>IF(AE192&gt;=52800000,52800000,IF(AB173=Graph!G$1*1000,AE193+Graph!G$1*1000,AC194))</f>
        <v>34321428.10105902</v>
      </c>
      <c r="AF194" s="3">
        <f t="shared" si="11"/>
        <v>34321428.10105902</v>
      </c>
      <c r="AG194" s="3">
        <f t="shared" si="29"/>
        <v>42765418.479711607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119</v>
      </c>
      <c r="C195" s="7"/>
      <c r="D195" s="2" t="e">
        <f t="shared" si="12"/>
        <v>#N/A</v>
      </c>
      <c r="E195" s="2" t="e">
        <f t="shared" si="22"/>
        <v>#N/A</v>
      </c>
      <c r="F195" s="2">
        <v>631739.24453230202</v>
      </c>
      <c r="G195" s="2">
        <f t="shared" si="41"/>
        <v>579079.14285714284</v>
      </c>
      <c r="H195" s="2">
        <f t="shared" si="39"/>
        <v>80798537.209743738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3225619.0000000023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674833.3648083508</v>
      </c>
      <c r="Q195" s="2">
        <f t="shared" si="42"/>
        <v>600000</v>
      </c>
      <c r="R195" s="2">
        <f t="shared" si="40"/>
        <v>84061225.707141951</v>
      </c>
      <c r="S195" s="2">
        <f t="shared" si="17"/>
        <v>579079.14285714924</v>
      </c>
      <c r="T195" s="2">
        <f t="shared" si="18"/>
        <v>20920.857142857276</v>
      </c>
      <c r="U195" s="2">
        <f t="shared" si="19"/>
        <v>600000</v>
      </c>
      <c r="V195" s="2">
        <f t="shared" si="34"/>
        <v>34798962.204503149</v>
      </c>
      <c r="W195" s="2">
        <f t="shared" si="20"/>
        <v>477534.10344412923</v>
      </c>
      <c r="X195" s="2">
        <f t="shared" si="6"/>
        <v>122465.89655587077</v>
      </c>
      <c r="Y195" s="2">
        <f t="shared" si="37"/>
        <v>49262263.502638787</v>
      </c>
      <c r="Z195" s="2" t="str">
        <f t="shared" si="8"/>
        <v>HERE</v>
      </c>
      <c r="AA195" s="2">
        <f>IF(Z195="HERE",Y195,AA194+Graph!$G$1*1000)</f>
        <v>49262263.502638787</v>
      </c>
      <c r="AB195" s="2">
        <f t="shared" si="21"/>
        <v>122465.89655587077</v>
      </c>
      <c r="AC195" s="2">
        <f t="shared" si="38"/>
        <v>34798962.204503149</v>
      </c>
      <c r="AD195" s="3">
        <f t="shared" si="10"/>
        <v>49262263.502638787</v>
      </c>
      <c r="AE195" s="2">
        <f>IF(AE193&gt;=52800000,52800000,IF(AB174=Graph!G$1*1000,AE194+Graph!G$1*1000,AC195))</f>
        <v>34798962.204503149</v>
      </c>
      <c r="AF195" s="3">
        <f t="shared" si="11"/>
        <v>34798962.204503149</v>
      </c>
      <c r="AG195" s="3">
        <f t="shared" si="29"/>
        <v>42932283.084265336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120</v>
      </c>
      <c r="C196" s="7"/>
      <c r="D196" s="2" t="e">
        <f t="shared" si="12"/>
        <v>#N/A</v>
      </c>
      <c r="E196" s="2" t="e">
        <f t="shared" si="22"/>
        <v>#N/A</v>
      </c>
      <c r="F196" s="2">
        <v>633575.0200214535</v>
      </c>
      <c r="G196" s="2">
        <f t="shared" si="41"/>
        <v>579079.14285714284</v>
      </c>
      <c r="H196" s="2">
        <f t="shared" si="39"/>
        <v>81377616.352600887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3246539.8571428596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676940.00470381975</v>
      </c>
      <c r="Q196" s="2">
        <f t="shared" si="42"/>
        <v>600000</v>
      </c>
      <c r="R196" s="2">
        <f t="shared" si="40"/>
        <v>84661225.707141951</v>
      </c>
      <c r="S196" s="2">
        <f t="shared" si="17"/>
        <v>579079.14285714924</v>
      </c>
      <c r="T196" s="2">
        <f t="shared" si="18"/>
        <v>20920.857142857276</v>
      </c>
      <c r="U196" s="2">
        <f t="shared" si="19"/>
        <v>600000</v>
      </c>
      <c r="V196" s="2">
        <f t="shared" si="34"/>
        <v>35278332.083436415</v>
      </c>
      <c r="W196" s="2">
        <f t="shared" si="20"/>
        <v>479369.87893326581</v>
      </c>
      <c r="X196" s="2">
        <f t="shared" si="6"/>
        <v>120630.12106673419</v>
      </c>
      <c r="Y196" s="2">
        <f t="shared" si="37"/>
        <v>49382893.623705521</v>
      </c>
      <c r="Z196" s="2" t="str">
        <f t="shared" si="8"/>
        <v>HERE</v>
      </c>
      <c r="AA196" s="2">
        <f>IF(Z196="HERE",Y196,AA195+Graph!$G$1*1000)</f>
        <v>49382893.623705521</v>
      </c>
      <c r="AB196" s="2">
        <f t="shared" si="21"/>
        <v>120630.12106673419</v>
      </c>
      <c r="AC196" s="2">
        <f t="shared" si="38"/>
        <v>35278332.083436415</v>
      </c>
      <c r="AD196" s="3">
        <f t="shared" si="10"/>
        <v>49382893.623705521</v>
      </c>
      <c r="AE196" s="2">
        <f>IF(AE194&gt;=52800000,52800000,IF(AB175=Graph!G$1*1000,AE195+Graph!G$1*1000,AC196))</f>
        <v>35278332.083436415</v>
      </c>
      <c r="AF196" s="3">
        <f t="shared" si="11"/>
        <v>35278332.083436415</v>
      </c>
      <c r="AG196" s="3">
        <f t="shared" si="29"/>
        <v>43097587.279653296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121</v>
      </c>
      <c r="C197" s="7"/>
      <c r="D197" s="2" t="e">
        <f t="shared" si="12"/>
        <v>#N/A</v>
      </c>
      <c r="E197" s="2" t="e">
        <f t="shared" si="22"/>
        <v>#N/A</v>
      </c>
      <c r="F197" s="2">
        <v>635410.79551059008</v>
      </c>
      <c r="G197" s="2">
        <f t="shared" si="41"/>
        <v>579079.14285714284</v>
      </c>
      <c r="H197" s="2">
        <f t="shared" si="39"/>
        <v>81956695.495458037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3267460.7142857169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679046.6445992887</v>
      </c>
      <c r="Q197" s="2">
        <f t="shared" si="42"/>
        <v>600000</v>
      </c>
      <c r="R197" s="2">
        <f t="shared" si="40"/>
        <v>85261225.707141951</v>
      </c>
      <c r="S197" s="2">
        <f t="shared" si="17"/>
        <v>579079.14285714924</v>
      </c>
      <c r="T197" s="2">
        <f t="shared" si="18"/>
        <v>20920.857142857276</v>
      </c>
      <c r="U197" s="2">
        <f t="shared" si="19"/>
        <v>600000</v>
      </c>
      <c r="V197" s="2">
        <f t="shared" si="34"/>
        <v>35759537.737858832</v>
      </c>
      <c r="W197" s="2">
        <f t="shared" si="20"/>
        <v>481205.65442241728</v>
      </c>
      <c r="X197" s="2">
        <f t="shared" si="6"/>
        <v>118794.34557758272</v>
      </c>
      <c r="Y197" s="2">
        <f t="shared" si="37"/>
        <v>49501687.969283104</v>
      </c>
      <c r="Z197" s="2" t="str">
        <f t="shared" si="8"/>
        <v>HERE</v>
      </c>
      <c r="AA197" s="2">
        <f>IF(Z197="HERE",Y197,AA196+Graph!$G$1*1000)</f>
        <v>49501687.969283104</v>
      </c>
      <c r="AB197" s="2">
        <f t="shared" si="21"/>
        <v>118794.34557758272</v>
      </c>
      <c r="AC197" s="2">
        <f t="shared" si="38"/>
        <v>35759537.737858832</v>
      </c>
      <c r="AD197" s="3">
        <f t="shared" si="10"/>
        <v>49501687.969283104</v>
      </c>
      <c r="AE197" s="2">
        <f>IF(AE195&gt;=52800000,52800000,IF(AB176=Graph!G$1*1000,AE196+Graph!G$1*1000,AC197))</f>
        <v>35759537.737858832</v>
      </c>
      <c r="AF197" s="3">
        <f t="shared" si="11"/>
        <v>35759537.737858832</v>
      </c>
      <c r="AG197" s="3">
        <f t="shared" si="29"/>
        <v>43261331.065875486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122</v>
      </c>
      <c r="C198" s="7"/>
      <c r="D198" s="2" t="e">
        <f t="shared" si="12"/>
        <v>#N/A</v>
      </c>
      <c r="E198" s="2" t="e">
        <f t="shared" si="22"/>
        <v>#N/A</v>
      </c>
      <c r="F198" s="2">
        <v>637246.57099974155</v>
      </c>
      <c r="G198" s="2">
        <f t="shared" si="41"/>
        <v>579079.14285714284</v>
      </c>
      <c r="H198" s="2">
        <f t="shared" si="39"/>
        <v>82535774.638315186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3288381.5714285742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681153.28449475765</v>
      </c>
      <c r="Q198" s="2">
        <f t="shared" si="42"/>
        <v>600000</v>
      </c>
      <c r="R198" s="2">
        <f t="shared" si="40"/>
        <v>85861225.707141951</v>
      </c>
      <c r="S198" s="2">
        <f t="shared" si="17"/>
        <v>579079.14285714924</v>
      </c>
      <c r="T198" s="2">
        <f t="shared" si="18"/>
        <v>20920.857142857276</v>
      </c>
      <c r="U198" s="2">
        <f t="shared" si="19"/>
        <v>600000</v>
      </c>
      <c r="V198" s="2">
        <f t="shared" si="34"/>
        <v>36242579.167770386</v>
      </c>
      <c r="W198" s="2">
        <f t="shared" si="20"/>
        <v>483041.42991155386</v>
      </c>
      <c r="X198" s="2">
        <f t="shared" si="6"/>
        <v>116958.57008844614</v>
      </c>
      <c r="Y198" s="2">
        <f t="shared" si="37"/>
        <v>49618646.53937155</v>
      </c>
      <c r="Z198" s="2" t="str">
        <f t="shared" si="8"/>
        <v>HERE</v>
      </c>
      <c r="AA198" s="2">
        <f>IF(Z198="HERE",Y198,AA197+Graph!$G$1*1000)</f>
        <v>49618646.53937155</v>
      </c>
      <c r="AB198" s="2">
        <f t="shared" si="21"/>
        <v>116958.57008844614</v>
      </c>
      <c r="AC198" s="2">
        <f t="shared" si="38"/>
        <v>36242579.167770386</v>
      </c>
      <c r="AD198" s="3">
        <f t="shared" si="10"/>
        <v>49618646.53937155</v>
      </c>
      <c r="AE198" s="2">
        <f>IF(AE196&gt;=52800000,52800000,IF(AB177=Graph!G$1*1000,AE197+Graph!G$1*1000,AC198))</f>
        <v>36242579.167770386</v>
      </c>
      <c r="AF198" s="3">
        <f t="shared" si="11"/>
        <v>36242579.167770386</v>
      </c>
      <c r="AG198" s="3">
        <f t="shared" si="29"/>
        <v>43423514.44293189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123</v>
      </c>
      <c r="C199" s="7"/>
      <c r="D199" s="2" t="e">
        <f t="shared" si="12"/>
        <v>#N/A</v>
      </c>
      <c r="E199" s="2" t="e">
        <f t="shared" si="22"/>
        <v>#N/A</v>
      </c>
      <c r="F199" s="2">
        <v>639082.34648889303</v>
      </c>
      <c r="G199" s="2">
        <f t="shared" si="41"/>
        <v>579079.14285714284</v>
      </c>
      <c r="H199" s="2">
        <f t="shared" si="39"/>
        <v>83114853.781172335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3309302.4285714314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683259.9243902266</v>
      </c>
      <c r="Q199" s="2">
        <f t="shared" si="42"/>
        <v>600000</v>
      </c>
      <c r="R199" s="2">
        <f t="shared" si="40"/>
        <v>86461225.707141951</v>
      </c>
      <c r="S199" s="2">
        <f t="shared" si="17"/>
        <v>579079.14285714924</v>
      </c>
      <c r="T199" s="2">
        <f t="shared" si="18"/>
        <v>20920.857142857276</v>
      </c>
      <c r="U199" s="2">
        <f t="shared" si="19"/>
        <v>600000</v>
      </c>
      <c r="V199" s="2">
        <f t="shared" si="34"/>
        <v>36727456.373171091</v>
      </c>
      <c r="W199" s="2">
        <f t="shared" si="20"/>
        <v>484877.20540070534</v>
      </c>
      <c r="X199" s="2">
        <f t="shared" si="6"/>
        <v>115122.79459929466</v>
      </c>
      <c r="Y199" s="2">
        <f t="shared" si="37"/>
        <v>49733769.333970845</v>
      </c>
      <c r="Z199" s="2" t="str">
        <f t="shared" si="8"/>
        <v>HERE</v>
      </c>
      <c r="AA199" s="2">
        <f>IF(Z199="HERE",Y199,AA198+Graph!$G$1*1000)</f>
        <v>49733769.333970845</v>
      </c>
      <c r="AB199" s="2">
        <f t="shared" si="21"/>
        <v>115122.79459929466</v>
      </c>
      <c r="AC199" s="2">
        <f t="shared" si="38"/>
        <v>36727456.373171091</v>
      </c>
      <c r="AD199" s="3">
        <f t="shared" si="10"/>
        <v>49733769.333970845</v>
      </c>
      <c r="AE199" s="2">
        <f>IF(AE197&gt;=52800000,52800000,IF(AB178=Graph!G$1*1000,AE198+Graph!G$1*1000,AC199))</f>
        <v>36727456.373171091</v>
      </c>
      <c r="AF199" s="3">
        <f t="shared" si="11"/>
        <v>36727456.373171091</v>
      </c>
      <c r="AG199" s="3">
        <f t="shared" si="29"/>
        <v>43584137.410822533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124</v>
      </c>
      <c r="C200" s="7"/>
      <c r="D200" s="2" t="e">
        <f t="shared" si="12"/>
        <v>#N/A</v>
      </c>
      <c r="E200" s="2" t="e">
        <f t="shared" si="22"/>
        <v>#N/A</v>
      </c>
      <c r="F200" s="2">
        <v>640918.12197802961</v>
      </c>
      <c r="G200" s="2">
        <f t="shared" si="41"/>
        <v>579079.14285714284</v>
      </c>
      <c r="H200" s="2">
        <f t="shared" si="39"/>
        <v>83693932.924029484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3330223.2857142887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685366.56428571045</v>
      </c>
      <c r="Q200" s="2">
        <f t="shared" si="42"/>
        <v>600000</v>
      </c>
      <c r="R200" s="2">
        <f t="shared" si="40"/>
        <v>87061225.707141951</v>
      </c>
      <c r="S200" s="2">
        <f t="shared" si="17"/>
        <v>579079.14285714924</v>
      </c>
      <c r="T200" s="2">
        <f t="shared" si="18"/>
        <v>20920.857142857276</v>
      </c>
      <c r="U200" s="2">
        <f t="shared" si="19"/>
        <v>600000</v>
      </c>
      <c r="V200" s="2">
        <f t="shared" si="34"/>
        <v>37214169.354060948</v>
      </c>
      <c r="W200" s="2">
        <f t="shared" si="20"/>
        <v>486712.98088985682</v>
      </c>
      <c r="X200" s="2">
        <f t="shared" si="6"/>
        <v>113287.01911014318</v>
      </c>
      <c r="Y200" s="2">
        <f t="shared" si="37"/>
        <v>49847056.353080988</v>
      </c>
      <c r="Z200" s="2" t="str">
        <f t="shared" si="8"/>
        <v>HERE</v>
      </c>
      <c r="AA200" s="2">
        <f>IF(Z200="HERE",Y200,AA199+Graph!$G$1*1000)</f>
        <v>49847056.353080988</v>
      </c>
      <c r="AB200" s="2">
        <f t="shared" si="21"/>
        <v>113287.01911014318</v>
      </c>
      <c r="AC200" s="2">
        <f t="shared" si="38"/>
        <v>37214169.354060948</v>
      </c>
      <c r="AD200" s="3">
        <f t="shared" si="10"/>
        <v>49847056.353080988</v>
      </c>
      <c r="AE200" s="2">
        <f>IF(AE198&gt;=52800000,52800000,IF(AB179=Graph!G$1*1000,AE199+Graph!G$1*1000,AC200))</f>
        <v>37214169.354060948</v>
      </c>
      <c r="AF200" s="3">
        <f t="shared" si="11"/>
        <v>37214169.354060948</v>
      </c>
      <c r="AG200" s="3">
        <f t="shared" si="29"/>
        <v>43743199.969547398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125</v>
      </c>
      <c r="C201" s="7"/>
      <c r="D201" s="2" t="e">
        <f t="shared" si="12"/>
        <v>#N/A</v>
      </c>
      <c r="E201" s="2" t="e">
        <f t="shared" si="22"/>
        <v>#N/A</v>
      </c>
      <c r="F201" s="2">
        <v>642753.89746718109</v>
      </c>
      <c r="G201" s="2">
        <f t="shared" si="41"/>
        <v>579079.14285714284</v>
      </c>
      <c r="H201" s="2">
        <f t="shared" si="39"/>
        <v>84273012.066886634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3351144.142857146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687473.2041811794</v>
      </c>
      <c r="Q201" s="2">
        <f t="shared" si="42"/>
        <v>600000</v>
      </c>
      <c r="R201" s="2">
        <f t="shared" si="40"/>
        <v>87661225.707141951</v>
      </c>
      <c r="S201" s="2">
        <f t="shared" si="17"/>
        <v>579079.14285714924</v>
      </c>
      <c r="T201" s="2">
        <f t="shared" si="18"/>
        <v>20920.857142857276</v>
      </c>
      <c r="U201" s="2">
        <f t="shared" si="19"/>
        <v>600000</v>
      </c>
      <c r="V201" s="2">
        <f t="shared" si="34"/>
        <v>37702718.110439941</v>
      </c>
      <c r="W201" s="2">
        <f t="shared" si="20"/>
        <v>488548.75637899339</v>
      </c>
      <c r="X201" s="2">
        <f t="shared" si="6"/>
        <v>111451.24362100661</v>
      </c>
      <c r="Y201" s="2">
        <f t="shared" si="37"/>
        <v>49958507.596701995</v>
      </c>
      <c r="Z201" s="2" t="str">
        <f t="shared" si="8"/>
        <v>HERE</v>
      </c>
      <c r="AA201" s="2">
        <f>IF(Z201="HERE",Y201,AA200+Graph!$G$1*1000)</f>
        <v>49958507.596701995</v>
      </c>
      <c r="AB201" s="2">
        <f t="shared" si="21"/>
        <v>111451.24362100661</v>
      </c>
      <c r="AC201" s="2">
        <f t="shared" si="38"/>
        <v>37702718.110439941</v>
      </c>
      <c r="AD201" s="3">
        <f t="shared" si="10"/>
        <v>49958507.596701995</v>
      </c>
      <c r="AE201" s="2">
        <f>IF(AE199&gt;=52800000,52800000,IF(AB180=Graph!G$1*1000,AE200+Graph!G$1*1000,AC201))</f>
        <v>37702718.110439941</v>
      </c>
      <c r="AF201" s="3">
        <f t="shared" si="11"/>
        <v>37702718.110439941</v>
      </c>
      <c r="AG201" s="3">
        <f t="shared" si="29"/>
        <v>43900702.119106494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126</v>
      </c>
      <c r="C202" s="7"/>
      <c r="D202" s="2" t="e">
        <f t="shared" si="12"/>
        <v>#N/A</v>
      </c>
      <c r="E202" s="2" t="e">
        <f t="shared" si="22"/>
        <v>#N/A</v>
      </c>
      <c r="F202" s="2">
        <v>644589.67295631766</v>
      </c>
      <c r="G202" s="2">
        <f t="shared" si="41"/>
        <v>579079.14285714284</v>
      </c>
      <c r="H202" s="2">
        <f t="shared" si="39"/>
        <v>84852091.209743783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3372065.0000000033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689579.84407664835</v>
      </c>
      <c r="Q202" s="2">
        <f t="shared" si="42"/>
        <v>600000</v>
      </c>
      <c r="R202" s="2">
        <f t="shared" si="40"/>
        <v>88261225.707141951</v>
      </c>
      <c r="S202" s="2">
        <f t="shared" si="17"/>
        <v>579079.14285714924</v>
      </c>
      <c r="T202" s="2">
        <f t="shared" si="18"/>
        <v>20920.857142857276</v>
      </c>
      <c r="U202" s="2">
        <f t="shared" si="19"/>
        <v>600000</v>
      </c>
      <c r="V202" s="2">
        <f t="shared" si="34"/>
        <v>38193102.642308086</v>
      </c>
      <c r="W202" s="2">
        <f t="shared" si="20"/>
        <v>490384.53186814487</v>
      </c>
      <c r="X202" s="2">
        <f t="shared" si="6"/>
        <v>109615.46813185513</v>
      </c>
      <c r="Y202" s="2">
        <f t="shared" si="37"/>
        <v>50068123.06483385</v>
      </c>
      <c r="Z202" s="2" t="str">
        <f t="shared" si="8"/>
        <v>HERE</v>
      </c>
      <c r="AA202" s="2">
        <f>IF(Z202="HERE",Y202,AA201+Graph!$G$1*1000)</f>
        <v>50068123.06483385</v>
      </c>
      <c r="AB202" s="2">
        <f t="shared" si="21"/>
        <v>109615.46813185513</v>
      </c>
      <c r="AC202" s="2">
        <f t="shared" si="38"/>
        <v>38193102.642308086</v>
      </c>
      <c r="AD202" s="3">
        <f t="shared" si="10"/>
        <v>50068123.06483385</v>
      </c>
      <c r="AE202" s="2">
        <f>IF(AE200&gt;=52800000,52800000,IF(AB181=Graph!G$1*1000,AE201+Graph!G$1*1000,AC202))</f>
        <v>38193102.642308086</v>
      </c>
      <c r="AF202" s="3">
        <f t="shared" si="11"/>
        <v>38193102.642308086</v>
      </c>
      <c r="AG202" s="3">
        <f t="shared" si="29"/>
        <v>44056643.859499812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127</v>
      </c>
      <c r="C203" s="7"/>
      <c r="D203" s="2" t="e">
        <f t="shared" si="12"/>
        <v>#N/A</v>
      </c>
      <c r="E203" s="2" t="e">
        <f t="shared" si="22"/>
        <v>#N/A</v>
      </c>
      <c r="F203" s="2">
        <v>646425.44844546914</v>
      </c>
      <c r="G203" s="2">
        <f t="shared" si="41"/>
        <v>579079.14285714284</v>
      </c>
      <c r="H203" s="2">
        <f t="shared" si="39"/>
        <v>85431170.352600932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3392985.8571428605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691686.4839721173</v>
      </c>
      <c r="Q203" s="2">
        <f t="shared" si="42"/>
        <v>600000</v>
      </c>
      <c r="R203" s="2">
        <f t="shared" si="40"/>
        <v>88861225.707141951</v>
      </c>
      <c r="S203" s="2">
        <f t="shared" si="17"/>
        <v>579079.14285714924</v>
      </c>
      <c r="T203" s="2">
        <f t="shared" si="18"/>
        <v>20920.857142857276</v>
      </c>
      <c r="U203" s="2">
        <f t="shared" si="19"/>
        <v>600000</v>
      </c>
      <c r="V203" s="2">
        <f t="shared" si="34"/>
        <v>38685322.949665368</v>
      </c>
      <c r="W203" s="2">
        <f t="shared" si="20"/>
        <v>492220.30735728145</v>
      </c>
      <c r="X203" s="2">
        <f t="shared" si="6"/>
        <v>107779.69264271855</v>
      </c>
      <c r="Y203" s="2">
        <f t="shared" si="37"/>
        <v>50175902.757476568</v>
      </c>
      <c r="Z203" s="2" t="str">
        <f t="shared" si="8"/>
        <v>HERE</v>
      </c>
      <c r="AA203" s="2">
        <f>IF(Z203="HERE",Y203,AA202+Graph!$G$1*1000)</f>
        <v>50175902.757476568</v>
      </c>
      <c r="AB203" s="2">
        <f t="shared" si="21"/>
        <v>107779.69264271855</v>
      </c>
      <c r="AC203" s="2">
        <f t="shared" si="38"/>
        <v>38685322.949665368</v>
      </c>
      <c r="AD203" s="3">
        <f t="shared" si="10"/>
        <v>50175902.757476568</v>
      </c>
      <c r="AE203" s="2">
        <f>IF(AE201&gt;=52800000,52800000,IF(AB182=Graph!G$1*1000,AE202+Graph!G$1*1000,AC203))</f>
        <v>38685322.949665368</v>
      </c>
      <c r="AF203" s="3">
        <f t="shared" si="11"/>
        <v>38685322.949665368</v>
      </c>
      <c r="AG203" s="3">
        <f t="shared" si="29"/>
        <v>44211025.190727361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128</v>
      </c>
      <c r="C204" s="7"/>
      <c r="D204" s="2" t="e">
        <f t="shared" si="12"/>
        <v>#N/A</v>
      </c>
      <c r="E204" s="2" t="e">
        <f t="shared" si="22"/>
        <v>#N/A</v>
      </c>
      <c r="F204" s="2">
        <v>648261.22393460572</v>
      </c>
      <c r="G204" s="2">
        <f t="shared" si="41"/>
        <v>579079.14285714284</v>
      </c>
      <c r="H204" s="2">
        <f t="shared" si="39"/>
        <v>86010249.495458081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3413906.7142857178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693793.12386758626</v>
      </c>
      <c r="Q204" s="2">
        <f t="shared" si="42"/>
        <v>600000</v>
      </c>
      <c r="R204" s="2">
        <f t="shared" si="40"/>
        <v>89461225.707141951</v>
      </c>
      <c r="S204" s="2">
        <f t="shared" si="17"/>
        <v>579079.14285714924</v>
      </c>
      <c r="T204" s="2">
        <f t="shared" si="18"/>
        <v>20920.857142857276</v>
      </c>
      <c r="U204" s="2">
        <f t="shared" si="19"/>
        <v>600000</v>
      </c>
      <c r="V204" s="2">
        <f t="shared" si="34"/>
        <v>39179379.032511801</v>
      </c>
      <c r="W204" s="2">
        <f t="shared" si="20"/>
        <v>494056.08284643292</v>
      </c>
      <c r="X204" s="2">
        <f t="shared" si="6"/>
        <v>105943.91715356708</v>
      </c>
      <c r="Y204" s="2">
        <f t="shared" si="37"/>
        <v>50281846.674630135</v>
      </c>
      <c r="Z204" s="2" t="str">
        <f t="shared" si="8"/>
        <v>HERE</v>
      </c>
      <c r="AA204" s="2">
        <f>IF(Z204="HERE",Y204,AA203+Graph!$G$1*1000)</f>
        <v>50281846.674630135</v>
      </c>
      <c r="AB204" s="2">
        <f t="shared" si="21"/>
        <v>105943.91715356708</v>
      </c>
      <c r="AC204" s="2">
        <f t="shared" si="38"/>
        <v>39179379.032511801</v>
      </c>
      <c r="AD204" s="3">
        <f t="shared" si="10"/>
        <v>50281846.674630135</v>
      </c>
      <c r="AE204" s="2">
        <f>IF(AE202&gt;=52800000,52800000,IF(AB183=Graph!G$1*1000,AE203+Graph!G$1*1000,AC204))</f>
        <v>39179379.032511801</v>
      </c>
      <c r="AF204" s="3">
        <f t="shared" si="11"/>
        <v>39179379.032511801</v>
      </c>
      <c r="AG204" s="3">
        <f t="shared" si="29"/>
        <v>44363846.112789124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129</v>
      </c>
      <c r="C205" s="7"/>
      <c r="D205" s="2" t="e">
        <f t="shared" si="12"/>
        <v>#N/A</v>
      </c>
      <c r="E205" s="2" t="e">
        <f t="shared" si="22"/>
        <v>#N/A</v>
      </c>
      <c r="F205" s="2">
        <v>650096.9994237572</v>
      </c>
      <c r="G205" s="2">
        <f t="shared" si="41"/>
        <v>579079.14285714284</v>
      </c>
      <c r="H205" s="2">
        <f t="shared" si="39"/>
        <v>86589328.638315231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3434827.5714285751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695899.76376305521</v>
      </c>
      <c r="Q205" s="2">
        <f t="shared" si="42"/>
        <v>600000</v>
      </c>
      <c r="R205" s="2">
        <f t="shared" si="40"/>
        <v>90061225.707141951</v>
      </c>
      <c r="S205" s="2">
        <f t="shared" si="17"/>
        <v>579079.14285714924</v>
      </c>
      <c r="T205" s="2">
        <f t="shared" si="18"/>
        <v>20920.857142857276</v>
      </c>
      <c r="U205" s="2">
        <f t="shared" si="19"/>
        <v>600000</v>
      </c>
      <c r="V205" s="2">
        <f t="shared" si="34"/>
        <v>39675270.89084737</v>
      </c>
      <c r="W205" s="2">
        <f t="shared" si="20"/>
        <v>495891.8583355695</v>
      </c>
      <c r="X205" s="2">
        <f t="shared" si="6"/>
        <v>104108.1416644305</v>
      </c>
      <c r="Y205" s="2">
        <f t="shared" si="37"/>
        <v>50385954.816294566</v>
      </c>
      <c r="Z205" s="2" t="str">
        <f t="shared" si="8"/>
        <v>HERE</v>
      </c>
      <c r="AA205" s="2">
        <f>IF(Z205="HERE",Y205,AA204+Graph!$G$1*1000)</f>
        <v>50385954.816294566</v>
      </c>
      <c r="AB205" s="2">
        <f t="shared" si="21"/>
        <v>104108.1416644305</v>
      </c>
      <c r="AC205" s="2">
        <f t="shared" si="38"/>
        <v>39675270.89084737</v>
      </c>
      <c r="AD205" s="3">
        <f t="shared" si="10"/>
        <v>50385954.816294566</v>
      </c>
      <c r="AE205" s="2">
        <f>IF(AE203&gt;=52800000,52800000,IF(AB184=Graph!G$1*1000,AE204+Graph!G$1*1000,AC205))</f>
        <v>39675270.89084737</v>
      </c>
      <c r="AF205" s="3">
        <f t="shared" si="11"/>
        <v>39675270.89084737</v>
      </c>
      <c r="AG205" s="3">
        <f t="shared" si="29"/>
        <v>44515106.625685126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130</v>
      </c>
      <c r="C206" s="7"/>
      <c r="D206" s="2" t="e">
        <f t="shared" si="12"/>
        <v>#N/A</v>
      </c>
      <c r="E206" s="2" t="e">
        <f t="shared" si="22"/>
        <v>#N/A</v>
      </c>
      <c r="F206" s="2">
        <v>651932.77491289377</v>
      </c>
      <c r="G206" s="2">
        <f t="shared" si="41"/>
        <v>579079.14285714284</v>
      </c>
      <c r="H206" s="2">
        <f t="shared" si="39"/>
        <v>87168407.78117238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3455748.4285714324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698006.40365852416</v>
      </c>
      <c r="Q206" s="2">
        <f t="shared" si="42"/>
        <v>600000</v>
      </c>
      <c r="R206" s="2">
        <f t="shared" si="40"/>
        <v>90661225.707141951</v>
      </c>
      <c r="S206" s="2">
        <f t="shared" si="17"/>
        <v>579079.14285714924</v>
      </c>
      <c r="T206" s="2">
        <f t="shared" si="18"/>
        <v>20920.857142857276</v>
      </c>
      <c r="U206" s="2">
        <f t="shared" si="19"/>
        <v>600000</v>
      </c>
      <c r="V206" s="2">
        <f t="shared" si="34"/>
        <v>40172998.524672091</v>
      </c>
      <c r="W206" s="2">
        <f t="shared" si="20"/>
        <v>497727.63382472098</v>
      </c>
      <c r="X206" s="2">
        <f t="shared" si="6"/>
        <v>102272.36617527902</v>
      </c>
      <c r="Y206" s="2">
        <f t="shared" si="37"/>
        <v>50488227.182469845</v>
      </c>
      <c r="Z206" s="2" t="str">
        <f t="shared" si="8"/>
        <v>HERE</v>
      </c>
      <c r="AA206" s="2">
        <f>IF(Z206="HERE",Y206,AA205+Graph!$G$1*1000)</f>
        <v>50488227.182469845</v>
      </c>
      <c r="AB206" s="2">
        <f t="shared" si="21"/>
        <v>102272.36617527902</v>
      </c>
      <c r="AC206" s="2">
        <f t="shared" si="38"/>
        <v>40172998.524672091</v>
      </c>
      <c r="AD206" s="3">
        <f t="shared" si="10"/>
        <v>50488227.182469845</v>
      </c>
      <c r="AE206" s="2">
        <f>IF(AE204&gt;=52800000,52800000,IF(AB185=Graph!G$1*1000,AE205+Graph!G$1*1000,AC206))</f>
        <v>40172998.524672091</v>
      </c>
      <c r="AF206" s="3">
        <f t="shared" si="11"/>
        <v>40172998.524672091</v>
      </c>
      <c r="AG206" s="3">
        <f t="shared" si="29"/>
        <v>44664806.72941535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131</v>
      </c>
      <c r="C207" s="7"/>
      <c r="D207" s="2" t="e">
        <f t="shared" si="12"/>
        <v>#N/A</v>
      </c>
      <c r="E207" s="2" t="e">
        <f t="shared" si="22"/>
        <v>#N/A</v>
      </c>
      <c r="F207" s="2">
        <v>653768.55040204525</v>
      </c>
      <c r="G207" s="2">
        <f t="shared" si="41"/>
        <v>579079.14285714284</v>
      </c>
      <c r="H207" s="2">
        <f t="shared" si="39"/>
        <v>87747486.924029529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3476669.2857142896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700113.04355399311</v>
      </c>
      <c r="Q207" s="2">
        <f t="shared" si="42"/>
        <v>600000</v>
      </c>
      <c r="R207" s="2">
        <f t="shared" si="40"/>
        <v>91261225.707141951</v>
      </c>
      <c r="S207" s="2">
        <f t="shared" si="17"/>
        <v>579079.14285714924</v>
      </c>
      <c r="T207" s="2">
        <f t="shared" si="18"/>
        <v>20920.857142857276</v>
      </c>
      <c r="U207" s="2">
        <f t="shared" si="19"/>
        <v>600000</v>
      </c>
      <c r="V207" s="2">
        <f t="shared" si="34"/>
        <v>40672561.933985963</v>
      </c>
      <c r="W207" s="2">
        <f t="shared" si="20"/>
        <v>499563.40931387246</v>
      </c>
      <c r="X207" s="2">
        <f t="shared" si="6"/>
        <v>100436.59068612754</v>
      </c>
      <c r="Y207" s="2">
        <f t="shared" si="37"/>
        <v>50588663.773155972</v>
      </c>
      <c r="Z207" s="2" t="str">
        <f t="shared" si="8"/>
        <v>HERE</v>
      </c>
      <c r="AA207" s="2">
        <f>IF(Z207="HERE",Y207,AA206+Graph!$G$1*1000)</f>
        <v>50588663.773155972</v>
      </c>
      <c r="AB207" s="2">
        <f t="shared" si="21"/>
        <v>100436.59068612754</v>
      </c>
      <c r="AC207" s="2">
        <f t="shared" si="38"/>
        <v>40672561.933985963</v>
      </c>
      <c r="AD207" s="3">
        <f t="shared" si="10"/>
        <v>50588663.773155972</v>
      </c>
      <c r="AE207" s="2">
        <f>IF(AE205&gt;=52800000,52800000,IF(AB186=Graph!G$1*1000,AE206+Graph!G$1*1000,AC207))</f>
        <v>40672561.933985963</v>
      </c>
      <c r="AF207" s="3">
        <f t="shared" si="11"/>
        <v>40672561.933985963</v>
      </c>
      <c r="AG207" s="3">
        <f t="shared" si="29"/>
        <v>44812946.423979796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132</v>
      </c>
      <c r="C208" s="7"/>
      <c r="D208" s="2" t="e">
        <f t="shared" si="12"/>
        <v>#N/A</v>
      </c>
      <c r="E208" s="2" t="e">
        <f t="shared" si="22"/>
        <v>#N/A</v>
      </c>
      <c r="F208" s="2">
        <v>655604.32589119673</v>
      </c>
      <c r="G208" s="2">
        <f t="shared" si="41"/>
        <v>579079.14285714284</v>
      </c>
      <c r="H208" s="2">
        <f t="shared" si="39"/>
        <v>88326566.066886678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3497590.1428571469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702219.68344946206</v>
      </c>
      <c r="Q208" s="2">
        <f t="shared" si="42"/>
        <v>600000</v>
      </c>
      <c r="R208" s="2">
        <f t="shared" si="40"/>
        <v>91861225.707141951</v>
      </c>
      <c r="S208" s="2">
        <f t="shared" si="17"/>
        <v>579079.14285714924</v>
      </c>
      <c r="T208" s="2">
        <f t="shared" si="18"/>
        <v>20920.857142857276</v>
      </c>
      <c r="U208" s="2">
        <f t="shared" si="19"/>
        <v>600000</v>
      </c>
      <c r="V208" s="2">
        <f t="shared" si="34"/>
        <v>41173961.118788972</v>
      </c>
      <c r="W208" s="2">
        <f t="shared" si="20"/>
        <v>501399.18480300903</v>
      </c>
      <c r="X208" s="2">
        <f t="shared" si="6"/>
        <v>98600.815196990967</v>
      </c>
      <c r="Y208" s="2">
        <f t="shared" si="37"/>
        <v>50687264.588352963</v>
      </c>
      <c r="Z208" s="2" t="str">
        <f t="shared" si="8"/>
        <v>HERE</v>
      </c>
      <c r="AA208" s="2">
        <f>IF(Z208="HERE",Y208,AA207+Graph!$G$1*1000)</f>
        <v>50687264.588352963</v>
      </c>
      <c r="AB208" s="2">
        <f t="shared" si="21"/>
        <v>98600.815196990967</v>
      </c>
      <c r="AC208" s="2">
        <f t="shared" si="38"/>
        <v>41173961.118788972</v>
      </c>
      <c r="AD208" s="3">
        <f t="shared" si="10"/>
        <v>50687264.588352963</v>
      </c>
      <c r="AE208" s="2">
        <f>IF(AE206&gt;=52800000,52800000,IF(AB187=Graph!G$1*1000,AE207+Graph!G$1*1000,AC208))</f>
        <v>41173961.118788972</v>
      </c>
      <c r="AF208" s="3">
        <f t="shared" si="11"/>
        <v>41173961.118788972</v>
      </c>
      <c r="AG208" s="3">
        <f t="shared" si="29"/>
        <v>44959525.709378481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133</v>
      </c>
      <c r="C209" s="7"/>
      <c r="D209" s="2" t="e">
        <f t="shared" si="12"/>
        <v>#N/A</v>
      </c>
      <c r="E209" s="2" t="e">
        <f t="shared" si="22"/>
        <v>#N/A</v>
      </c>
      <c r="F209" s="2">
        <v>657440.1013803333</v>
      </c>
      <c r="G209" s="2">
        <f t="shared" si="41"/>
        <v>579079.14285714284</v>
      </c>
      <c r="H209" s="2">
        <f t="shared" si="39"/>
        <v>88905645.209743828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3518511.0000000042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704326.32334493101</v>
      </c>
      <c r="Q209" s="2">
        <f t="shared" si="42"/>
        <v>600000</v>
      </c>
      <c r="R209" s="2">
        <f t="shared" si="40"/>
        <v>92461225.707141951</v>
      </c>
      <c r="S209" s="2">
        <f t="shared" si="17"/>
        <v>579079.14285714924</v>
      </c>
      <c r="T209" s="2">
        <f t="shared" si="18"/>
        <v>20920.857142857276</v>
      </c>
      <c r="U209" s="2">
        <f t="shared" si="19"/>
        <v>600000</v>
      </c>
      <c r="V209" s="2">
        <f t="shared" si="34"/>
        <v>41677196.079081133</v>
      </c>
      <c r="W209" s="2">
        <f t="shared" si="20"/>
        <v>503234.96029216051</v>
      </c>
      <c r="X209" s="2">
        <f t="shared" si="6"/>
        <v>96765.039707839489</v>
      </c>
      <c r="Y209" s="2">
        <f t="shared" si="37"/>
        <v>50784029.628060803</v>
      </c>
      <c r="Z209" s="2" t="str">
        <f t="shared" si="8"/>
        <v>HERE</v>
      </c>
      <c r="AA209" s="2">
        <f>IF(Z209="HERE",Y209,AA208+Graph!$G$1*1000)</f>
        <v>50784029.628060803</v>
      </c>
      <c r="AB209" s="2">
        <f t="shared" si="21"/>
        <v>96765.039707839489</v>
      </c>
      <c r="AC209" s="2">
        <f t="shared" si="38"/>
        <v>41677196.079081133</v>
      </c>
      <c r="AD209" s="3">
        <f t="shared" si="10"/>
        <v>50784029.628060803</v>
      </c>
      <c r="AE209" s="2">
        <f>IF(AE207&gt;=52800000,52800000,IF(AB188=Graph!G$1*1000,AE208+Graph!G$1*1000,AC209))</f>
        <v>41677196.079081133</v>
      </c>
      <c r="AF209" s="3">
        <f t="shared" si="11"/>
        <v>41677196.079081133</v>
      </c>
      <c r="AG209" s="3">
        <f t="shared" si="29"/>
        <v>45104544.585611381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134</v>
      </c>
      <c r="C210" s="7"/>
      <c r="D210" s="2" t="e">
        <f t="shared" si="12"/>
        <v>#N/A</v>
      </c>
      <c r="E210" s="2" t="e">
        <f t="shared" si="22"/>
        <v>#N/A</v>
      </c>
      <c r="F210" s="2">
        <v>659275.87686948478</v>
      </c>
      <c r="G210" s="2">
        <f t="shared" si="41"/>
        <v>579079.14285714284</v>
      </c>
      <c r="H210" s="2">
        <f t="shared" si="39"/>
        <v>89484724.352600977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3539431.8571428615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706432.96324039996</v>
      </c>
      <c r="Q210" s="2">
        <f t="shared" si="42"/>
        <v>600000</v>
      </c>
      <c r="R210" s="2">
        <f t="shared" si="40"/>
        <v>93061225.707141951</v>
      </c>
      <c r="S210" s="2">
        <f t="shared" si="17"/>
        <v>579079.14285714924</v>
      </c>
      <c r="T210" s="2">
        <f t="shared" si="18"/>
        <v>20920.857142857276</v>
      </c>
      <c r="U210" s="2">
        <f t="shared" si="19"/>
        <v>600000</v>
      </c>
      <c r="V210" s="2">
        <f t="shared" si="34"/>
        <v>42182266.81486243</v>
      </c>
      <c r="W210" s="2">
        <f t="shared" si="20"/>
        <v>505070.73578129709</v>
      </c>
      <c r="X210" s="2">
        <f t="shared" si="6"/>
        <v>94929.264218702912</v>
      </c>
      <c r="Y210" s="2">
        <f t="shared" si="37"/>
        <v>50878958.892279506</v>
      </c>
      <c r="Z210" s="2" t="str">
        <f t="shared" si="8"/>
        <v>HERE</v>
      </c>
      <c r="AA210" s="2">
        <f>IF(Z210="HERE",Y210,AA209+Graph!$G$1*1000)</f>
        <v>50878958.892279506</v>
      </c>
      <c r="AB210" s="2">
        <f t="shared" si="21"/>
        <v>94929.264218702912</v>
      </c>
      <c r="AC210" s="2">
        <f t="shared" si="38"/>
        <v>42182266.81486243</v>
      </c>
      <c r="AD210" s="3">
        <f t="shared" si="10"/>
        <v>50878958.892279506</v>
      </c>
      <c r="AE210" s="2">
        <f>IF(AE208&gt;=52800000,52800000,IF(AB189=Graph!G$1*1000,AE209+Graph!G$1*1000,AC210))</f>
        <v>42182266.81486243</v>
      </c>
      <c r="AF210" s="3">
        <f t="shared" si="11"/>
        <v>42182266.81486243</v>
      </c>
      <c r="AG210" s="3">
        <f t="shared" si="29"/>
        <v>45248003.052678518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135</v>
      </c>
      <c r="C211" s="7"/>
      <c r="D211" s="2" t="e">
        <f t="shared" si="12"/>
        <v>#N/A</v>
      </c>
      <c r="E211" s="2" t="e">
        <f t="shared" si="22"/>
        <v>#N/A</v>
      </c>
      <c r="F211" s="2">
        <v>661111.65235862136</v>
      </c>
      <c r="G211" s="2">
        <f t="shared" si="41"/>
        <v>579079.14285714284</v>
      </c>
      <c r="H211" s="2">
        <f t="shared" si="39"/>
        <v>90063803.495458126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3560352.7142857187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708539.60313588381</v>
      </c>
      <c r="Q211" s="2">
        <f t="shared" si="42"/>
        <v>600000</v>
      </c>
      <c r="R211" s="2">
        <f t="shared" si="40"/>
        <v>93661225.707141951</v>
      </c>
      <c r="S211" s="2">
        <f t="shared" si="17"/>
        <v>579079.14285714924</v>
      </c>
      <c r="T211" s="2">
        <f t="shared" si="18"/>
        <v>20920.857142857276</v>
      </c>
      <c r="U211" s="2">
        <f t="shared" si="19"/>
        <v>600000</v>
      </c>
      <c r="V211" s="2">
        <f t="shared" si="34"/>
        <v>42689173.326132879</v>
      </c>
      <c r="W211" s="2">
        <f t="shared" si="20"/>
        <v>506906.51127044857</v>
      </c>
      <c r="X211" s="2">
        <f t="shared" si="6"/>
        <v>93093.488729551435</v>
      </c>
      <c r="Y211" s="2">
        <f t="shared" si="37"/>
        <v>50972052.381009057</v>
      </c>
      <c r="Z211" s="2" t="str">
        <f t="shared" si="8"/>
        <v>HERE</v>
      </c>
      <c r="AA211" s="2">
        <f>IF(Z211="HERE",Y211,AA210+Graph!$G$1*1000)</f>
        <v>50972052.381009057</v>
      </c>
      <c r="AB211" s="2">
        <f t="shared" si="21"/>
        <v>93093.488729551435</v>
      </c>
      <c r="AC211" s="2">
        <f t="shared" si="38"/>
        <v>42689173.326132879</v>
      </c>
      <c r="AD211" s="3">
        <f t="shared" si="10"/>
        <v>50972052.381009057</v>
      </c>
      <c r="AE211" s="2">
        <f>IF(AE209&gt;=52800000,52800000,IF(AB190=Graph!G$1*1000,AE210+Graph!G$1*1000,AC211))</f>
        <v>42689173.326132879</v>
      </c>
      <c r="AF211" s="3">
        <f t="shared" si="11"/>
        <v>42689173.326132879</v>
      </c>
      <c r="AG211" s="3">
        <f t="shared" si="29"/>
        <v>45389901.110579878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136</v>
      </c>
      <c r="C212" s="7"/>
      <c r="D212" s="2" t="e">
        <f t="shared" si="12"/>
        <v>#N/A</v>
      </c>
      <c r="E212" s="2" t="e">
        <f t="shared" si="22"/>
        <v>#N/A</v>
      </c>
      <c r="F212" s="2">
        <v>662947.42784777284</v>
      </c>
      <c r="G212" s="2">
        <f t="shared" si="41"/>
        <v>579079.14285714284</v>
      </c>
      <c r="H212" s="2">
        <f t="shared" si="39"/>
        <v>90642882.638315275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3581273.571428576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710646.24303135276</v>
      </c>
      <c r="Q212" s="2">
        <f t="shared" si="42"/>
        <v>600000</v>
      </c>
      <c r="R212" s="2">
        <f t="shared" si="40"/>
        <v>94261225.707141951</v>
      </c>
      <c r="S212" s="2">
        <f t="shared" si="17"/>
        <v>579079.14285714924</v>
      </c>
      <c r="T212" s="2">
        <f t="shared" si="18"/>
        <v>20920.857142857276</v>
      </c>
      <c r="U212" s="2">
        <f t="shared" si="19"/>
        <v>600000</v>
      </c>
      <c r="V212" s="2">
        <f t="shared" si="34"/>
        <v>43197915.612892464</v>
      </c>
      <c r="W212" s="2">
        <f t="shared" si="20"/>
        <v>508742.28675958514</v>
      </c>
      <c r="X212" s="2">
        <f t="shared" si="6"/>
        <v>91257.713240414858</v>
      </c>
      <c r="Y212" s="2">
        <f t="shared" si="37"/>
        <v>51063310.094249472</v>
      </c>
      <c r="Z212" s="2" t="str">
        <f t="shared" si="8"/>
        <v>HERE</v>
      </c>
      <c r="AA212" s="2">
        <f>IF(Z212="HERE",Y212,AA211+Graph!$G$1*1000)</f>
        <v>51063310.094249472</v>
      </c>
      <c r="AB212" s="2">
        <f t="shared" si="21"/>
        <v>91257.713240414858</v>
      </c>
      <c r="AC212" s="2">
        <f t="shared" si="38"/>
        <v>43197915.612892464</v>
      </c>
      <c r="AD212" s="3">
        <f t="shared" si="10"/>
        <v>51063310.094249472</v>
      </c>
      <c r="AE212" s="2">
        <f>IF(AE210&gt;=52800000,52800000,IF(AB191=Graph!G$1*1000,AE211+Graph!G$1*1000,AC212))</f>
        <v>43197915.612892464</v>
      </c>
      <c r="AF212" s="3">
        <f t="shared" si="11"/>
        <v>43197915.612892464</v>
      </c>
      <c r="AG212" s="3">
        <f t="shared" si="29"/>
        <v>45530238.759315461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137</v>
      </c>
      <c r="C213" s="7"/>
      <c r="D213" s="2" t="e">
        <f t="shared" si="12"/>
        <v>#N/A</v>
      </c>
      <c r="E213" s="2" t="e">
        <f t="shared" si="22"/>
        <v>#N/A</v>
      </c>
      <c r="F213" s="2">
        <v>664783.20333690941</v>
      </c>
      <c r="G213" s="2">
        <f t="shared" si="41"/>
        <v>579079.14285714284</v>
      </c>
      <c r="H213" s="2">
        <f t="shared" si="39"/>
        <v>91221961.781172425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3602194.4285714333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712752.88292682171</v>
      </c>
      <c r="Q213" s="2">
        <f t="shared" si="42"/>
        <v>600000</v>
      </c>
      <c r="R213" s="2">
        <f t="shared" si="40"/>
        <v>94861225.707141951</v>
      </c>
      <c r="S213" s="2">
        <f t="shared" si="17"/>
        <v>579079.14285714924</v>
      </c>
      <c r="T213" s="2">
        <f t="shared" si="18"/>
        <v>20920.857142857276</v>
      </c>
      <c r="U213" s="2">
        <f t="shared" si="19"/>
        <v>600000</v>
      </c>
      <c r="V213" s="2">
        <f t="shared" si="34"/>
        <v>43708493.6751412</v>
      </c>
      <c r="W213" s="2">
        <f t="shared" si="20"/>
        <v>510578.06224873662</v>
      </c>
      <c r="X213" s="2">
        <f t="shared" si="6"/>
        <v>89421.93775126338</v>
      </c>
      <c r="Y213" s="2">
        <f t="shared" si="37"/>
        <v>51152732.032000735</v>
      </c>
      <c r="Z213" s="2" t="str">
        <f t="shared" si="8"/>
        <v>HERE</v>
      </c>
      <c r="AA213" s="2">
        <f>IF(Z213="HERE",Y213,AA212+Graph!$G$1*1000)</f>
        <v>51152732.032000735</v>
      </c>
      <c r="AB213" s="2">
        <f t="shared" si="21"/>
        <v>89421.93775126338</v>
      </c>
      <c r="AC213" s="2">
        <f t="shared" si="38"/>
        <v>43708493.6751412</v>
      </c>
      <c r="AD213" s="3">
        <f t="shared" si="10"/>
        <v>51152732.032000735</v>
      </c>
      <c r="AE213" s="2">
        <f>IF(AE211&gt;=52800000,52800000,IF(AB192=Graph!G$1*1000,AE212+Graph!G$1*1000,AC213))</f>
        <v>43708493.6751412</v>
      </c>
      <c r="AF213" s="3">
        <f t="shared" si="11"/>
        <v>43708493.6751412</v>
      </c>
      <c r="AG213" s="3">
        <f t="shared" si="29"/>
        <v>45669015.998885274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138</v>
      </c>
      <c r="C214" s="7"/>
      <c r="D214" s="2" t="e">
        <f t="shared" si="12"/>
        <v>#N/A</v>
      </c>
      <c r="E214" s="2" t="e">
        <f t="shared" si="22"/>
        <v>#N/A</v>
      </c>
      <c r="F214" s="2">
        <v>666618.97882606089</v>
      </c>
      <c r="G214" s="2">
        <f t="shared" si="41"/>
        <v>579079.14285714284</v>
      </c>
      <c r="H214" s="2">
        <f t="shared" si="39"/>
        <v>91801040.924029574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3623115.2857142906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714859.52282229066</v>
      </c>
      <c r="Q214" s="2">
        <f t="shared" si="42"/>
        <v>600000</v>
      </c>
      <c r="R214" s="2">
        <f t="shared" si="40"/>
        <v>95461225.707141951</v>
      </c>
      <c r="S214" s="2">
        <f t="shared" si="17"/>
        <v>579079.14285714924</v>
      </c>
      <c r="T214" s="2">
        <f t="shared" si="18"/>
        <v>20920.857142857276</v>
      </c>
      <c r="U214" s="2">
        <f t="shared" si="19"/>
        <v>600000</v>
      </c>
      <c r="V214" s="2">
        <f t="shared" si="34"/>
        <v>44220907.512879089</v>
      </c>
      <c r="W214" s="2">
        <f t="shared" si="20"/>
        <v>512413.8377378881</v>
      </c>
      <c r="X214" s="2">
        <f t="shared" si="6"/>
        <v>87586.162262111902</v>
      </c>
      <c r="Y214" s="2">
        <f t="shared" si="37"/>
        <v>51240318.194262847</v>
      </c>
      <c r="Z214" s="2" t="str">
        <f t="shared" si="8"/>
        <v>HERE</v>
      </c>
      <c r="AA214" s="2">
        <f>IF(Z214="HERE",Y214,AA213+Graph!$G$1*1000)</f>
        <v>51240318.194262847</v>
      </c>
      <c r="AB214" s="2">
        <f t="shared" si="21"/>
        <v>87586.162262111902</v>
      </c>
      <c r="AC214" s="2">
        <f t="shared" si="38"/>
        <v>44220907.512879089</v>
      </c>
      <c r="AD214" s="3">
        <f t="shared" si="10"/>
        <v>51240318.194262847</v>
      </c>
      <c r="AE214" s="2">
        <f>IF(AE212&gt;=52800000,52800000,IF(AB193=Graph!G$1*1000,AE213+Graph!G$1*1000,AC214))</f>
        <v>44220907.512879089</v>
      </c>
      <c r="AF214" s="3">
        <f t="shared" si="11"/>
        <v>44220907.512879089</v>
      </c>
      <c r="AG214" s="3">
        <f t="shared" si="29"/>
        <v>45806232.82928931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139</v>
      </c>
      <c r="C215" s="7"/>
      <c r="D215" s="2" t="e">
        <f t="shared" si="12"/>
        <v>#N/A</v>
      </c>
      <c r="E215" s="2" t="e">
        <f t="shared" si="22"/>
        <v>#N/A</v>
      </c>
      <c r="F215" s="2">
        <v>668454.75431521237</v>
      </c>
      <c r="G215" s="2">
        <f t="shared" si="41"/>
        <v>579079.14285714284</v>
      </c>
      <c r="H215" s="2">
        <f t="shared" si="39"/>
        <v>92380120.066886723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3644036.1428571478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716966.16271775961</v>
      </c>
      <c r="Q215" s="2">
        <f t="shared" si="42"/>
        <v>600000</v>
      </c>
      <c r="R215" s="2">
        <f t="shared" si="40"/>
        <v>96061225.707141951</v>
      </c>
      <c r="S215" s="2">
        <f t="shared" si="17"/>
        <v>579079.14285714924</v>
      </c>
      <c r="T215" s="2">
        <f t="shared" si="18"/>
        <v>20920.857142857276</v>
      </c>
      <c r="U215" s="2">
        <f t="shared" si="19"/>
        <v>600000</v>
      </c>
      <c r="V215" s="2">
        <f t="shared" si="34"/>
        <v>44735157.126106113</v>
      </c>
      <c r="W215" s="2">
        <f t="shared" si="20"/>
        <v>514249.61322702467</v>
      </c>
      <c r="X215" s="2">
        <f t="shared" si="6"/>
        <v>85750.386772975326</v>
      </c>
      <c r="Y215" s="2">
        <f t="shared" si="37"/>
        <v>51326068.581035823</v>
      </c>
      <c r="Z215" s="2" t="str">
        <f t="shared" si="8"/>
        <v>HERE</v>
      </c>
      <c r="AA215" s="2">
        <f>IF(Z215="HERE",Y215,AA214+Graph!$G$1*1000)</f>
        <v>51326068.581035823</v>
      </c>
      <c r="AB215" s="2">
        <f t="shared" si="21"/>
        <v>85750.386772975326</v>
      </c>
      <c r="AC215" s="2">
        <f t="shared" si="38"/>
        <v>44735157.126106113</v>
      </c>
      <c r="AD215" s="3">
        <f t="shared" si="10"/>
        <v>51326068.581035823</v>
      </c>
      <c r="AE215" s="2">
        <f>IF(AE213&gt;=52800000,52800000,IF(AB194=Graph!G$1*1000,AE214+Graph!G$1*1000,AC215))</f>
        <v>44735157.126106113</v>
      </c>
      <c r="AF215" s="3">
        <f t="shared" si="11"/>
        <v>44735157.126106113</v>
      </c>
      <c r="AG215" s="3">
        <f t="shared" si="29"/>
        <v>45941889.250527576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140</v>
      </c>
      <c r="C216" s="7"/>
      <c r="D216" s="2" t="e">
        <f t="shared" si="12"/>
        <v>#N/A</v>
      </c>
      <c r="E216" s="2" t="e">
        <f t="shared" si="22"/>
        <v>#N/A</v>
      </c>
      <c r="F216" s="2">
        <v>670290.52980434895</v>
      </c>
      <c r="G216" s="2">
        <f t="shared" si="41"/>
        <v>579079.14285714284</v>
      </c>
      <c r="H216" s="2">
        <f t="shared" si="39"/>
        <v>92959199.209743872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3664957.0000000051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719072.80261322856</v>
      </c>
      <c r="Q216" s="2">
        <f t="shared" si="42"/>
        <v>600000</v>
      </c>
      <c r="R216" s="2">
        <f t="shared" si="40"/>
        <v>96661225.707141951</v>
      </c>
      <c r="S216" s="2">
        <f t="shared" si="17"/>
        <v>579079.14285714924</v>
      </c>
      <c r="T216" s="2">
        <f t="shared" si="18"/>
        <v>20920.857142857276</v>
      </c>
      <c r="U216" s="2">
        <f t="shared" si="19"/>
        <v>600000</v>
      </c>
      <c r="V216" s="2">
        <f t="shared" si="34"/>
        <v>45251242.514822289</v>
      </c>
      <c r="W216" s="2">
        <f t="shared" si="20"/>
        <v>516085.38871617615</v>
      </c>
      <c r="X216" s="2">
        <f t="shared" si="6"/>
        <v>83914.611283823848</v>
      </c>
      <c r="Y216" s="2">
        <f t="shared" si="37"/>
        <v>51409983.192319646</v>
      </c>
      <c r="Z216" s="2" t="str">
        <f t="shared" si="8"/>
        <v>HERE</v>
      </c>
      <c r="AA216" s="2">
        <f>IF(Z216="HERE",Y216,AA215+Graph!$G$1*1000)</f>
        <v>51409983.192319646</v>
      </c>
      <c r="AB216" s="2">
        <f t="shared" si="21"/>
        <v>83914.611283823848</v>
      </c>
      <c r="AC216" s="2">
        <f t="shared" si="38"/>
        <v>45251242.514822289</v>
      </c>
      <c r="AD216" s="3">
        <f t="shared" si="10"/>
        <v>51409983.192319646</v>
      </c>
      <c r="AE216" s="2">
        <f>IF(AE214&gt;=52800000,52800000,IF(AB195=Graph!G$1*1000,AE215+Graph!G$1*1000,AC216))</f>
        <v>45251242.514822289</v>
      </c>
      <c r="AF216" s="3">
        <f t="shared" si="11"/>
        <v>45251242.514822289</v>
      </c>
      <c r="AG216" s="3">
        <f t="shared" si="29"/>
        <v>46075985.262600064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141</v>
      </c>
      <c r="C217" s="7"/>
      <c r="D217" s="2" t="e">
        <f t="shared" si="12"/>
        <v>#N/A</v>
      </c>
      <c r="E217" s="2" t="e">
        <f t="shared" si="22"/>
        <v>#N/A</v>
      </c>
      <c r="F217" s="2">
        <v>672126.30529350042</v>
      </c>
      <c r="G217" s="2">
        <f t="shared" si="41"/>
        <v>579079.14285714284</v>
      </c>
      <c r="H217" s="2">
        <f t="shared" si="39"/>
        <v>93538278.352601022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3685877.8571428624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721179.44250869751</v>
      </c>
      <c r="Q217" s="2">
        <f t="shared" si="42"/>
        <v>600000</v>
      </c>
      <c r="R217" s="2">
        <f t="shared" si="40"/>
        <v>97261225.707141951</v>
      </c>
      <c r="S217" s="2">
        <f t="shared" si="17"/>
        <v>579079.14285714924</v>
      </c>
      <c r="T217" s="2">
        <f t="shared" si="18"/>
        <v>20920.857142857276</v>
      </c>
      <c r="U217" s="2">
        <f t="shared" si="19"/>
        <v>600000</v>
      </c>
      <c r="V217" s="2">
        <f t="shared" si="34"/>
        <v>45769163.679027602</v>
      </c>
      <c r="W217" s="2">
        <f t="shared" si="20"/>
        <v>517921.16420531273</v>
      </c>
      <c r="X217" s="2">
        <f t="shared" si="6"/>
        <v>82078.835794687271</v>
      </c>
      <c r="Y217" s="2">
        <f t="shared" si="37"/>
        <v>51492062.028114334</v>
      </c>
      <c r="Z217" s="2" t="str">
        <f t="shared" si="8"/>
        <v>HERE</v>
      </c>
      <c r="AA217" s="2">
        <f>IF(Z217="HERE",Y217,AA216+Graph!$G$1*1000)</f>
        <v>51492062.028114334</v>
      </c>
      <c r="AB217" s="2">
        <f t="shared" si="21"/>
        <v>82078.835794687271</v>
      </c>
      <c r="AC217" s="2">
        <f t="shared" si="38"/>
        <v>45769163.679027602</v>
      </c>
      <c r="AD217" s="3">
        <f t="shared" si="10"/>
        <v>51492062.028114334</v>
      </c>
      <c r="AE217" s="2">
        <f>IF(AE215&gt;=52800000,52800000,IF(AB196=Graph!G$1*1000,AE216+Graph!G$1*1000,AC217))</f>
        <v>45769163.679027602</v>
      </c>
      <c r="AF217" s="3">
        <f t="shared" si="11"/>
        <v>45769163.679027602</v>
      </c>
      <c r="AG217" s="3">
        <f t="shared" si="29"/>
        <v>46208520.865506791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142</v>
      </c>
      <c r="C218" s="7"/>
      <c r="D218" s="2" t="e">
        <f t="shared" si="12"/>
        <v>#N/A</v>
      </c>
      <c r="E218" s="2" t="e">
        <f t="shared" si="22"/>
        <v>#N/A</v>
      </c>
      <c r="F218" s="2">
        <v>673962.080782637</v>
      </c>
      <c r="G218" s="2">
        <f t="shared" si="41"/>
        <v>579079.14285714284</v>
      </c>
      <c r="H218" s="2">
        <f t="shared" si="39"/>
        <v>94117357.495458171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3706798.7142857197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723286.08240416646</v>
      </c>
      <c r="Q218" s="2">
        <f t="shared" si="42"/>
        <v>600000</v>
      </c>
      <c r="R218" s="2">
        <f t="shared" si="40"/>
        <v>97861225.707141951</v>
      </c>
      <c r="S218" s="2">
        <f t="shared" si="17"/>
        <v>579079.14285714924</v>
      </c>
      <c r="T218" s="2">
        <f t="shared" si="18"/>
        <v>20920.857142857276</v>
      </c>
      <c r="U218" s="2">
        <f t="shared" si="19"/>
        <v>600000</v>
      </c>
      <c r="V218" s="2">
        <f t="shared" si="34"/>
        <v>46288920.618722066</v>
      </c>
      <c r="W218" s="2">
        <f t="shared" si="20"/>
        <v>519756.93969446421</v>
      </c>
      <c r="X218" s="2">
        <f t="shared" si="6"/>
        <v>80243.060305535793</v>
      </c>
      <c r="Y218" s="2">
        <f t="shared" si="37"/>
        <v>51572305.08841987</v>
      </c>
      <c r="Z218" s="2" t="str">
        <f t="shared" si="8"/>
        <v>HERE</v>
      </c>
      <c r="AA218" s="2">
        <f>IF(Z218="HERE",Y218,AA217+Graph!$G$1*1000)</f>
        <v>51572305.08841987</v>
      </c>
      <c r="AB218" s="2">
        <f t="shared" si="21"/>
        <v>80243.060305535793</v>
      </c>
      <c r="AC218" s="2">
        <f t="shared" si="38"/>
        <v>46288920.618722066</v>
      </c>
      <c r="AD218" s="3">
        <f t="shared" si="10"/>
        <v>51572305.08841987</v>
      </c>
      <c r="AE218" s="2">
        <f>IF(AE216&gt;=52800000,52800000,IF(AB197=Graph!G$1*1000,AE217+Graph!G$1*1000,AC218))</f>
        <v>46288920.618722066</v>
      </c>
      <c r="AF218" s="3">
        <f t="shared" si="11"/>
        <v>46288920.618722066</v>
      </c>
      <c r="AG218" s="3">
        <f t="shared" si="29"/>
        <v>46339496.05924774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143</v>
      </c>
      <c r="C219" s="7"/>
      <c r="D219" s="2" t="e">
        <f t="shared" si="12"/>
        <v>#N/A</v>
      </c>
      <c r="E219" s="2" t="e">
        <f t="shared" si="22"/>
        <v>#N/A</v>
      </c>
      <c r="F219" s="2">
        <v>675797.85627178848</v>
      </c>
      <c r="G219" s="2">
        <f t="shared" si="41"/>
        <v>579079.14285714284</v>
      </c>
      <c r="H219" s="2">
        <f t="shared" si="39"/>
        <v>94696436.63831532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3727719.5714285769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725392.72229963541</v>
      </c>
      <c r="Q219" s="2">
        <f t="shared" si="42"/>
        <v>600000</v>
      </c>
      <c r="R219" s="2">
        <f t="shared" si="40"/>
        <v>98461225.707141951</v>
      </c>
      <c r="S219" s="2">
        <f t="shared" si="17"/>
        <v>579079.14285714924</v>
      </c>
      <c r="T219" s="2">
        <f t="shared" si="18"/>
        <v>20920.857142857276</v>
      </c>
      <c r="U219" s="2">
        <f t="shared" si="19"/>
        <v>600000</v>
      </c>
      <c r="V219" s="2">
        <f t="shared" si="34"/>
        <v>46810513.333905667</v>
      </c>
      <c r="W219" s="2">
        <f t="shared" si="20"/>
        <v>521592.71518360078</v>
      </c>
      <c r="X219" s="2">
        <f t="shared" si="6"/>
        <v>78407.284816399217</v>
      </c>
      <c r="Y219" s="2">
        <f t="shared" si="37"/>
        <v>51650712.373236269</v>
      </c>
      <c r="Z219" s="2" t="str">
        <f t="shared" si="8"/>
        <v>HERE</v>
      </c>
      <c r="AA219" s="2">
        <f>IF(Z219="HERE",Y219,AA218+Graph!$G$1*1000)</f>
        <v>51650712.373236269</v>
      </c>
      <c r="AB219" s="2">
        <f t="shared" si="21"/>
        <v>78407.284816399217</v>
      </c>
      <c r="AC219" s="2">
        <f t="shared" si="38"/>
        <v>46810513.333905667</v>
      </c>
      <c r="AD219" s="3">
        <f t="shared" si="10"/>
        <v>51650712.373236269</v>
      </c>
      <c r="AE219" s="2">
        <f>IF(AE217&gt;=52800000,52800000,IF(AB198=Graph!G$1*1000,AE218+Graph!G$1*1000,AC219))</f>
        <v>46810513.333905667</v>
      </c>
      <c r="AF219" s="3">
        <f t="shared" si="11"/>
        <v>46810513.333905667</v>
      </c>
      <c r="AG219" s="3">
        <f t="shared" si="29"/>
        <v>46468910.843822919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144</v>
      </c>
      <c r="C220" s="7"/>
      <c r="D220" s="2" t="e">
        <f t="shared" si="12"/>
        <v>#N/A</v>
      </c>
      <c r="E220" s="2" t="e">
        <f t="shared" si="22"/>
        <v>#N/A</v>
      </c>
      <c r="F220" s="2">
        <v>677633.63176092505</v>
      </c>
      <c r="G220" s="2">
        <f t="shared" si="41"/>
        <v>579079.14285714284</v>
      </c>
      <c r="H220" s="2">
        <f t="shared" si="39"/>
        <v>95275515.781172469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3748640.4285714342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727499.36219510436</v>
      </c>
      <c r="Q220" s="2">
        <f t="shared" si="42"/>
        <v>600000</v>
      </c>
      <c r="R220" s="2">
        <f t="shared" si="40"/>
        <v>99061225.707141951</v>
      </c>
      <c r="S220" s="2">
        <f t="shared" si="17"/>
        <v>579079.14285714924</v>
      </c>
      <c r="T220" s="2">
        <f t="shared" si="18"/>
        <v>20920.857142857276</v>
      </c>
      <c r="U220" s="2">
        <f t="shared" si="19"/>
        <v>600000</v>
      </c>
      <c r="V220" s="2">
        <f t="shared" si="34"/>
        <v>47333941.824578419</v>
      </c>
      <c r="W220" s="2">
        <f t="shared" si="20"/>
        <v>523428.49067275226</v>
      </c>
      <c r="X220" s="2">
        <f t="shared" si="6"/>
        <v>76571.509327247739</v>
      </c>
      <c r="Y220" s="2">
        <f t="shared" si="37"/>
        <v>51727283.882563516</v>
      </c>
      <c r="Z220" s="2" t="str">
        <f t="shared" si="8"/>
        <v>HERE</v>
      </c>
      <c r="AA220" s="2">
        <f>IF(Z220="HERE",Y220,AA219+Graph!$G$1*1000)</f>
        <v>51727283.882563516</v>
      </c>
      <c r="AB220" s="2">
        <f t="shared" si="21"/>
        <v>76571.509327247739</v>
      </c>
      <c r="AC220" s="2">
        <f t="shared" si="38"/>
        <v>47333941.824578419</v>
      </c>
      <c r="AD220" s="3">
        <f t="shared" si="10"/>
        <v>51727283.882563516</v>
      </c>
      <c r="AE220" s="2">
        <f>IF(AE218&gt;=52800000,52800000,IF(AB199=Graph!G$1*1000,AE219+Graph!G$1*1000,AC220))</f>
        <v>47333941.824578419</v>
      </c>
      <c r="AF220" s="3">
        <f t="shared" si="11"/>
        <v>47333941.824578419</v>
      </c>
      <c r="AG220" s="3">
        <f t="shared" si="29"/>
        <v>46596765.219232313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145</v>
      </c>
      <c r="C221" s="7"/>
      <c r="D221" s="2" t="e">
        <f t="shared" si="12"/>
        <v>#N/A</v>
      </c>
      <c r="E221" s="2" t="e">
        <f t="shared" si="22"/>
        <v>#N/A</v>
      </c>
      <c r="F221" s="2">
        <v>679469.40725007653</v>
      </c>
      <c r="G221" s="2">
        <f t="shared" si="41"/>
        <v>579079.14285714284</v>
      </c>
      <c r="H221" s="2">
        <f t="shared" si="39"/>
        <v>95854594.924029619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3769561.2857142915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729606.00209058821</v>
      </c>
      <c r="Q221" s="2">
        <f t="shared" si="42"/>
        <v>600000</v>
      </c>
      <c r="R221" s="2">
        <f t="shared" si="40"/>
        <v>99661225.707141951</v>
      </c>
      <c r="S221" s="2">
        <f t="shared" si="17"/>
        <v>579079.14285714924</v>
      </c>
      <c r="T221" s="2">
        <f t="shared" si="18"/>
        <v>20920.857142857276</v>
      </c>
      <c r="U221" s="2">
        <f t="shared" si="19"/>
        <v>600000</v>
      </c>
      <c r="V221" s="2">
        <f t="shared" si="34"/>
        <v>47859206.090740308</v>
      </c>
      <c r="W221" s="2">
        <f t="shared" si="20"/>
        <v>525264.26616188884</v>
      </c>
      <c r="X221" s="2">
        <f t="shared" si="6"/>
        <v>74735.733838111162</v>
      </c>
      <c r="Y221" s="2">
        <f t="shared" si="37"/>
        <v>51802019.616401628</v>
      </c>
      <c r="Z221" s="2" t="str">
        <f t="shared" si="8"/>
        <v>HERE</v>
      </c>
      <c r="AA221" s="2">
        <f>IF(Z221="HERE",Y221,AA220+Graph!$G$1*1000)</f>
        <v>51802019.616401628</v>
      </c>
      <c r="AB221" s="2">
        <f t="shared" si="21"/>
        <v>74735.733838111162</v>
      </c>
      <c r="AC221" s="2">
        <f t="shared" si="38"/>
        <v>47859206.090740308</v>
      </c>
      <c r="AD221" s="3">
        <f t="shared" si="10"/>
        <v>51802019.616401628</v>
      </c>
      <c r="AE221" s="2">
        <f>IF(AE219&gt;=52800000,52800000,IF(AB200=Graph!G$1*1000,AE220+Graph!G$1*1000,AC221))</f>
        <v>47859206.090740308</v>
      </c>
      <c r="AF221" s="3">
        <f t="shared" si="11"/>
        <v>47859206.090740308</v>
      </c>
      <c r="AG221" s="3">
        <f t="shared" si="29"/>
        <v>46723059.185475938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146</v>
      </c>
      <c r="C222" s="7"/>
      <c r="D222" s="2" t="e">
        <f t="shared" si="12"/>
        <v>#N/A</v>
      </c>
      <c r="E222" s="2" t="e">
        <f t="shared" si="22"/>
        <v>#N/A</v>
      </c>
      <c r="F222" s="2">
        <v>681305.18273922801</v>
      </c>
      <c r="G222" s="2">
        <f t="shared" si="41"/>
        <v>579079.14285714284</v>
      </c>
      <c r="H222" s="2">
        <f t="shared" si="39"/>
        <v>96433674.066886768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3790482.1428571488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731712.64198605716</v>
      </c>
      <c r="Q222" s="2">
        <f t="shared" si="42"/>
        <v>600000</v>
      </c>
      <c r="R222" s="2">
        <f t="shared" si="40"/>
        <v>100261225.70714195</v>
      </c>
      <c r="S222" s="2">
        <f t="shared" si="17"/>
        <v>579079.14285714924</v>
      </c>
      <c r="T222" s="2">
        <f t="shared" si="18"/>
        <v>20920.857142857276</v>
      </c>
      <c r="U222" s="2">
        <f t="shared" si="19"/>
        <v>600000</v>
      </c>
      <c r="V222" s="2">
        <f t="shared" si="34"/>
        <v>48386306.132391348</v>
      </c>
      <c r="W222" s="2">
        <f t="shared" si="20"/>
        <v>527100.04165104032</v>
      </c>
      <c r="X222" s="2">
        <f t="shared" si="6"/>
        <v>72899.958348959684</v>
      </c>
      <c r="Y222" s="2">
        <f t="shared" si="37"/>
        <v>51874919.574750587</v>
      </c>
      <c r="Z222" s="2" t="str">
        <f t="shared" si="8"/>
        <v>HERE</v>
      </c>
      <c r="AA222" s="2">
        <f>IF(Z222="HERE",Y222,AA221+Graph!$G$1*1000)</f>
        <v>51874919.574750587</v>
      </c>
      <c r="AB222" s="2">
        <f t="shared" si="21"/>
        <v>72899.958348959684</v>
      </c>
      <c r="AC222" s="2">
        <f t="shared" si="38"/>
        <v>48386306.132391348</v>
      </c>
      <c r="AD222" s="3">
        <f t="shared" si="10"/>
        <v>51874919.574750587</v>
      </c>
      <c r="AE222" s="2">
        <f>IF(AE220&gt;=52800000,52800000,IF(AB201=Graph!G$1*1000,AE221+Graph!G$1*1000,AC222))</f>
        <v>48386306.132391348</v>
      </c>
      <c r="AF222" s="3">
        <f t="shared" si="11"/>
        <v>48386306.132391348</v>
      </c>
      <c r="AG222" s="3">
        <f t="shared" si="29"/>
        <v>46847792.742553793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147</v>
      </c>
      <c r="C223" s="7"/>
      <c r="D223" s="2" t="e">
        <f t="shared" si="12"/>
        <v>#N/A</v>
      </c>
      <c r="E223" s="2" t="e">
        <f t="shared" si="22"/>
        <v>#N/A</v>
      </c>
      <c r="F223" s="2">
        <v>683140.95822836459</v>
      </c>
      <c r="G223" s="2">
        <f t="shared" si="41"/>
        <v>579079.14285714284</v>
      </c>
      <c r="H223" s="2">
        <f t="shared" si="39"/>
        <v>97012753.209743917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3811403.0000000061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733819.28188152611</v>
      </c>
      <c r="Q223" s="2">
        <f t="shared" si="42"/>
        <v>600000</v>
      </c>
      <c r="R223" s="2">
        <f t="shared" si="40"/>
        <v>100861225.70714195</v>
      </c>
      <c r="S223" s="2">
        <f t="shared" si="17"/>
        <v>579079.14285714924</v>
      </c>
      <c r="T223" s="2">
        <f t="shared" si="18"/>
        <v>20920.857142857276</v>
      </c>
      <c r="U223" s="2">
        <f t="shared" si="19"/>
        <v>600000</v>
      </c>
      <c r="V223" s="2">
        <f t="shared" si="34"/>
        <v>48915241.94953154</v>
      </c>
      <c r="W223" s="2">
        <f t="shared" si="20"/>
        <v>528935.81714019179</v>
      </c>
      <c r="X223" s="2">
        <f t="shared" si="6"/>
        <v>71064.182859808207</v>
      </c>
      <c r="Y223" s="2">
        <f t="shared" ref="Y223:Y286" si="43">IF(COUNT($C224)=0,IF(COUNT($C223)=1,C223,SUM(Y222+X223)),C223)</f>
        <v>51945983.757610396</v>
      </c>
      <c r="Z223" s="2" t="str">
        <f t="shared" si="8"/>
        <v>HERE</v>
      </c>
      <c r="AA223" s="2">
        <f>IF(Z223="HERE",Y223,AA222+Graph!$G$1*1000)</f>
        <v>51945983.757610396</v>
      </c>
      <c r="AB223" s="2">
        <f t="shared" si="21"/>
        <v>71064.182859808207</v>
      </c>
      <c r="AC223" s="2">
        <f t="shared" ref="AC223:AC286" si="44">IF(Z224="HERE",V223,AC222)</f>
        <v>48915241.94953154</v>
      </c>
      <c r="AD223" s="3">
        <f t="shared" si="10"/>
        <v>51945983.757610396</v>
      </c>
      <c r="AE223" s="2">
        <f>IF(AE221&gt;=52800000,52800000,IF(AB202=Graph!G$1*1000,AE222+Graph!G$1*1000,AC223))</f>
        <v>48915241.94953154</v>
      </c>
      <c r="AF223" s="3">
        <f t="shared" si="11"/>
        <v>48915241.94953154</v>
      </c>
      <c r="AG223" s="3">
        <f t="shared" si="29"/>
        <v>46970965.89046587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148</v>
      </c>
      <c r="C224" s="7"/>
      <c r="D224" s="2" t="e">
        <f t="shared" si="12"/>
        <v>#N/A</v>
      </c>
      <c r="E224" s="2" t="e">
        <f t="shared" si="22"/>
        <v>#N/A</v>
      </c>
      <c r="F224" s="2">
        <v>684976.73371751606</v>
      </c>
      <c r="G224" s="2">
        <f t="shared" si="41"/>
        <v>579079.14285714284</v>
      </c>
      <c r="H224" s="2">
        <f t="shared" ref="H224:H287" si="45">IF(COUNT($C225)=0,IF(COUNT($C224)=1,C224,SUM(H223+G224)),C224)</f>
        <v>97591832.352601066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3832323.8571428633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735925.92177699506</v>
      </c>
      <c r="Q224" s="2">
        <f t="shared" si="42"/>
        <v>600000</v>
      </c>
      <c r="R224" s="2">
        <f t="shared" ref="R224:R287" si="46">IF(COUNT($C225)=0,IF(COUNT($C224)=1,M224,SUM(R223+Q224)),M224)</f>
        <v>101461225.70714195</v>
      </c>
      <c r="S224" s="2">
        <f t="shared" si="17"/>
        <v>579079.14285714924</v>
      </c>
      <c r="T224" s="2">
        <f t="shared" si="18"/>
        <v>20920.857142857276</v>
      </c>
      <c r="U224" s="2">
        <f t="shared" si="19"/>
        <v>600000</v>
      </c>
      <c r="V224" s="2">
        <f t="shared" si="34"/>
        <v>49446013.542160869</v>
      </c>
      <c r="W224" s="2">
        <f t="shared" si="20"/>
        <v>530771.59262932837</v>
      </c>
      <c r="X224" s="2">
        <f t="shared" si="6"/>
        <v>69228.40737067163</v>
      </c>
      <c r="Y224" s="2">
        <f t="shared" si="43"/>
        <v>52015212.164981067</v>
      </c>
      <c r="Z224" s="2" t="str">
        <f t="shared" si="8"/>
        <v>HERE</v>
      </c>
      <c r="AA224" s="2">
        <f>IF(Z224="HERE",Y224,AA223+Graph!$G$1*1000)</f>
        <v>52015212.164981067</v>
      </c>
      <c r="AB224" s="2">
        <f t="shared" si="21"/>
        <v>69228.40737067163</v>
      </c>
      <c r="AC224" s="2">
        <f t="shared" si="44"/>
        <v>49446013.542160869</v>
      </c>
      <c r="AD224" s="3">
        <f t="shared" si="10"/>
        <v>52015212.164981067</v>
      </c>
      <c r="AE224" s="2">
        <f>IF(AE222&gt;=52800000,52800000,IF(AB203=Graph!G$1*1000,AE223+Graph!G$1*1000,AC224))</f>
        <v>49446013.542160869</v>
      </c>
      <c r="AF224" s="3">
        <f t="shared" si="11"/>
        <v>49446013.542160869</v>
      </c>
      <c r="AG224" s="3">
        <f t="shared" si="29"/>
        <v>47092578.629212178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149</v>
      </c>
      <c r="C225" s="7"/>
      <c r="D225" s="2" t="e">
        <f t="shared" si="12"/>
        <v>#N/A</v>
      </c>
      <c r="E225" s="2" t="e">
        <f t="shared" si="22"/>
        <v>#N/A</v>
      </c>
      <c r="F225" s="2">
        <v>686812.50920665264</v>
      </c>
      <c r="G225" s="2">
        <f t="shared" si="41"/>
        <v>579079.14285714284</v>
      </c>
      <c r="H225" s="2">
        <f t="shared" si="45"/>
        <v>98170911.495458215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3853244.7142857206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738032.56167246401</v>
      </c>
      <c r="Q225" s="2">
        <f t="shared" si="42"/>
        <v>600000</v>
      </c>
      <c r="R225" s="2">
        <f t="shared" si="46"/>
        <v>102061225.70714195</v>
      </c>
      <c r="S225" s="2">
        <f t="shared" si="17"/>
        <v>579079.14285714924</v>
      </c>
      <c r="T225" s="2">
        <f t="shared" si="18"/>
        <v>20920.857142857276</v>
      </c>
      <c r="U225" s="2">
        <f t="shared" si="19"/>
        <v>600000</v>
      </c>
      <c r="V225" s="2">
        <f t="shared" si="34"/>
        <v>49978620.910279348</v>
      </c>
      <c r="W225" s="2">
        <f t="shared" si="20"/>
        <v>532607.36811847985</v>
      </c>
      <c r="X225" s="2">
        <f t="shared" si="6"/>
        <v>67392.631881520152</v>
      </c>
      <c r="Y225" s="2">
        <f t="shared" si="43"/>
        <v>52082604.796862587</v>
      </c>
      <c r="Z225" s="2" t="str">
        <f t="shared" si="8"/>
        <v>HERE</v>
      </c>
      <c r="AA225" s="2">
        <f>IF(Z225="HERE",Y225,AA224+Graph!$G$1*1000)</f>
        <v>52082604.796862587</v>
      </c>
      <c r="AB225" s="2">
        <f t="shared" si="21"/>
        <v>67392.631881520152</v>
      </c>
      <c r="AC225" s="2">
        <f t="shared" si="44"/>
        <v>49978620.910279348</v>
      </c>
      <c r="AD225" s="3">
        <f t="shared" si="10"/>
        <v>52082604.796862587</v>
      </c>
      <c r="AE225" s="2">
        <f>IF(AE223&gt;=52800000,52800000,IF(AB204=Graph!G$1*1000,AE224+Graph!G$1*1000,AC225))</f>
        <v>49978620.910279348</v>
      </c>
      <c r="AF225" s="3">
        <f t="shared" si="11"/>
        <v>49978620.910279348</v>
      </c>
      <c r="AG225" s="3">
        <f t="shared" si="29"/>
        <v>47212630.958792716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150</v>
      </c>
      <c r="C226" s="7"/>
      <c r="D226" s="2" t="e">
        <f t="shared" si="12"/>
        <v>#N/A</v>
      </c>
      <c r="E226" s="2" t="e">
        <f t="shared" si="22"/>
        <v>#N/A</v>
      </c>
      <c r="F226" s="2">
        <v>688648.28469580412</v>
      </c>
      <c r="G226" s="2">
        <f t="shared" si="41"/>
        <v>579079.14285714284</v>
      </c>
      <c r="H226" s="2">
        <f t="shared" si="45"/>
        <v>98749990.638315365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3874165.5714285779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740139.20156793296</v>
      </c>
      <c r="Q226" s="2">
        <f t="shared" si="42"/>
        <v>600000</v>
      </c>
      <c r="R226" s="2">
        <f t="shared" si="46"/>
        <v>102661225.70714195</v>
      </c>
      <c r="S226" s="2">
        <f t="shared" si="17"/>
        <v>579079.14285714924</v>
      </c>
      <c r="T226" s="2">
        <f t="shared" si="18"/>
        <v>20920.857142857276</v>
      </c>
      <c r="U226" s="2">
        <f t="shared" si="19"/>
        <v>600000</v>
      </c>
      <c r="V226" s="2">
        <f t="shared" si="34"/>
        <v>50513064.053886965</v>
      </c>
      <c r="W226" s="2">
        <f t="shared" si="20"/>
        <v>534443.14360761642</v>
      </c>
      <c r="X226" s="2">
        <f t="shared" si="6"/>
        <v>65556.856392383575</v>
      </c>
      <c r="Y226" s="2">
        <f t="shared" si="43"/>
        <v>52148161.653254971</v>
      </c>
      <c r="Z226" s="2" t="str">
        <f t="shared" si="8"/>
        <v>HERE</v>
      </c>
      <c r="AA226" s="2">
        <f>IF(Z226="HERE",Y226,AA225+Graph!$G$1*1000)</f>
        <v>52148161.653254971</v>
      </c>
      <c r="AB226" s="2">
        <f t="shared" si="21"/>
        <v>65556.856392383575</v>
      </c>
      <c r="AC226" s="2">
        <f t="shared" si="44"/>
        <v>50513064.053886965</v>
      </c>
      <c r="AD226" s="3">
        <f t="shared" si="10"/>
        <v>52148161.653254971</v>
      </c>
      <c r="AE226" s="2">
        <f>IF(AE224&gt;=52800000,52800000,IF(AB205=Graph!G$1*1000,AE225+Graph!G$1*1000,AC226))</f>
        <v>50513064.053886965</v>
      </c>
      <c r="AF226" s="3">
        <f t="shared" si="11"/>
        <v>50513064.053886965</v>
      </c>
      <c r="AG226" s="3">
        <f t="shared" si="29"/>
        <v>47331122.879207477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151</v>
      </c>
      <c r="C227" s="7"/>
      <c r="D227" s="2" t="e">
        <f t="shared" si="12"/>
        <v>#N/A</v>
      </c>
      <c r="E227" s="2" t="e">
        <f t="shared" si="22"/>
        <v>#N/A</v>
      </c>
      <c r="F227" s="2">
        <v>690484.0601849407</v>
      </c>
      <c r="G227" s="2">
        <f t="shared" si="41"/>
        <v>579079.14285714284</v>
      </c>
      <c r="H227" s="2">
        <f t="shared" si="45"/>
        <v>99329069.781172514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3895086.4285714352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742245.84146340191</v>
      </c>
      <c r="Q227" s="2">
        <f t="shared" si="42"/>
        <v>600000</v>
      </c>
      <c r="R227" s="2">
        <f t="shared" si="46"/>
        <v>103261225.70714195</v>
      </c>
      <c r="S227" s="2">
        <f t="shared" si="17"/>
        <v>579079.14285714924</v>
      </c>
      <c r="T227" s="2">
        <f t="shared" si="18"/>
        <v>20920.857142857276</v>
      </c>
      <c r="U227" s="2">
        <f t="shared" si="19"/>
        <v>600000</v>
      </c>
      <c r="V227" s="2">
        <f t="shared" si="34"/>
        <v>51049342.972983733</v>
      </c>
      <c r="W227" s="2">
        <f t="shared" si="20"/>
        <v>536278.9190967679</v>
      </c>
      <c r="X227" s="2">
        <f t="shared" si="6"/>
        <v>63721.080903232098</v>
      </c>
      <c r="Y227" s="2">
        <f t="shared" si="43"/>
        <v>52211882.734158203</v>
      </c>
      <c r="Z227" s="2" t="str">
        <f t="shared" si="8"/>
        <v>HERE</v>
      </c>
      <c r="AA227" s="2">
        <f>IF(Z227="HERE",Y227,AA226+Graph!$G$1*1000)</f>
        <v>52211882.734158203</v>
      </c>
      <c r="AB227" s="2">
        <f t="shared" si="21"/>
        <v>63721.080903232098</v>
      </c>
      <c r="AC227" s="2">
        <f t="shared" si="44"/>
        <v>51049342.972983733</v>
      </c>
      <c r="AD227" s="3">
        <f t="shared" si="10"/>
        <v>52211882.734158203</v>
      </c>
      <c r="AE227" s="2">
        <f>IF(AE225&gt;=52800000,52800000,IF(AB206=Graph!G$1*1000,AE226+Graph!G$1*1000,AC227))</f>
        <v>51049342.972983733</v>
      </c>
      <c r="AF227" s="3">
        <f t="shared" si="11"/>
        <v>51049342.972983733</v>
      </c>
      <c r="AG227" s="3">
        <f t="shared" si="29"/>
        <v>47448054.390456468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152</v>
      </c>
      <c r="C228" s="7"/>
      <c r="D228" s="2" t="e">
        <f t="shared" si="12"/>
        <v>#N/A</v>
      </c>
      <c r="E228" s="2" t="e">
        <f t="shared" si="22"/>
        <v>#N/A</v>
      </c>
      <c r="F228" s="2">
        <v>692319.83567409217</v>
      </c>
      <c r="G228" s="2">
        <f t="shared" si="41"/>
        <v>579079.14285714284</v>
      </c>
      <c r="H228" s="2">
        <f t="shared" si="45"/>
        <v>99908148.924029663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3916007.2857142924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744352.48135887086</v>
      </c>
      <c r="Q228" s="2">
        <f t="shared" si="42"/>
        <v>600000</v>
      </c>
      <c r="R228" s="2">
        <f t="shared" si="46"/>
        <v>103861225.70714195</v>
      </c>
      <c r="S228" s="2">
        <f t="shared" si="17"/>
        <v>579079.14285714924</v>
      </c>
      <c r="T228" s="2">
        <f t="shared" si="18"/>
        <v>20920.857142857276</v>
      </c>
      <c r="U228" s="2">
        <f t="shared" si="19"/>
        <v>600000</v>
      </c>
      <c r="V228" s="2">
        <f t="shared" si="34"/>
        <v>51587457.667569637</v>
      </c>
      <c r="W228" s="2">
        <f t="shared" si="20"/>
        <v>538114.69458590448</v>
      </c>
      <c r="X228" s="2">
        <f t="shared" si="6"/>
        <v>61885.305414095521</v>
      </c>
      <c r="Y228" s="2">
        <f t="shared" si="43"/>
        <v>52273768.039572299</v>
      </c>
      <c r="Z228" s="2" t="str">
        <f t="shared" si="8"/>
        <v>HERE</v>
      </c>
      <c r="AA228" s="2">
        <f>IF(Z228="HERE",Y228,AA227+Graph!$G$1*1000)</f>
        <v>52273768.039572299</v>
      </c>
      <c r="AB228" s="2">
        <f t="shared" si="21"/>
        <v>61885.305414095521</v>
      </c>
      <c r="AC228" s="2">
        <f t="shared" si="44"/>
        <v>51587457.667569637</v>
      </c>
      <c r="AD228" s="3">
        <f t="shared" si="10"/>
        <v>52273768.039572299</v>
      </c>
      <c r="AE228" s="2">
        <f>IF(AE226&gt;=52800000,52800000,IF(AB207=Graph!G$1*1000,AE227+Graph!G$1*1000,AC228))</f>
        <v>51587457.667569637</v>
      </c>
      <c r="AF228" s="3">
        <f t="shared" si="11"/>
        <v>51587457.667569637</v>
      </c>
      <c r="AG228" s="3">
        <f t="shared" si="29"/>
        <v>47563425.492539674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153</v>
      </c>
      <c r="C229" s="7"/>
      <c r="D229" s="2" t="e">
        <f t="shared" si="12"/>
        <v>#N/A</v>
      </c>
      <c r="E229" s="2" t="e">
        <f t="shared" si="22"/>
        <v>#N/A</v>
      </c>
      <c r="F229" s="2">
        <v>694155.61116322875</v>
      </c>
      <c r="G229" s="2">
        <f t="shared" si="41"/>
        <v>579079.14285714284</v>
      </c>
      <c r="H229" s="2">
        <f t="shared" si="45"/>
        <v>100487228.06688681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3936928.1428571497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746459.12125433981</v>
      </c>
      <c r="Q229" s="2">
        <f t="shared" si="42"/>
        <v>600000</v>
      </c>
      <c r="R229" s="2">
        <f t="shared" si="46"/>
        <v>104461225.70714195</v>
      </c>
      <c r="S229" s="2">
        <f t="shared" si="17"/>
        <v>579079.14285714924</v>
      </c>
      <c r="T229" s="2">
        <f t="shared" si="18"/>
        <v>20920.857142857276</v>
      </c>
      <c r="U229" s="2">
        <f t="shared" si="19"/>
        <v>600000</v>
      </c>
      <c r="V229" s="2">
        <f t="shared" si="34"/>
        <v>52127408.137644693</v>
      </c>
      <c r="W229" s="2">
        <f t="shared" si="20"/>
        <v>539950.47007505596</v>
      </c>
      <c r="X229" s="2">
        <f t="shared" si="6"/>
        <v>60049.529924944043</v>
      </c>
      <c r="Y229" s="2">
        <f t="shared" si="43"/>
        <v>52333817.569497243</v>
      </c>
      <c r="Z229" s="2" t="str">
        <f t="shared" si="8"/>
        <v>HERE</v>
      </c>
      <c r="AA229" s="2">
        <f>IF(Z229="HERE",Y229,AA228+Graph!$G$1*1000)</f>
        <v>52333817.569497243</v>
      </c>
      <c r="AB229" s="2">
        <f t="shared" si="21"/>
        <v>60049.529924944043</v>
      </c>
      <c r="AC229" s="2">
        <f t="shared" si="44"/>
        <v>51587457.667569637</v>
      </c>
      <c r="AD229" s="3">
        <f t="shared" si="10"/>
        <v>52333817.569497243</v>
      </c>
      <c r="AE229" s="2">
        <f>IF(AE227&gt;=52800000,52800000,IF(AB208=Graph!G$1*1000,AE228+Graph!G$1*1000,AC229))</f>
        <v>51587457.667569637</v>
      </c>
      <c r="AF229" s="3">
        <f t="shared" si="11"/>
        <v>51587457.667569637</v>
      </c>
      <c r="AG229" s="3">
        <f t="shared" si="29"/>
        <v>47677236.185457118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154</v>
      </c>
      <c r="C230" s="7"/>
      <c r="D230" s="2" t="e">
        <f t="shared" si="12"/>
        <v>#N/A</v>
      </c>
      <c r="E230" s="2" t="e">
        <f t="shared" si="22"/>
        <v>#N/A</v>
      </c>
      <c r="F230" s="2">
        <v>695991.38665238023</v>
      </c>
      <c r="G230" s="2">
        <f t="shared" ref="G230:G293" si="47">IF(F230&gt;600000,$AK$31*1000,F230)</f>
        <v>579079.14285714284</v>
      </c>
      <c r="H230" s="2">
        <f t="shared" si="45"/>
        <v>101066307.20974396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3957849.000000007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748565.76114980876</v>
      </c>
      <c r="Q230" s="2">
        <f t="shared" ref="Q230:Q293" si="48">IF(P230&gt;600000,600000,P230)</f>
        <v>600000</v>
      </c>
      <c r="R230" s="2">
        <f t="shared" si="46"/>
        <v>105061225.70714195</v>
      </c>
      <c r="S230" s="2">
        <f t="shared" si="17"/>
        <v>579079.14285714924</v>
      </c>
      <c r="T230" s="2">
        <f t="shared" si="18"/>
        <v>20920.857142857276</v>
      </c>
      <c r="U230" s="2">
        <f t="shared" si="19"/>
        <v>600000</v>
      </c>
      <c r="V230" s="2">
        <f t="shared" si="34"/>
        <v>52669194.383208901</v>
      </c>
      <c r="W230" s="2">
        <f t="shared" si="20"/>
        <v>541786.24556420743</v>
      </c>
      <c r="X230" s="2">
        <f t="shared" si="6"/>
        <v>58213.754435792565</v>
      </c>
      <c r="Y230" s="2">
        <f t="shared" si="43"/>
        <v>52392031.323933035</v>
      </c>
      <c r="Z230" s="2" t="str">
        <f t="shared" si="8"/>
        <v>MEEP</v>
      </c>
      <c r="AA230" s="2">
        <f>IF(Z230="HERE",Y230,AA229+Graph!$G$1*1000)</f>
        <v>52753817.569497243</v>
      </c>
      <c r="AB230" s="2">
        <f t="shared" si="21"/>
        <v>420000</v>
      </c>
      <c r="AC230" s="2">
        <f t="shared" si="44"/>
        <v>51587457.667569637</v>
      </c>
      <c r="AD230" s="3">
        <f t="shared" si="10"/>
        <v>52753817.569497243</v>
      </c>
      <c r="AE230" s="2">
        <f>IF(AE228&gt;=52800000,52800000,IF(AB209=Graph!G$1*1000,AE229+Graph!G$1*1000,AC230))</f>
        <v>51587457.667569637</v>
      </c>
      <c r="AF230" s="3">
        <f t="shared" si="11"/>
        <v>51587457.667569637</v>
      </c>
      <c r="AG230" s="3">
        <f t="shared" si="29"/>
        <v>47789486.469208784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155</v>
      </c>
      <c r="C231" s="7"/>
      <c r="D231" s="2" t="e">
        <f t="shared" si="12"/>
        <v>#N/A</v>
      </c>
      <c r="E231" s="2" t="e">
        <f t="shared" si="22"/>
        <v>#N/A</v>
      </c>
      <c r="F231" s="2">
        <v>697827.16214153171</v>
      </c>
      <c r="G231" s="2">
        <f t="shared" si="47"/>
        <v>579079.14285714284</v>
      </c>
      <c r="H231" s="2">
        <f t="shared" si="45"/>
        <v>101645386.35260111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3978769.8571428643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750672.40104529262</v>
      </c>
      <c r="Q231" s="2">
        <f t="shared" si="48"/>
        <v>600000</v>
      </c>
      <c r="R231" s="2">
        <f t="shared" si="46"/>
        <v>105661225.70714195</v>
      </c>
      <c r="S231" s="2">
        <f t="shared" si="17"/>
        <v>579079.14285714924</v>
      </c>
      <c r="T231" s="2">
        <f t="shared" si="18"/>
        <v>20920.857142857276</v>
      </c>
      <c r="U231" s="2">
        <f t="shared" si="19"/>
        <v>600000</v>
      </c>
      <c r="V231" s="2">
        <f t="shared" si="34"/>
        <v>53212816.404262245</v>
      </c>
      <c r="W231" s="2">
        <f t="shared" si="20"/>
        <v>543622.02105334401</v>
      </c>
      <c r="X231" s="2">
        <f t="shared" si="6"/>
        <v>56377.978946655989</v>
      </c>
      <c r="Y231" s="2">
        <f t="shared" si="43"/>
        <v>52448409.302879691</v>
      </c>
      <c r="Z231" s="2" t="str">
        <f t="shared" si="8"/>
        <v>MEEP</v>
      </c>
      <c r="AA231" s="2">
        <f>IF(Z231="HERE",Y231,AA230+Graph!$G$1*1000)</f>
        <v>53173817.569497243</v>
      </c>
      <c r="AB231" s="2">
        <f t="shared" si="21"/>
        <v>420000</v>
      </c>
      <c r="AC231" s="2">
        <f t="shared" si="44"/>
        <v>51587457.667569637</v>
      </c>
      <c r="AD231" s="3">
        <f t="shared" si="10"/>
        <v>52800000</v>
      </c>
      <c r="AE231" s="2">
        <f>IF(AE229&gt;=52800000,52800000,IF(AB210=Graph!G$1*1000,AE230+Graph!G$1*1000,AC231))</f>
        <v>51587457.667569637</v>
      </c>
      <c r="AF231" s="3">
        <f t="shared" si="11"/>
        <v>51587457.667569637</v>
      </c>
      <c r="AG231" s="3">
        <f t="shared" si="29"/>
        <v>47900176.343794681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156</v>
      </c>
      <c r="C232" s="7"/>
      <c r="D232" s="2" t="e">
        <f t="shared" si="12"/>
        <v>#N/A</v>
      </c>
      <c r="E232" s="2" t="e">
        <f t="shared" si="22"/>
        <v>#N/A</v>
      </c>
      <c r="F232" s="2">
        <v>699662.93763066828</v>
      </c>
      <c r="G232" s="2">
        <f t="shared" si="47"/>
        <v>579079.14285714284</v>
      </c>
      <c r="H232" s="2">
        <f t="shared" si="45"/>
        <v>102224465.49545826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3999690.7142857215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752779.04094076157</v>
      </c>
      <c r="Q232" s="2">
        <f t="shared" si="48"/>
        <v>600000</v>
      </c>
      <c r="R232" s="2">
        <f t="shared" si="46"/>
        <v>106261225.70714195</v>
      </c>
      <c r="S232" s="2">
        <f t="shared" si="17"/>
        <v>579079.14285714924</v>
      </c>
      <c r="T232" s="2">
        <f t="shared" si="18"/>
        <v>20920.857142857276</v>
      </c>
      <c r="U232" s="2">
        <f t="shared" si="19"/>
        <v>600000</v>
      </c>
      <c r="V232" s="2">
        <f t="shared" si="34"/>
        <v>53758274.20080474</v>
      </c>
      <c r="W232" s="2">
        <f t="shared" si="20"/>
        <v>545457.79654249549</v>
      </c>
      <c r="X232" s="2">
        <f t="shared" si="6"/>
        <v>54542.203457504511</v>
      </c>
      <c r="Y232" s="2">
        <f t="shared" si="43"/>
        <v>52502951.506337196</v>
      </c>
      <c r="Z232" s="2" t="str">
        <f t="shared" si="8"/>
        <v>MEEP</v>
      </c>
      <c r="AA232" s="2">
        <f>IF(Z232="HERE",Y232,AA231+Graph!$G$1*1000)</f>
        <v>53593817.569497243</v>
      </c>
      <c r="AB232" s="2">
        <f t="shared" si="21"/>
        <v>420000</v>
      </c>
      <c r="AC232" s="2">
        <f t="shared" si="44"/>
        <v>51587457.667569637</v>
      </c>
      <c r="AD232" s="3">
        <f t="shared" si="10"/>
        <v>52800000</v>
      </c>
      <c r="AE232" s="2">
        <f>IF(AE230&gt;=52800000,52800000,IF(AB211=Graph!G$1*1000,AE231+Graph!G$1*1000,AC232))</f>
        <v>51587457.667569637</v>
      </c>
      <c r="AF232" s="3">
        <f t="shared" si="11"/>
        <v>51587457.667569637</v>
      </c>
      <c r="AG232" s="3">
        <f t="shared" si="29"/>
        <v>48009305.809214801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157</v>
      </c>
      <c r="C233" s="7"/>
      <c r="D233" s="2" t="e">
        <f t="shared" si="12"/>
        <v>#N/A</v>
      </c>
      <c r="E233" s="2" t="e">
        <f t="shared" si="22"/>
        <v>#N/A</v>
      </c>
      <c r="F233" s="2">
        <v>701498.71311981976</v>
      </c>
      <c r="G233" s="2">
        <f t="shared" si="47"/>
        <v>579079.14285714284</v>
      </c>
      <c r="H233" s="2">
        <f t="shared" si="45"/>
        <v>102803544.63831541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4020611.5714285788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754885.68083623052</v>
      </c>
      <c r="Q233" s="2">
        <f t="shared" si="48"/>
        <v>600000</v>
      </c>
      <c r="R233" s="2">
        <f t="shared" si="46"/>
        <v>106861225.70714195</v>
      </c>
      <c r="S233" s="2">
        <f t="shared" si="17"/>
        <v>579079.14285714924</v>
      </c>
      <c r="T233" s="2">
        <f t="shared" si="18"/>
        <v>20920.857142857276</v>
      </c>
      <c r="U233" s="2">
        <f t="shared" si="19"/>
        <v>600000</v>
      </c>
      <c r="V233" s="2">
        <f t="shared" si="34"/>
        <v>54305567.772836372</v>
      </c>
      <c r="W233" s="2">
        <f t="shared" si="20"/>
        <v>547293.57203163207</v>
      </c>
      <c r="X233" s="2">
        <f t="shared" si="6"/>
        <v>52706.427968367934</v>
      </c>
      <c r="Y233" s="2">
        <f t="shared" si="43"/>
        <v>52555657.934305564</v>
      </c>
      <c r="Z233" s="2" t="str">
        <f t="shared" si="8"/>
        <v>MEEP</v>
      </c>
      <c r="AA233" s="2">
        <f>IF(Z233="HERE",Y233,AA232+Graph!$G$1*1000)</f>
        <v>54013817.569497243</v>
      </c>
      <c r="AB233" s="2">
        <f t="shared" si="21"/>
        <v>420000</v>
      </c>
      <c r="AC233" s="2">
        <f t="shared" si="44"/>
        <v>51587457.667569637</v>
      </c>
      <c r="AD233" s="3">
        <f t="shared" si="10"/>
        <v>52800000</v>
      </c>
      <c r="AE233" s="2">
        <f>IF(AE231&gt;=52800000,52800000,IF(AB212=Graph!G$1*1000,AE232+Graph!G$1*1000,AC233))</f>
        <v>51587457.667569637</v>
      </c>
      <c r="AF233" s="3">
        <f t="shared" si="11"/>
        <v>51587457.667569637</v>
      </c>
      <c r="AG233" s="3">
        <f t="shared" si="29"/>
        <v>48116874.86546915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158</v>
      </c>
      <c r="C234" s="7"/>
      <c r="D234" s="2" t="e">
        <f t="shared" si="12"/>
        <v>#N/A</v>
      </c>
      <c r="E234" s="2" t="e">
        <f t="shared" si="22"/>
        <v>#N/A</v>
      </c>
      <c r="F234" s="2">
        <v>703334.48860895634</v>
      </c>
      <c r="G234" s="2">
        <f t="shared" si="47"/>
        <v>579079.14285714284</v>
      </c>
      <c r="H234" s="2">
        <f t="shared" si="45"/>
        <v>103382623.78117256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4041532.4285714361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756992.32073169947</v>
      </c>
      <c r="Q234" s="2">
        <f t="shared" si="48"/>
        <v>600000</v>
      </c>
      <c r="R234" s="2">
        <f t="shared" si="46"/>
        <v>107461225.70714195</v>
      </c>
      <c r="S234" s="2">
        <f t="shared" si="17"/>
        <v>579079.14285714924</v>
      </c>
      <c r="T234" s="2">
        <f t="shared" si="18"/>
        <v>20920.857142857276</v>
      </c>
      <c r="U234" s="2">
        <f t="shared" si="19"/>
        <v>600000</v>
      </c>
      <c r="V234" s="2">
        <f t="shared" si="34"/>
        <v>54854697.120357156</v>
      </c>
      <c r="W234" s="2">
        <f t="shared" si="20"/>
        <v>549129.34752078354</v>
      </c>
      <c r="X234" s="2">
        <f t="shared" si="6"/>
        <v>50870.652479216456</v>
      </c>
      <c r="Y234" s="2">
        <f t="shared" si="43"/>
        <v>52606528.58678478</v>
      </c>
      <c r="Z234" s="2" t="str">
        <f t="shared" si="8"/>
        <v>MEEP</v>
      </c>
      <c r="AA234" s="2">
        <f>IF(Z234="HERE",Y234,AA233+Graph!$G$1*1000)</f>
        <v>54433817.569497243</v>
      </c>
      <c r="AB234" s="2">
        <f t="shared" si="21"/>
        <v>420000</v>
      </c>
      <c r="AC234" s="2">
        <f t="shared" si="44"/>
        <v>51587457.667569637</v>
      </c>
      <c r="AD234" s="3">
        <f t="shared" si="10"/>
        <v>52800000</v>
      </c>
      <c r="AE234" s="2">
        <f>IF(AE232&gt;=52800000,52800000,IF(AB213=Graph!G$1*1000,AE233+Graph!G$1*1000,AC234))</f>
        <v>51587457.667569637</v>
      </c>
      <c r="AF234" s="3">
        <f t="shared" si="11"/>
        <v>51587457.667569637</v>
      </c>
      <c r="AG234" s="3">
        <f t="shared" si="29"/>
        <v>48222883.512557723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159</v>
      </c>
      <c r="C235" s="7"/>
      <c r="D235" s="2" t="e">
        <f t="shared" si="12"/>
        <v>#N/A</v>
      </c>
      <c r="E235" s="2" t="e">
        <f t="shared" si="22"/>
        <v>#N/A</v>
      </c>
      <c r="F235" s="2">
        <v>705170.26409810781</v>
      </c>
      <c r="G235" s="2">
        <f t="shared" si="47"/>
        <v>579079.14285714284</v>
      </c>
      <c r="H235" s="2">
        <f t="shared" si="45"/>
        <v>103961702.92402971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4062453.2857142934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759098.96062716842</v>
      </c>
      <c r="Q235" s="2">
        <f t="shared" si="48"/>
        <v>600000</v>
      </c>
      <c r="R235" s="2">
        <f t="shared" si="46"/>
        <v>108061225.70714195</v>
      </c>
      <c r="S235" s="2">
        <f t="shared" si="17"/>
        <v>579079.14285714924</v>
      </c>
      <c r="T235" s="2">
        <f t="shared" si="18"/>
        <v>20920.857142857276</v>
      </c>
      <c r="U235" s="2">
        <f t="shared" si="19"/>
        <v>600000</v>
      </c>
      <c r="V235" s="2">
        <f t="shared" si="34"/>
        <v>55405662.243367076</v>
      </c>
      <c r="W235" s="2">
        <f t="shared" si="20"/>
        <v>550965.12300992012</v>
      </c>
      <c r="X235" s="2">
        <f t="shared" si="6"/>
        <v>49034.87699007988</v>
      </c>
      <c r="Y235" s="2">
        <f t="shared" si="43"/>
        <v>52655563.46377486</v>
      </c>
      <c r="Z235" s="2" t="str">
        <f t="shared" si="8"/>
        <v>MEEP</v>
      </c>
      <c r="AA235" s="2">
        <f>IF(Z235="HERE",Y235,AA234+Graph!$G$1*1000)</f>
        <v>54853817.569497243</v>
      </c>
      <c r="AB235" s="2">
        <f t="shared" si="21"/>
        <v>420000</v>
      </c>
      <c r="AC235" s="2">
        <f t="shared" si="44"/>
        <v>51587457.667569637</v>
      </c>
      <c r="AD235" s="3">
        <f t="shared" si="10"/>
        <v>52800000</v>
      </c>
      <c r="AE235" s="2">
        <f>IF(AE233&gt;=52800000,52800000,IF(AB214=Graph!G$1*1000,AE234+Graph!G$1*1000,AC235))</f>
        <v>51587457.667569637</v>
      </c>
      <c r="AF235" s="3">
        <f t="shared" si="11"/>
        <v>51587457.667569637</v>
      </c>
      <c r="AG235" s="3">
        <f t="shared" si="29"/>
        <v>48327331.750480518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160</v>
      </c>
      <c r="C236" s="7"/>
      <c r="D236" s="2" t="e">
        <f t="shared" si="12"/>
        <v>#N/A</v>
      </c>
      <c r="E236" s="2" t="e">
        <f t="shared" si="22"/>
        <v>#N/A</v>
      </c>
      <c r="F236" s="2">
        <v>707006.03958724439</v>
      </c>
      <c r="G236" s="2">
        <f t="shared" si="47"/>
        <v>579079.14285714284</v>
      </c>
      <c r="H236" s="2">
        <f t="shared" si="45"/>
        <v>104540782.06688686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4083374.1428571506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761205.60052263737</v>
      </c>
      <c r="Q236" s="2">
        <f t="shared" si="48"/>
        <v>600000</v>
      </c>
      <c r="R236" s="2">
        <f t="shared" si="46"/>
        <v>108661225.70714195</v>
      </c>
      <c r="S236" s="2">
        <f t="shared" si="17"/>
        <v>579079.14285714924</v>
      </c>
      <c r="T236" s="2">
        <f t="shared" si="18"/>
        <v>20920.857142857276</v>
      </c>
      <c r="U236" s="2">
        <f t="shared" si="19"/>
        <v>600000</v>
      </c>
      <c r="V236" s="2">
        <f t="shared" si="34"/>
        <v>55958463.141866148</v>
      </c>
      <c r="W236" s="2">
        <f t="shared" si="20"/>
        <v>552800.8984990716</v>
      </c>
      <c r="X236" s="2">
        <f t="shared" si="6"/>
        <v>47199.101500928402</v>
      </c>
      <c r="Y236" s="2">
        <f t="shared" si="43"/>
        <v>52702762.565275788</v>
      </c>
      <c r="Z236" s="2" t="str">
        <f t="shared" si="8"/>
        <v>MEEP</v>
      </c>
      <c r="AA236" s="2">
        <f>IF(Z236="HERE",Y236,AA235+Graph!$G$1*1000)</f>
        <v>55273817.569497243</v>
      </c>
      <c r="AB236" s="2">
        <f t="shared" si="21"/>
        <v>420000</v>
      </c>
      <c r="AC236" s="2">
        <f t="shared" si="44"/>
        <v>51587457.667569637</v>
      </c>
      <c r="AD236" s="3">
        <f t="shared" si="10"/>
        <v>52800000</v>
      </c>
      <c r="AE236" s="2">
        <f>IF(AE234&gt;=52800000,52800000,IF(AB215=Graph!G$1*1000,AE235+Graph!G$1*1000,AC236))</f>
        <v>51587457.667569637</v>
      </c>
      <c r="AF236" s="3">
        <f t="shared" si="11"/>
        <v>51587457.667569637</v>
      </c>
      <c r="AG236" s="3">
        <f t="shared" si="29"/>
        <v>48430219.57923755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161</v>
      </c>
      <c r="C237" s="7"/>
      <c r="D237" s="2" t="e">
        <f t="shared" si="12"/>
        <v>#N/A</v>
      </c>
      <c r="E237" s="2" t="e">
        <f t="shared" si="22"/>
        <v>#N/A</v>
      </c>
      <c r="F237" s="2">
        <v>708841.81507639587</v>
      </c>
      <c r="G237" s="2">
        <f t="shared" si="47"/>
        <v>579079.14285714284</v>
      </c>
      <c r="H237" s="2">
        <f t="shared" si="45"/>
        <v>105119861.20974401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4104295.0000000079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763312.24041810632</v>
      </c>
      <c r="Q237" s="2">
        <f t="shared" si="48"/>
        <v>600000</v>
      </c>
      <c r="R237" s="2">
        <f t="shared" si="46"/>
        <v>109261225.70714195</v>
      </c>
      <c r="S237" s="2">
        <f t="shared" si="17"/>
        <v>579079.14285714924</v>
      </c>
      <c r="T237" s="2">
        <f t="shared" si="18"/>
        <v>20920.857142857276</v>
      </c>
      <c r="U237" s="2">
        <f t="shared" si="19"/>
        <v>600000</v>
      </c>
      <c r="V237" s="2">
        <f t="shared" si="34"/>
        <v>56513099.815854371</v>
      </c>
      <c r="W237" s="2">
        <f t="shared" si="20"/>
        <v>554636.67398822308</v>
      </c>
      <c r="X237" s="2">
        <f t="shared" si="6"/>
        <v>45363.326011776924</v>
      </c>
      <c r="Y237" s="2">
        <f t="shared" si="43"/>
        <v>52748125.891287565</v>
      </c>
      <c r="Z237" s="2" t="str">
        <f t="shared" si="8"/>
        <v>MEEP</v>
      </c>
      <c r="AA237" s="2">
        <f>IF(Z237="HERE",Y237,AA236+Graph!$G$1*1000)</f>
        <v>55693817.569497243</v>
      </c>
      <c r="AB237" s="2">
        <f t="shared" si="21"/>
        <v>420000</v>
      </c>
      <c r="AC237" s="2">
        <f t="shared" si="44"/>
        <v>51587457.667569637</v>
      </c>
      <c r="AD237" s="3">
        <f t="shared" si="10"/>
        <v>52800000</v>
      </c>
      <c r="AE237" s="2">
        <f>IF(AE235&gt;=52800000,52800000,IF(AB216=Graph!G$1*1000,AE236+Graph!G$1*1000,AC237))</f>
        <v>51587457.667569637</v>
      </c>
      <c r="AF237" s="3">
        <f t="shared" si="11"/>
        <v>51587457.667569637</v>
      </c>
      <c r="AG237" s="3">
        <f t="shared" si="29"/>
        <v>48531546.998828799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162</v>
      </c>
      <c r="C238" s="7"/>
      <c r="D238" s="2" t="e">
        <f t="shared" si="12"/>
        <v>#N/A</v>
      </c>
      <c r="E238" s="2" t="e">
        <f t="shared" si="22"/>
        <v>#N/A</v>
      </c>
      <c r="F238" s="2">
        <v>710677.59056554735</v>
      </c>
      <c r="G238" s="2">
        <f t="shared" si="47"/>
        <v>579079.14285714284</v>
      </c>
      <c r="H238" s="2">
        <f t="shared" si="45"/>
        <v>105698940.35260116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4125215.8571428652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765418.88031357527</v>
      </c>
      <c r="Q238" s="2">
        <f t="shared" si="48"/>
        <v>600000</v>
      </c>
      <c r="R238" s="2">
        <f t="shared" si="46"/>
        <v>109861225.70714195</v>
      </c>
      <c r="S238" s="2">
        <f t="shared" si="17"/>
        <v>579079.14285714924</v>
      </c>
      <c r="T238" s="2">
        <f t="shared" si="18"/>
        <v>20920.857142857276</v>
      </c>
      <c r="U238" s="2">
        <f t="shared" si="19"/>
        <v>600000</v>
      </c>
      <c r="V238" s="2">
        <f t="shared" si="34"/>
        <v>57069572.26533173</v>
      </c>
      <c r="W238" s="2">
        <f t="shared" si="20"/>
        <v>556472.44947735965</v>
      </c>
      <c r="X238" s="2">
        <f t="shared" si="6"/>
        <v>43527.550522640347</v>
      </c>
      <c r="Y238" s="2">
        <f t="shared" si="43"/>
        <v>52791653.441810206</v>
      </c>
      <c r="Z238" s="2" t="str">
        <f t="shared" si="8"/>
        <v>MEEP</v>
      </c>
      <c r="AA238" s="2">
        <f>IF(Z238="HERE",Y238,AA237+Graph!$G$1*1000)</f>
        <v>56113817.569497243</v>
      </c>
      <c r="AB238" s="2">
        <f t="shared" si="21"/>
        <v>420000</v>
      </c>
      <c r="AC238" s="2">
        <f t="shared" si="44"/>
        <v>51587457.667569637</v>
      </c>
      <c r="AD238" s="3">
        <f t="shared" si="10"/>
        <v>52800000</v>
      </c>
      <c r="AE238" s="2">
        <f>IF(AE236&gt;=52800000,52800000,IF(AB217=Graph!G$1*1000,AE237+Graph!G$1*1000,AC238))</f>
        <v>51587457.667569637</v>
      </c>
      <c r="AF238" s="3">
        <f t="shared" si="11"/>
        <v>51587457.667569637</v>
      </c>
      <c r="AG238" s="3">
        <f t="shared" si="29"/>
        <v>48631314.009254277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163</v>
      </c>
      <c r="C239" s="7"/>
      <c r="D239" s="2" t="e">
        <f t="shared" si="12"/>
        <v>#N/A</v>
      </c>
      <c r="E239" s="2" t="e">
        <f t="shared" si="22"/>
        <v>#N/A</v>
      </c>
      <c r="F239" s="2">
        <v>712513.36605468392</v>
      </c>
      <c r="G239" s="2">
        <f t="shared" si="47"/>
        <v>579079.14285714284</v>
      </c>
      <c r="H239" s="2">
        <f t="shared" si="45"/>
        <v>106278019.4954583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4146136.7142857225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767525.52020904422</v>
      </c>
      <c r="Q239" s="2">
        <f t="shared" si="48"/>
        <v>600000</v>
      </c>
      <c r="R239" s="2">
        <f t="shared" si="46"/>
        <v>110461225.70714195</v>
      </c>
      <c r="S239" s="2">
        <f t="shared" si="17"/>
        <v>579079.14285714924</v>
      </c>
      <c r="T239" s="2">
        <f t="shared" si="18"/>
        <v>20920.857142857276</v>
      </c>
      <c r="U239" s="2">
        <f t="shared" si="19"/>
        <v>600000</v>
      </c>
      <c r="V239" s="2">
        <f t="shared" si="34"/>
        <v>57627880.490298241</v>
      </c>
      <c r="W239" s="2">
        <f t="shared" si="20"/>
        <v>558308.22496651113</v>
      </c>
      <c r="X239" s="2">
        <f t="shared" si="6"/>
        <v>41691.77503348887</v>
      </c>
      <c r="Y239" s="2">
        <f t="shared" si="43"/>
        <v>52833345.216843694</v>
      </c>
      <c r="Z239" s="2" t="str">
        <f t="shared" si="8"/>
        <v>MEEP</v>
      </c>
      <c r="AA239" s="2">
        <f>IF(Z239="HERE",Y239,AA238+Graph!$G$1*1000)</f>
        <v>56533817.569497243</v>
      </c>
      <c r="AB239" s="2">
        <f t="shared" si="21"/>
        <v>420000</v>
      </c>
      <c r="AC239" s="2">
        <f t="shared" si="44"/>
        <v>51587457.667569637</v>
      </c>
      <c r="AD239" s="3">
        <f t="shared" si="10"/>
        <v>52800000</v>
      </c>
      <c r="AE239" s="2">
        <f>IF(AE237&gt;=52800000,52800000,IF(AB218=Graph!G$1*1000,AE238+Graph!G$1*1000,AC239))</f>
        <v>51587457.667569637</v>
      </c>
      <c r="AF239" s="3">
        <f t="shared" si="11"/>
        <v>51587457.667569637</v>
      </c>
      <c r="AG239" s="3">
        <f t="shared" si="29"/>
        <v>48729520.610513985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164</v>
      </c>
      <c r="C240" s="7"/>
      <c r="D240" s="2" t="e">
        <f t="shared" si="12"/>
        <v>#N/A</v>
      </c>
      <c r="E240" s="2" t="e">
        <f t="shared" si="22"/>
        <v>#N/A</v>
      </c>
      <c r="F240" s="2">
        <v>714349.1415438354</v>
      </c>
      <c r="G240" s="2">
        <f t="shared" si="47"/>
        <v>579079.14285714284</v>
      </c>
      <c r="H240" s="2">
        <f t="shared" si="45"/>
        <v>106857098.63831545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4167057.5714285797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769632.16010451317</v>
      </c>
      <c r="Q240" s="2">
        <f t="shared" si="48"/>
        <v>600000</v>
      </c>
      <c r="R240" s="2">
        <f t="shared" si="46"/>
        <v>111061225.70714195</v>
      </c>
      <c r="S240" s="2">
        <f t="shared" si="17"/>
        <v>579079.14285714924</v>
      </c>
      <c r="T240" s="2">
        <f t="shared" si="18"/>
        <v>20920.857142857276</v>
      </c>
      <c r="U240" s="2">
        <f t="shared" si="19"/>
        <v>600000</v>
      </c>
      <c r="V240" s="2">
        <f t="shared" si="34"/>
        <v>58188024.490753889</v>
      </c>
      <c r="W240" s="2">
        <f t="shared" si="20"/>
        <v>560144.00045564771</v>
      </c>
      <c r="X240" s="2">
        <f t="shared" si="6"/>
        <v>39855.999544352293</v>
      </c>
      <c r="Y240" s="2">
        <f t="shared" si="43"/>
        <v>52873201.216388047</v>
      </c>
      <c r="Z240" s="2" t="str">
        <f t="shared" si="8"/>
        <v>MEEP</v>
      </c>
      <c r="AA240" s="2">
        <f>IF(Z240="HERE",Y240,AA239+Graph!$G$1*1000)</f>
        <v>56953817.569497243</v>
      </c>
      <c r="AB240" s="2">
        <f t="shared" si="21"/>
        <v>420000</v>
      </c>
      <c r="AC240" s="2">
        <f t="shared" si="44"/>
        <v>51587457.667569637</v>
      </c>
      <c r="AD240" s="3">
        <f t="shared" si="10"/>
        <v>52800000</v>
      </c>
      <c r="AE240" s="2">
        <f>IF(AE238&gt;=52800000,52800000,IF(AB219=Graph!G$1*1000,AE239+Graph!G$1*1000,AC240))</f>
        <v>51587457.667569637</v>
      </c>
      <c r="AF240" s="3">
        <f t="shared" si="11"/>
        <v>51587457.667569637</v>
      </c>
      <c r="AG240" s="3">
        <f t="shared" si="29"/>
        <v>48826166.802607924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165</v>
      </c>
      <c r="C241" s="7"/>
      <c r="D241" s="2" t="e">
        <f t="shared" si="12"/>
        <v>#N/A</v>
      </c>
      <c r="E241" s="2" t="e">
        <f t="shared" si="22"/>
        <v>#N/A</v>
      </c>
      <c r="F241" s="2">
        <v>716184.91703297198</v>
      </c>
      <c r="G241" s="2">
        <f t="shared" si="47"/>
        <v>579079.14285714284</v>
      </c>
      <c r="H241" s="2">
        <f t="shared" si="45"/>
        <v>107436177.7811726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4187978.428571437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771738.79999998212</v>
      </c>
      <c r="Q241" s="2">
        <f t="shared" si="48"/>
        <v>600000</v>
      </c>
      <c r="R241" s="2">
        <f t="shared" si="46"/>
        <v>111661225.70714195</v>
      </c>
      <c r="S241" s="2">
        <f t="shared" si="17"/>
        <v>579079.14285714924</v>
      </c>
      <c r="T241" s="2">
        <f t="shared" si="18"/>
        <v>20920.857142857276</v>
      </c>
      <c r="U241" s="2">
        <f t="shared" si="19"/>
        <v>600000</v>
      </c>
      <c r="V241" s="2">
        <f t="shared" si="34"/>
        <v>58750004.266698688</v>
      </c>
      <c r="W241" s="2">
        <f t="shared" si="20"/>
        <v>561979.77594479918</v>
      </c>
      <c r="X241" s="2">
        <f t="shared" si="6"/>
        <v>38020.224055200815</v>
      </c>
      <c r="Y241" s="2">
        <f t="shared" si="43"/>
        <v>52911221.440443248</v>
      </c>
      <c r="Z241" s="2" t="str">
        <f t="shared" si="8"/>
        <v>MEEP</v>
      </c>
      <c r="AA241" s="2">
        <f>IF(Z241="HERE",Y241,AA240+Graph!$G$1*1000)</f>
        <v>57373817.569497243</v>
      </c>
      <c r="AB241" s="2">
        <f t="shared" si="21"/>
        <v>420000</v>
      </c>
      <c r="AC241" s="2">
        <f t="shared" si="44"/>
        <v>51587457.667569637</v>
      </c>
      <c r="AD241" s="3">
        <f t="shared" si="10"/>
        <v>52800000</v>
      </c>
      <c r="AE241" s="2">
        <f>IF(AE239&gt;=52800000,52800000,IF(AB220=Graph!G$1*1000,AE240+Graph!G$1*1000,AC241))</f>
        <v>51587457.667569637</v>
      </c>
      <c r="AF241" s="3">
        <f t="shared" si="11"/>
        <v>51587457.667569637</v>
      </c>
      <c r="AG241" s="3">
        <f t="shared" si="29"/>
        <v>48921252.585536093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166</v>
      </c>
      <c r="C242" s="7"/>
      <c r="D242" s="2" t="e">
        <f t="shared" si="12"/>
        <v>#N/A</v>
      </c>
      <c r="E242" s="2" t="e">
        <f t="shared" si="22"/>
        <v>#N/A</v>
      </c>
      <c r="F242" s="2">
        <v>718020.69252212346</v>
      </c>
      <c r="G242" s="2">
        <f t="shared" si="47"/>
        <v>579079.14285714284</v>
      </c>
      <c r="H242" s="2">
        <f t="shared" si="45"/>
        <v>108015256.92402975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4208899.2857142938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773845.43989546597</v>
      </c>
      <c r="Q242" s="2">
        <f t="shared" si="48"/>
        <v>600000</v>
      </c>
      <c r="R242" s="2">
        <f t="shared" si="46"/>
        <v>112261225.70714195</v>
      </c>
      <c r="S242" s="2">
        <f t="shared" si="17"/>
        <v>579079.14285714924</v>
      </c>
      <c r="T242" s="2">
        <f t="shared" si="18"/>
        <v>20920.85714285681</v>
      </c>
      <c r="U242" s="2">
        <f t="shared" si="19"/>
        <v>600000</v>
      </c>
      <c r="V242" s="2">
        <f t="shared" si="34"/>
        <v>59313819.818132624</v>
      </c>
      <c r="W242" s="2">
        <f t="shared" si="20"/>
        <v>563815.55143393576</v>
      </c>
      <c r="X242" s="2">
        <f t="shared" si="6"/>
        <v>36184.448566064239</v>
      </c>
      <c r="Y242" s="2">
        <f t="shared" si="43"/>
        <v>52947405.889009312</v>
      </c>
      <c r="Z242" s="2" t="str">
        <f t="shared" si="8"/>
        <v>MEEP</v>
      </c>
      <c r="AA242" s="2">
        <f>IF(Z242="HERE",Y242,AA241+Graph!$G$1*1000)</f>
        <v>57793817.569497243</v>
      </c>
      <c r="AB242" s="2">
        <f t="shared" si="21"/>
        <v>420000</v>
      </c>
      <c r="AC242" s="2">
        <f t="shared" si="44"/>
        <v>51587457.667569637</v>
      </c>
      <c r="AD242" s="3">
        <f t="shared" si="10"/>
        <v>52800000</v>
      </c>
      <c r="AE242" s="2">
        <f>IF(AE240&gt;=52800000,52800000,IF(AB221=Graph!G$1*1000,AE241+Graph!G$1*1000,AC242))</f>
        <v>51587457.667569637</v>
      </c>
      <c r="AF242" s="3">
        <f t="shared" si="11"/>
        <v>51587457.667569637</v>
      </c>
      <c r="AG242" s="3">
        <f t="shared" si="29"/>
        <v>49014777.959298477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167</v>
      </c>
      <c r="C243" s="7"/>
      <c r="D243" s="2" t="e">
        <f t="shared" si="12"/>
        <v>#N/A</v>
      </c>
      <c r="E243" s="2" t="e">
        <f t="shared" si="22"/>
        <v>#N/A</v>
      </c>
      <c r="F243" s="2">
        <v>719856.46801126003</v>
      </c>
      <c r="G243" s="2">
        <f t="shared" si="47"/>
        <v>579079.14285714284</v>
      </c>
      <c r="H243" s="2">
        <f t="shared" si="45"/>
        <v>108594336.0668869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4229820.1428571511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775952.07979093492</v>
      </c>
      <c r="Q243" s="2">
        <f t="shared" si="48"/>
        <v>600000</v>
      </c>
      <c r="R243" s="2">
        <f t="shared" si="46"/>
        <v>112861225.70714195</v>
      </c>
      <c r="S243" s="2">
        <f t="shared" si="17"/>
        <v>579079.14285714924</v>
      </c>
      <c r="T243" s="2">
        <f t="shared" si="18"/>
        <v>20920.857142857276</v>
      </c>
      <c r="U243" s="2">
        <f t="shared" si="19"/>
        <v>600000</v>
      </c>
      <c r="V243" s="2">
        <f t="shared" si="34"/>
        <v>59879471.145055711</v>
      </c>
      <c r="W243" s="2">
        <f t="shared" si="20"/>
        <v>565651.32692308724</v>
      </c>
      <c r="X243" s="2">
        <f t="shared" si="6"/>
        <v>34348.673076912761</v>
      </c>
      <c r="Y243" s="2">
        <f t="shared" si="43"/>
        <v>52981754.562086225</v>
      </c>
      <c r="Z243" s="2" t="str">
        <f t="shared" si="8"/>
        <v>MEEP</v>
      </c>
      <c r="AA243" s="2">
        <f>IF(Z243="HERE",Y243,AA242+Graph!$G$1*1000)</f>
        <v>58213817.569497243</v>
      </c>
      <c r="AB243" s="2">
        <f t="shared" si="21"/>
        <v>420000</v>
      </c>
      <c r="AC243" s="2">
        <f t="shared" si="44"/>
        <v>51587457.667569637</v>
      </c>
      <c r="AD243" s="3">
        <f t="shared" si="10"/>
        <v>52800000</v>
      </c>
      <c r="AE243" s="2">
        <f>IF(AE241&gt;=52800000,52800000,IF(AB222=Graph!G$1*1000,AE242+Graph!G$1*1000,AC243))</f>
        <v>51587457.667569637</v>
      </c>
      <c r="AF243" s="3">
        <f t="shared" si="11"/>
        <v>51587457.667569637</v>
      </c>
      <c r="AG243" s="3">
        <f t="shared" si="29"/>
        <v>49106742.923895098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168</v>
      </c>
      <c r="C244" s="7"/>
      <c r="D244" s="2" t="e">
        <f t="shared" si="12"/>
        <v>#N/A</v>
      </c>
      <c r="E244" s="2" t="e">
        <f t="shared" si="22"/>
        <v>#N/A</v>
      </c>
      <c r="F244" s="2">
        <v>721692.24350041151</v>
      </c>
      <c r="G244" s="2">
        <f t="shared" si="47"/>
        <v>579079.14285714284</v>
      </c>
      <c r="H244" s="2">
        <f t="shared" si="45"/>
        <v>109173415.20974405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4250741.0000000084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778058.71968640387</v>
      </c>
      <c r="Q244" s="2">
        <f t="shared" si="48"/>
        <v>600000</v>
      </c>
      <c r="R244" s="2">
        <f t="shared" si="46"/>
        <v>113461225.70714195</v>
      </c>
      <c r="S244" s="2">
        <f t="shared" si="17"/>
        <v>579079.14285714924</v>
      </c>
      <c r="T244" s="2">
        <f t="shared" si="18"/>
        <v>20920.857142857276</v>
      </c>
      <c r="U244" s="2">
        <f t="shared" si="19"/>
        <v>600000</v>
      </c>
      <c r="V244" s="2">
        <f t="shared" si="34"/>
        <v>60446958.247467935</v>
      </c>
      <c r="W244" s="2">
        <f t="shared" si="20"/>
        <v>567487.10241222382</v>
      </c>
      <c r="X244" s="2">
        <f t="shared" si="6"/>
        <v>32512.897587776184</v>
      </c>
      <c r="Y244" s="2">
        <f t="shared" si="43"/>
        <v>53014267.459674001</v>
      </c>
      <c r="Z244" s="2" t="str">
        <f t="shared" si="8"/>
        <v>MEEP</v>
      </c>
      <c r="AA244" s="2">
        <f>IF(Z244="HERE",Y244,AA243+Graph!$G$1*1000)</f>
        <v>58633817.569497243</v>
      </c>
      <c r="AB244" s="2">
        <f t="shared" si="21"/>
        <v>420000</v>
      </c>
      <c r="AC244" s="2">
        <f t="shared" si="44"/>
        <v>51587457.667569637</v>
      </c>
      <c r="AD244" s="3">
        <f t="shared" si="10"/>
        <v>52800000</v>
      </c>
      <c r="AE244" s="2">
        <f>IF(AE242&gt;=52800000,52800000,IF(AB223=Graph!G$1*1000,AE243+Graph!G$1*1000,AC244))</f>
        <v>51587457.667569637</v>
      </c>
      <c r="AF244" s="3">
        <f t="shared" si="11"/>
        <v>51587457.667569637</v>
      </c>
      <c r="AG244" s="3">
        <f t="shared" si="29"/>
        <v>49197147.479325935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169</v>
      </c>
      <c r="C245" s="7"/>
      <c r="D245" s="2" t="e">
        <f t="shared" si="12"/>
        <v>#N/A</v>
      </c>
      <c r="E245" s="2" t="e">
        <f t="shared" si="22"/>
        <v>#N/A</v>
      </c>
      <c r="F245" s="2">
        <v>723528.01898956299</v>
      </c>
      <c r="G245" s="2">
        <f t="shared" si="47"/>
        <v>579079.14285714284</v>
      </c>
      <c r="H245" s="2">
        <f t="shared" si="45"/>
        <v>109752494.3526012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4271661.8571428657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780165.35958187282</v>
      </c>
      <c r="Q245" s="2">
        <f t="shared" si="48"/>
        <v>600000</v>
      </c>
      <c r="R245" s="2">
        <f t="shared" si="46"/>
        <v>114061225.70714195</v>
      </c>
      <c r="S245" s="2">
        <f t="shared" si="17"/>
        <v>579079.14285714924</v>
      </c>
      <c r="T245" s="2">
        <f t="shared" si="18"/>
        <v>20920.857142857276</v>
      </c>
      <c r="U245" s="2">
        <f t="shared" si="19"/>
        <v>600000</v>
      </c>
      <c r="V245" s="2">
        <f t="shared" si="34"/>
        <v>61016281.12536931</v>
      </c>
      <c r="W245" s="2">
        <f t="shared" si="20"/>
        <v>569322.87790137529</v>
      </c>
      <c r="X245" s="2">
        <f t="shared" si="6"/>
        <v>30677.122098624706</v>
      </c>
      <c r="Y245" s="2">
        <f t="shared" si="43"/>
        <v>53044944.581772625</v>
      </c>
      <c r="Z245" s="2" t="str">
        <f t="shared" si="8"/>
        <v>MEEP</v>
      </c>
      <c r="AA245" s="2">
        <f>IF(Z245="HERE",Y245,AA244+Graph!$G$1*1000)</f>
        <v>59053817.569497243</v>
      </c>
      <c r="AB245" s="2">
        <f t="shared" si="21"/>
        <v>420000</v>
      </c>
      <c r="AC245" s="2">
        <f t="shared" si="44"/>
        <v>51587457.667569637</v>
      </c>
      <c r="AD245" s="3">
        <f t="shared" si="10"/>
        <v>52800000</v>
      </c>
      <c r="AE245" s="2">
        <f>IF(AE243&gt;=52800000,52800000,IF(AB224=Graph!G$1*1000,AE244+Graph!G$1*1000,AC245))</f>
        <v>51587457.667569637</v>
      </c>
      <c r="AF245" s="3">
        <f t="shared" si="11"/>
        <v>51587457.667569637</v>
      </c>
      <c r="AG245" s="3">
        <f t="shared" si="29"/>
        <v>49285991.625591002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170</v>
      </c>
      <c r="C246" s="7"/>
      <c r="D246" s="2" t="e">
        <f t="shared" si="12"/>
        <v>#N/A</v>
      </c>
      <c r="E246" s="2" t="e">
        <f t="shared" si="22"/>
        <v>#N/A</v>
      </c>
      <c r="F246" s="2">
        <v>725363.79447869956</v>
      </c>
      <c r="G246" s="2">
        <f t="shared" si="47"/>
        <v>579079.14285714284</v>
      </c>
      <c r="H246" s="2">
        <f t="shared" si="45"/>
        <v>110331573.49545835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4292582.7142857229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782271.99947734177</v>
      </c>
      <c r="Q246" s="2">
        <f t="shared" si="48"/>
        <v>600000</v>
      </c>
      <c r="R246" s="2">
        <f t="shared" si="46"/>
        <v>114661225.70714195</v>
      </c>
      <c r="S246" s="2">
        <f t="shared" si="17"/>
        <v>579079.14285714924</v>
      </c>
      <c r="T246" s="2">
        <f t="shared" si="18"/>
        <v>20920.857142857276</v>
      </c>
      <c r="U246" s="2">
        <f t="shared" si="19"/>
        <v>600000</v>
      </c>
      <c r="V246" s="2">
        <f t="shared" si="34"/>
        <v>61587439.778759837</v>
      </c>
      <c r="W246" s="2">
        <f t="shared" si="20"/>
        <v>571158.65339052677</v>
      </c>
      <c r="X246" s="2">
        <f t="shared" si="6"/>
        <v>28841.346609473228</v>
      </c>
      <c r="Y246" s="2">
        <f t="shared" si="43"/>
        <v>53073785.928382099</v>
      </c>
      <c r="Z246" s="2" t="str">
        <f t="shared" si="8"/>
        <v>MEEP</v>
      </c>
      <c r="AA246" s="2">
        <f>IF(Z246="HERE",Y246,AA245+Graph!$G$1*1000)</f>
        <v>59473817.569497243</v>
      </c>
      <c r="AB246" s="2">
        <f t="shared" si="21"/>
        <v>420000</v>
      </c>
      <c r="AC246" s="2">
        <f t="shared" si="44"/>
        <v>51587457.667569637</v>
      </c>
      <c r="AD246" s="3">
        <f t="shared" si="10"/>
        <v>52800000</v>
      </c>
      <c r="AE246" s="2">
        <f>IF(AE244&gt;=52800000,52800000,IF(AB225=Graph!G$1*1000,AE245+Graph!G$1*1000,AC246))</f>
        <v>51587457.667569637</v>
      </c>
      <c r="AF246" s="3">
        <f t="shared" si="11"/>
        <v>51587457.667569637</v>
      </c>
      <c r="AG246" s="3">
        <f t="shared" si="29"/>
        <v>49373275.362690292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171</v>
      </c>
      <c r="C247" s="7"/>
      <c r="D247" s="2" t="e">
        <f t="shared" si="12"/>
        <v>#N/A</v>
      </c>
      <c r="E247" s="2" t="e">
        <f t="shared" si="22"/>
        <v>#N/A</v>
      </c>
      <c r="F247" s="2">
        <v>727199.56996785104</v>
      </c>
      <c r="G247" s="2">
        <f t="shared" si="47"/>
        <v>579079.14285714284</v>
      </c>
      <c r="H247" s="2">
        <f t="shared" si="45"/>
        <v>110910652.6383155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4313503.5714285802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784378.63937281072</v>
      </c>
      <c r="Q247" s="2">
        <f t="shared" si="48"/>
        <v>600000</v>
      </c>
      <c r="R247" s="2">
        <f t="shared" si="46"/>
        <v>115261225.70714195</v>
      </c>
      <c r="S247" s="2">
        <f t="shared" si="17"/>
        <v>579079.14285714924</v>
      </c>
      <c r="T247" s="2">
        <f t="shared" si="18"/>
        <v>20920.857142857276</v>
      </c>
      <c r="U247" s="2">
        <f t="shared" si="19"/>
        <v>600000</v>
      </c>
      <c r="V247" s="2">
        <f t="shared" si="34"/>
        <v>62160434.2076395</v>
      </c>
      <c r="W247" s="2">
        <f t="shared" si="20"/>
        <v>572994.42887966335</v>
      </c>
      <c r="X247" s="2">
        <f t="shared" si="6"/>
        <v>27005.571120336652</v>
      </c>
      <c r="Y247" s="2">
        <f t="shared" si="43"/>
        <v>53100791.499502435</v>
      </c>
      <c r="Z247" s="2" t="str">
        <f t="shared" si="8"/>
        <v>MEEP</v>
      </c>
      <c r="AA247" s="2">
        <f>IF(Z247="HERE",Y247,AA246+Graph!$G$1*1000)</f>
        <v>59893817.569497243</v>
      </c>
      <c r="AB247" s="2">
        <f t="shared" si="21"/>
        <v>420000</v>
      </c>
      <c r="AC247" s="2">
        <f t="shared" si="44"/>
        <v>51587457.667569637</v>
      </c>
      <c r="AD247" s="3">
        <f t="shared" si="10"/>
        <v>52800000</v>
      </c>
      <c r="AE247" s="2">
        <f>IF(AE245&gt;=52800000,52800000,IF(AB226=Graph!G$1*1000,AE246+Graph!G$1*1000,AC247))</f>
        <v>51587457.667569637</v>
      </c>
      <c r="AF247" s="3">
        <f t="shared" si="11"/>
        <v>51587457.667569637</v>
      </c>
      <c r="AG247" s="3">
        <f t="shared" si="29"/>
        <v>49458998.690623827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172</v>
      </c>
      <c r="C248" s="7"/>
      <c r="D248" s="2" t="e">
        <f t="shared" si="12"/>
        <v>#N/A</v>
      </c>
      <c r="E248" s="2" t="e">
        <f t="shared" si="22"/>
        <v>#N/A</v>
      </c>
      <c r="F248" s="2">
        <v>729035.34545698762</v>
      </c>
      <c r="G248" s="2">
        <f t="shared" si="47"/>
        <v>579079.14285714284</v>
      </c>
      <c r="H248" s="2">
        <f t="shared" si="45"/>
        <v>111489731.78117265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4334424.4285714375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786485.27926827967</v>
      </c>
      <c r="Q248" s="2">
        <f t="shared" si="48"/>
        <v>600000</v>
      </c>
      <c r="R248" s="2">
        <f t="shared" si="46"/>
        <v>115861225.70714195</v>
      </c>
      <c r="S248" s="2">
        <f t="shared" si="17"/>
        <v>579079.14285714924</v>
      </c>
      <c r="T248" s="2">
        <f t="shared" si="18"/>
        <v>20920.857142857276</v>
      </c>
      <c r="U248" s="2">
        <f t="shared" si="19"/>
        <v>600000</v>
      </c>
      <c r="V248" s="2">
        <f t="shared" si="34"/>
        <v>62735264.412008315</v>
      </c>
      <c r="W248" s="2">
        <f t="shared" si="20"/>
        <v>574830.20436881483</v>
      </c>
      <c r="X248" s="2">
        <f t="shared" si="6"/>
        <v>25169.795631185174</v>
      </c>
      <c r="Y248" s="2">
        <f t="shared" si="43"/>
        <v>53125961.295133621</v>
      </c>
      <c r="Z248" s="2" t="str">
        <f t="shared" si="8"/>
        <v>MEEP</v>
      </c>
      <c r="AA248" s="2">
        <f>IF(Z248="HERE",Y248,AA247+Graph!$G$1*1000)</f>
        <v>60313817.569497243</v>
      </c>
      <c r="AB248" s="2">
        <f t="shared" si="21"/>
        <v>420000</v>
      </c>
      <c r="AC248" s="2">
        <f t="shared" si="44"/>
        <v>51587457.667569637</v>
      </c>
      <c r="AD248" s="3">
        <f t="shared" si="10"/>
        <v>52800000</v>
      </c>
      <c r="AE248" s="2">
        <f>IF(AE246&gt;=52800000,52800000,IF(AB227=Graph!G$1*1000,AE247+Graph!G$1*1000,AC248))</f>
        <v>51587457.667569637</v>
      </c>
      <c r="AF248" s="3">
        <f t="shared" si="11"/>
        <v>51587457.667569637</v>
      </c>
      <c r="AG248" s="3">
        <f t="shared" si="29"/>
        <v>49543161.60939157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173</v>
      </c>
      <c r="C249" s="7"/>
      <c r="D249" s="2" t="e">
        <f t="shared" si="12"/>
        <v>#N/A</v>
      </c>
      <c r="E249" s="2" t="e">
        <f t="shared" si="22"/>
        <v>#N/A</v>
      </c>
      <c r="F249" s="2">
        <v>730871.1209461391</v>
      </c>
      <c r="G249" s="2">
        <f t="shared" si="47"/>
        <v>579079.14285714284</v>
      </c>
      <c r="H249" s="2">
        <f t="shared" si="45"/>
        <v>112068810.9240298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4355345.2857142948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788591.91916374862</v>
      </c>
      <c r="Q249" s="2">
        <f t="shared" si="48"/>
        <v>600000</v>
      </c>
      <c r="R249" s="2">
        <f t="shared" si="46"/>
        <v>116461225.70714195</v>
      </c>
      <c r="S249" s="2">
        <f t="shared" si="17"/>
        <v>579079.14285714924</v>
      </c>
      <c r="T249" s="2">
        <f t="shared" si="18"/>
        <v>20920.857142857276</v>
      </c>
      <c r="U249" s="2">
        <f t="shared" si="19"/>
        <v>600000</v>
      </c>
      <c r="V249" s="2">
        <f t="shared" si="34"/>
        <v>63311930.391866267</v>
      </c>
      <c r="W249" s="2">
        <f t="shared" si="20"/>
        <v>576665.9798579514</v>
      </c>
      <c r="X249" s="2">
        <f t="shared" si="6"/>
        <v>23334.020142048597</v>
      </c>
      <c r="Y249" s="2">
        <f t="shared" si="43"/>
        <v>53149295.315275669</v>
      </c>
      <c r="Z249" s="2" t="str">
        <f t="shared" si="8"/>
        <v>MEEP</v>
      </c>
      <c r="AA249" s="2">
        <f>IF(Z249="HERE",Y249,AA248+Graph!$G$1*1000)</f>
        <v>60733817.569497243</v>
      </c>
      <c r="AB249" s="2">
        <f t="shared" si="21"/>
        <v>420000</v>
      </c>
      <c r="AC249" s="2">
        <f t="shared" si="44"/>
        <v>51587457.667569637</v>
      </c>
      <c r="AD249" s="3">
        <f t="shared" si="10"/>
        <v>52800000</v>
      </c>
      <c r="AE249" s="2">
        <f>IF(AE247&gt;=52800000,52800000,IF(AB228=Graph!G$1*1000,AE248+Graph!G$1*1000,AC249))</f>
        <v>51587457.667569637</v>
      </c>
      <c r="AF249" s="3">
        <f t="shared" si="11"/>
        <v>51587457.667569637</v>
      </c>
      <c r="AG249" s="3">
        <f t="shared" si="29"/>
        <v>49625764.118993551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174</v>
      </c>
      <c r="C250" s="7"/>
      <c r="D250" s="2" t="e">
        <f t="shared" si="12"/>
        <v>#N/A</v>
      </c>
      <c r="E250" s="2" t="e">
        <f t="shared" si="22"/>
        <v>#N/A</v>
      </c>
      <c r="F250" s="2">
        <v>732706.89643527567</v>
      </c>
      <c r="G250" s="2">
        <f t="shared" si="47"/>
        <v>579079.14285714284</v>
      </c>
      <c r="H250" s="2">
        <f t="shared" si="45"/>
        <v>112647890.06688695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4376266.142857152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790698.55905921757</v>
      </c>
      <c r="Q250" s="2">
        <f t="shared" si="48"/>
        <v>600000</v>
      </c>
      <c r="R250" s="2">
        <f t="shared" si="46"/>
        <v>117061225.70714195</v>
      </c>
      <c r="S250" s="2">
        <f t="shared" si="17"/>
        <v>579079.14285714924</v>
      </c>
      <c r="T250" s="2">
        <f t="shared" si="18"/>
        <v>20920.857142857276</v>
      </c>
      <c r="U250" s="2">
        <f t="shared" si="19"/>
        <v>600000</v>
      </c>
      <c r="V250" s="2">
        <f t="shared" si="34"/>
        <v>63890432.14721337</v>
      </c>
      <c r="W250" s="2">
        <f t="shared" si="20"/>
        <v>578501.75534710288</v>
      </c>
      <c r="X250" s="2">
        <f t="shared" si="6"/>
        <v>21498.24465289712</v>
      </c>
      <c r="Y250" s="2">
        <f t="shared" si="43"/>
        <v>53170793.559928566</v>
      </c>
      <c r="Z250" s="2" t="str">
        <f t="shared" si="8"/>
        <v>MEEP</v>
      </c>
      <c r="AA250" s="2">
        <f>IF(Z250="HERE",Y250,AA249+Graph!$G$1*1000)</f>
        <v>61153817.569497243</v>
      </c>
      <c r="AB250" s="2">
        <f t="shared" si="21"/>
        <v>420000</v>
      </c>
      <c r="AC250" s="2">
        <f t="shared" si="44"/>
        <v>51587457.667569637</v>
      </c>
      <c r="AD250" s="3">
        <f t="shared" si="10"/>
        <v>52800000</v>
      </c>
      <c r="AE250" s="2">
        <f>IF(AE248&gt;=52800000,52800000,IF(AB229=Graph!G$1*1000,AE249+Graph!G$1*1000,AC250))</f>
        <v>51587457.667569637</v>
      </c>
      <c r="AF250" s="3">
        <f t="shared" si="11"/>
        <v>51587457.667569637</v>
      </c>
      <c r="AG250" s="3">
        <f t="shared" si="29"/>
        <v>49679808.695926003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175</v>
      </c>
      <c r="C251" s="7"/>
      <c r="D251" s="2" t="e">
        <f t="shared" si="12"/>
        <v>#N/A</v>
      </c>
      <c r="E251" s="2" t="e">
        <f t="shared" si="22"/>
        <v>#N/A</v>
      </c>
      <c r="F251" s="2">
        <v>734542.67192442715</v>
      </c>
      <c r="G251" s="2">
        <f t="shared" si="47"/>
        <v>579079.14285714284</v>
      </c>
      <c r="H251" s="2">
        <f t="shared" si="45"/>
        <v>113226969.2097441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4397187.0000000093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792805.19895468652</v>
      </c>
      <c r="Q251" s="2">
        <f t="shared" si="48"/>
        <v>600000</v>
      </c>
      <c r="R251" s="2">
        <f t="shared" si="46"/>
        <v>117661225.70714195</v>
      </c>
      <c r="S251" s="2">
        <f t="shared" si="17"/>
        <v>579079.14285714924</v>
      </c>
      <c r="T251" s="2">
        <f t="shared" si="18"/>
        <v>20920.857142857276</v>
      </c>
      <c r="U251" s="2">
        <f t="shared" si="19"/>
        <v>600000</v>
      </c>
      <c r="V251" s="2">
        <f t="shared" si="34"/>
        <v>64470769.678049609</v>
      </c>
      <c r="W251" s="2">
        <f t="shared" si="20"/>
        <v>580337.53083623946</v>
      </c>
      <c r="X251" s="2">
        <f t="shared" si="6"/>
        <v>19662.469163760543</v>
      </c>
      <c r="Y251" s="2">
        <f t="shared" si="43"/>
        <v>53190456.029092327</v>
      </c>
      <c r="Z251" s="2" t="str">
        <f t="shared" si="8"/>
        <v>MEEP</v>
      </c>
      <c r="AA251" s="2">
        <f>IF(Z251="HERE",Y251,AA250+Graph!$G$1*1000)</f>
        <v>61573817.569497243</v>
      </c>
      <c r="AB251" s="2">
        <f t="shared" si="21"/>
        <v>420000</v>
      </c>
      <c r="AC251" s="2">
        <f t="shared" si="44"/>
        <v>51587457.667569637</v>
      </c>
      <c r="AD251" s="3">
        <f t="shared" si="10"/>
        <v>52800000</v>
      </c>
      <c r="AE251" s="2">
        <f>IF(AE249&gt;=52800000,52800000,IF(AB230=Graph!G$1*1000,AE250+Graph!G$1*1000,AC251))</f>
        <v>52007457.667569637</v>
      </c>
      <c r="AF251" s="3">
        <f t="shared" si="11"/>
        <v>52007457.667569637</v>
      </c>
      <c r="AG251" s="3">
        <f t="shared" si="29"/>
        <v>50057808.695926003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176</v>
      </c>
      <c r="C252" s="7"/>
      <c r="D252" s="2" t="e">
        <f t="shared" si="12"/>
        <v>#N/A</v>
      </c>
      <c r="E252" s="2" t="e">
        <f t="shared" si="22"/>
        <v>#N/A</v>
      </c>
      <c r="F252" s="2">
        <v>736378.44741356373</v>
      </c>
      <c r="G252" s="2">
        <f t="shared" si="47"/>
        <v>579079.14285714284</v>
      </c>
      <c r="H252" s="2">
        <f t="shared" si="45"/>
        <v>113806048.35260125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4418107.8571428666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794911.83885017037</v>
      </c>
      <c r="Q252" s="2">
        <f t="shared" si="48"/>
        <v>600000</v>
      </c>
      <c r="R252" s="2">
        <f t="shared" si="46"/>
        <v>118261225.70714195</v>
      </c>
      <c r="S252" s="2">
        <f t="shared" si="17"/>
        <v>579079.14285714924</v>
      </c>
      <c r="T252" s="2">
        <f t="shared" si="18"/>
        <v>20920.857142857276</v>
      </c>
      <c r="U252" s="2">
        <f t="shared" si="19"/>
        <v>600000</v>
      </c>
      <c r="V252" s="2">
        <f t="shared" si="34"/>
        <v>65052942.984375</v>
      </c>
      <c r="W252" s="2">
        <f t="shared" si="20"/>
        <v>582173.30632539093</v>
      </c>
      <c r="X252" s="2">
        <f t="shared" si="6"/>
        <v>17826.693674609065</v>
      </c>
      <c r="Y252" s="2">
        <f t="shared" si="43"/>
        <v>53208282.722766936</v>
      </c>
      <c r="Z252" s="2" t="str">
        <f t="shared" si="8"/>
        <v>MEEP</v>
      </c>
      <c r="AA252" s="2">
        <f>IF(Z252="HERE",Y252,AA251+Graph!$G$1*1000)</f>
        <v>61993817.569497243</v>
      </c>
      <c r="AB252" s="2">
        <f t="shared" si="21"/>
        <v>420000</v>
      </c>
      <c r="AC252" s="2">
        <f t="shared" si="44"/>
        <v>51587457.667569637</v>
      </c>
      <c r="AD252" s="3">
        <f t="shared" si="10"/>
        <v>52800000</v>
      </c>
      <c r="AE252" s="2">
        <f>IF(AE250&gt;=52800000,52800000,IF(AB231=Graph!G$1*1000,AE251+Graph!G$1*1000,AC252))</f>
        <v>52427457.667569637</v>
      </c>
      <c r="AF252" s="3">
        <f t="shared" si="11"/>
        <v>52427457.667569637</v>
      </c>
      <c r="AG252" s="3">
        <f t="shared" si="29"/>
        <v>50099372.883378483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177</v>
      </c>
      <c r="C253" s="7"/>
      <c r="D253" s="2" t="e">
        <f t="shared" si="12"/>
        <v>#N/A</v>
      </c>
      <c r="E253" s="2" t="e">
        <f t="shared" si="22"/>
        <v>#N/A</v>
      </c>
      <c r="F253" s="2">
        <v>738214.22290271521</v>
      </c>
      <c r="G253" s="2">
        <f t="shared" si="47"/>
        <v>579079.14285714284</v>
      </c>
      <c r="H253" s="2">
        <f t="shared" si="45"/>
        <v>114385127.49545839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4439028.7142857239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797018.47874563932</v>
      </c>
      <c r="Q253" s="2">
        <f t="shared" si="48"/>
        <v>600000</v>
      </c>
      <c r="R253" s="2">
        <f t="shared" si="46"/>
        <v>118861225.70714195</v>
      </c>
      <c r="S253" s="2">
        <f t="shared" si="17"/>
        <v>579079.14285714924</v>
      </c>
      <c r="T253" s="2">
        <f t="shared" si="18"/>
        <v>20920.857142857276</v>
      </c>
      <c r="U253" s="2">
        <f t="shared" si="19"/>
        <v>600000</v>
      </c>
      <c r="V253" s="2">
        <f t="shared" si="34"/>
        <v>65636952.066189542</v>
      </c>
      <c r="W253" s="2">
        <f t="shared" si="20"/>
        <v>584009.08181454241</v>
      </c>
      <c r="X253" s="2">
        <f t="shared" si="6"/>
        <v>15990.918185457587</v>
      </c>
      <c r="Y253" s="2">
        <f t="shared" si="43"/>
        <v>53224273.640952393</v>
      </c>
      <c r="Z253" s="2" t="str">
        <f t="shared" si="8"/>
        <v>MEEP</v>
      </c>
      <c r="AA253" s="2">
        <f>IF(Z253="HERE",Y253,AA252+Graph!$G$1*1000)</f>
        <v>62413817.569497243</v>
      </c>
      <c r="AB253" s="2">
        <f t="shared" si="21"/>
        <v>420000</v>
      </c>
      <c r="AC253" s="2">
        <f t="shared" si="44"/>
        <v>51587457.667569637</v>
      </c>
      <c r="AD253" s="3">
        <f t="shared" si="10"/>
        <v>52800000</v>
      </c>
      <c r="AE253" s="2">
        <f>IF(AE251&gt;=52800000,52800000,IF(AB232=Graph!G$1*1000,AE252+Graph!G$1*1000,AC253))</f>
        <v>52847457.667569637</v>
      </c>
      <c r="AF253" s="3">
        <f t="shared" si="11"/>
        <v>52800000</v>
      </c>
      <c r="AG253" s="3">
        <f t="shared" si="29"/>
        <v>50099372.883378483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178</v>
      </c>
      <c r="C254" s="7"/>
      <c r="D254" s="2" t="e">
        <f t="shared" si="12"/>
        <v>#N/A</v>
      </c>
      <c r="E254" s="2" t="e">
        <f t="shared" si="22"/>
        <v>#N/A</v>
      </c>
      <c r="F254" s="2">
        <v>740049.99839186668</v>
      </c>
      <c r="G254" s="2">
        <f t="shared" si="47"/>
        <v>579079.14285714284</v>
      </c>
      <c r="H254" s="2">
        <f t="shared" si="45"/>
        <v>114964206.63831554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4459949.5714285811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799125.11864110827</v>
      </c>
      <c r="Q254" s="2">
        <f t="shared" si="48"/>
        <v>600000</v>
      </c>
      <c r="R254" s="2">
        <f t="shared" si="46"/>
        <v>119461225.70714195</v>
      </c>
      <c r="S254" s="2">
        <f t="shared" si="17"/>
        <v>579079.14285714924</v>
      </c>
      <c r="T254" s="2">
        <f t="shared" si="18"/>
        <v>20920.857142857276</v>
      </c>
      <c r="U254" s="2">
        <f t="shared" si="19"/>
        <v>600000</v>
      </c>
      <c r="V254" s="2">
        <f t="shared" si="34"/>
        <v>66222796.923493221</v>
      </c>
      <c r="W254" s="2">
        <f t="shared" si="20"/>
        <v>585844.85730367899</v>
      </c>
      <c r="X254" s="2">
        <f t="shared" si="6"/>
        <v>14155.142696321011</v>
      </c>
      <c r="Y254" s="2">
        <f t="shared" si="43"/>
        <v>53238428.783648714</v>
      </c>
      <c r="Z254" s="2" t="str">
        <f t="shared" si="8"/>
        <v>MEEP</v>
      </c>
      <c r="AA254" s="2">
        <f>IF(Z254="HERE",Y254,AA253+Graph!$G$1*1000)</f>
        <v>62833817.569497243</v>
      </c>
      <c r="AB254" s="2">
        <f t="shared" si="21"/>
        <v>420000</v>
      </c>
      <c r="AC254" s="2">
        <f t="shared" si="44"/>
        <v>51587457.667569637</v>
      </c>
      <c r="AD254" s="3">
        <f t="shared" si="10"/>
        <v>52800000</v>
      </c>
      <c r="AE254" s="2">
        <f>IF(AE252&gt;=52800000,52800000,IF(AB233=Graph!G$1*1000,AE253+Graph!G$1*1000,AC254))</f>
        <v>53267457.667569637</v>
      </c>
      <c r="AF254" s="3">
        <f t="shared" si="11"/>
        <v>52800000</v>
      </c>
      <c r="AG254" s="3">
        <f t="shared" si="29"/>
        <v>50099372.883378483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179</v>
      </c>
      <c r="C255" s="7"/>
      <c r="D255" s="2" t="e">
        <f t="shared" si="12"/>
        <v>#N/A</v>
      </c>
      <c r="E255" s="2" t="e">
        <f t="shared" si="22"/>
        <v>#N/A</v>
      </c>
      <c r="F255" s="2">
        <v>741885.77388100326</v>
      </c>
      <c r="G255" s="2">
        <f t="shared" si="47"/>
        <v>579079.14285714284</v>
      </c>
      <c r="H255" s="2">
        <f t="shared" si="45"/>
        <v>115543285.78117269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4480870.4285714384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801231.75853657722</v>
      </c>
      <c r="Q255" s="2">
        <f t="shared" si="48"/>
        <v>600000</v>
      </c>
      <c r="R255" s="2">
        <f t="shared" si="46"/>
        <v>120061225.70714195</v>
      </c>
      <c r="S255" s="2">
        <f t="shared" si="17"/>
        <v>579079.14285714924</v>
      </c>
      <c r="T255" s="2">
        <f t="shared" si="18"/>
        <v>20920.857142857276</v>
      </c>
      <c r="U255" s="2">
        <f t="shared" si="19"/>
        <v>600000</v>
      </c>
      <c r="V255" s="2">
        <f t="shared" si="34"/>
        <v>66810477.556286052</v>
      </c>
      <c r="W255" s="2">
        <f t="shared" si="20"/>
        <v>587680.63279283047</v>
      </c>
      <c r="X255" s="2">
        <f t="shared" si="6"/>
        <v>12319.367207169533</v>
      </c>
      <c r="Y255" s="2">
        <f t="shared" si="43"/>
        <v>53250748.150855884</v>
      </c>
      <c r="Z255" s="2" t="str">
        <f t="shared" si="8"/>
        <v>MEEP</v>
      </c>
      <c r="AA255" s="2">
        <f>IF(Z255="HERE",Y255,AA254+Graph!$G$1*1000)</f>
        <v>63253817.569497243</v>
      </c>
      <c r="AB255" s="2">
        <f t="shared" si="21"/>
        <v>420000</v>
      </c>
      <c r="AC255" s="2">
        <f t="shared" si="44"/>
        <v>51587457.667569637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50099372.883378483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180</v>
      </c>
      <c r="C256" s="7"/>
      <c r="D256" s="2" t="e">
        <f t="shared" si="12"/>
        <v>#N/A</v>
      </c>
      <c r="E256" s="2" t="e">
        <f t="shared" si="22"/>
        <v>#N/A</v>
      </c>
      <c r="F256" s="2">
        <v>743721.54937015474</v>
      </c>
      <c r="G256" s="2">
        <f t="shared" si="47"/>
        <v>579079.14285714284</v>
      </c>
      <c r="H256" s="2">
        <f t="shared" si="45"/>
        <v>116122364.92402984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4501791.2857142957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803338.39843204618</v>
      </c>
      <c r="Q256" s="2">
        <f t="shared" si="48"/>
        <v>600000</v>
      </c>
      <c r="R256" s="2">
        <f t="shared" si="46"/>
        <v>120661225.70714195</v>
      </c>
      <c r="S256" s="2">
        <f t="shared" si="17"/>
        <v>579079.14285714924</v>
      </c>
      <c r="T256" s="2">
        <f t="shared" si="18"/>
        <v>20920.857142857276</v>
      </c>
      <c r="U256" s="2">
        <f t="shared" si="19"/>
        <v>600000</v>
      </c>
      <c r="V256" s="2">
        <f t="shared" si="34"/>
        <v>67399993.964568019</v>
      </c>
      <c r="W256" s="2">
        <f t="shared" si="20"/>
        <v>589516.40828196704</v>
      </c>
      <c r="X256" s="2">
        <f t="shared" si="6"/>
        <v>10483.591718032956</v>
      </c>
      <c r="Y256" s="2">
        <f t="shared" si="43"/>
        <v>53261231.742573917</v>
      </c>
      <c r="Z256" s="2" t="str">
        <f t="shared" si="8"/>
        <v>MEEP</v>
      </c>
      <c r="AA256" s="2">
        <f>IF(Z256="HERE",Y256,AA255+Graph!$G$1*1000)</f>
        <v>63673817.569497243</v>
      </c>
      <c r="AB256" s="2">
        <f t="shared" si="21"/>
        <v>420000</v>
      </c>
      <c r="AC256" s="2">
        <f t="shared" si="44"/>
        <v>51587457.667569637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50099372.883378483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181</v>
      </c>
      <c r="C257" s="7"/>
      <c r="D257" s="2" t="e">
        <f t="shared" si="12"/>
        <v>#N/A</v>
      </c>
      <c r="E257" s="2" t="e">
        <f t="shared" si="22"/>
        <v>#N/A</v>
      </c>
      <c r="F257" s="2">
        <v>745557.32485929132</v>
      </c>
      <c r="G257" s="2">
        <f t="shared" si="47"/>
        <v>579079.14285714284</v>
      </c>
      <c r="H257" s="2">
        <f t="shared" si="45"/>
        <v>116701444.06688699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4522712.142857153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805445.03832751513</v>
      </c>
      <c r="Q257" s="2">
        <f t="shared" si="48"/>
        <v>600000</v>
      </c>
      <c r="R257" s="2">
        <f t="shared" si="46"/>
        <v>121261225.70714195</v>
      </c>
      <c r="S257" s="2">
        <f t="shared" si="17"/>
        <v>579079.14285714924</v>
      </c>
      <c r="T257" s="2">
        <f t="shared" si="18"/>
        <v>20920.857142857276</v>
      </c>
      <c r="U257" s="2">
        <f t="shared" si="19"/>
        <v>600000</v>
      </c>
      <c r="V257" s="2">
        <f t="shared" si="34"/>
        <v>67991346.148339137</v>
      </c>
      <c r="W257" s="2">
        <f t="shared" si="20"/>
        <v>591352.18377111852</v>
      </c>
      <c r="X257" s="2">
        <f t="shared" si="6"/>
        <v>8647.8162288814783</v>
      </c>
      <c r="Y257" s="2">
        <f t="shared" si="43"/>
        <v>53269879.558802798</v>
      </c>
      <c r="Z257" s="2" t="str">
        <f t="shared" si="8"/>
        <v>MEEP</v>
      </c>
      <c r="AA257" s="2">
        <f>IF(Z257="HERE",Y257,AA256+Graph!$G$1*1000)</f>
        <v>64093817.569497243</v>
      </c>
      <c r="AB257" s="2">
        <f t="shared" si="21"/>
        <v>420000</v>
      </c>
      <c r="AC257" s="2">
        <f t="shared" si="44"/>
        <v>51587457.667569637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50099372.883378483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182</v>
      </c>
      <c r="C258" s="7"/>
      <c r="D258" s="2" t="e">
        <f t="shared" si="12"/>
        <v>#N/A</v>
      </c>
      <c r="E258" s="2" t="e">
        <f t="shared" si="22"/>
        <v>#N/A</v>
      </c>
      <c r="F258" s="2">
        <v>747393.10034844279</v>
      </c>
      <c r="G258" s="2">
        <f t="shared" si="47"/>
        <v>579079.14285714284</v>
      </c>
      <c r="H258" s="2">
        <f t="shared" si="45"/>
        <v>117280523.20974414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4543633.0000000102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807551.67822298408</v>
      </c>
      <c r="Q258" s="2">
        <f t="shared" si="48"/>
        <v>600000</v>
      </c>
      <c r="R258" s="2">
        <f t="shared" si="46"/>
        <v>121861225.70714195</v>
      </c>
      <c r="S258" s="2">
        <f t="shared" si="17"/>
        <v>579079.14285714924</v>
      </c>
      <c r="T258" s="2">
        <f t="shared" si="18"/>
        <v>20920.857142857276</v>
      </c>
      <c r="U258" s="2">
        <f t="shared" si="19"/>
        <v>600000</v>
      </c>
      <c r="V258" s="2">
        <f t="shared" si="34"/>
        <v>68584534.107599393</v>
      </c>
      <c r="W258" s="2">
        <f t="shared" si="20"/>
        <v>593187.9592602551</v>
      </c>
      <c r="X258" s="2">
        <f t="shared" si="6"/>
        <v>6812.0407397449017</v>
      </c>
      <c r="Y258" s="2">
        <f t="shared" si="43"/>
        <v>53276691.599542543</v>
      </c>
      <c r="Z258" s="2" t="str">
        <f t="shared" si="8"/>
        <v>MEEP</v>
      </c>
      <c r="AA258" s="2">
        <f>IF(Z258="HERE",Y258,AA257+Graph!$G$1*1000)</f>
        <v>64513817.569497243</v>
      </c>
      <c r="AB258" s="2">
        <f t="shared" si="21"/>
        <v>420000</v>
      </c>
      <c r="AC258" s="2">
        <f t="shared" si="44"/>
        <v>51587457.667569637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50099372.883378483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183</v>
      </c>
      <c r="C259" s="7"/>
      <c r="D259" s="2" t="e">
        <f t="shared" si="12"/>
        <v>#N/A</v>
      </c>
      <c r="E259" s="2" t="e">
        <f t="shared" si="22"/>
        <v>#N/A</v>
      </c>
      <c r="F259" s="2">
        <v>749228.87583757937</v>
      </c>
      <c r="G259" s="2">
        <f t="shared" si="47"/>
        <v>579079.14285714284</v>
      </c>
      <c r="H259" s="2">
        <f t="shared" si="45"/>
        <v>117859602.35260129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4564553.8571428675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809658.31811845303</v>
      </c>
      <c r="Q259" s="2">
        <f t="shared" si="48"/>
        <v>600000</v>
      </c>
      <c r="R259" s="2">
        <f t="shared" si="46"/>
        <v>122461225.70714195</v>
      </c>
      <c r="S259" s="2">
        <f t="shared" si="17"/>
        <v>579079.14285714924</v>
      </c>
      <c r="T259" s="2">
        <f t="shared" si="18"/>
        <v>20920.857142857276</v>
      </c>
      <c r="U259" s="2">
        <f t="shared" si="19"/>
        <v>600000</v>
      </c>
      <c r="V259" s="2">
        <f t="shared" si="34"/>
        <v>69179557.842348799</v>
      </c>
      <c r="W259" s="2">
        <f t="shared" si="20"/>
        <v>595023.73474940658</v>
      </c>
      <c r="X259" s="2">
        <f t="shared" si="6"/>
        <v>4976.2652505934238</v>
      </c>
      <c r="Y259" s="2">
        <f t="shared" si="43"/>
        <v>53281667.864793137</v>
      </c>
      <c r="Z259" s="2" t="str">
        <f t="shared" si="8"/>
        <v>MEEP</v>
      </c>
      <c r="AA259" s="2">
        <f>IF(Z259="HERE",Y259,AA258+Graph!$G$1*1000)</f>
        <v>64933817.569497243</v>
      </c>
      <c r="AB259" s="2">
        <f t="shared" si="21"/>
        <v>420000</v>
      </c>
      <c r="AC259" s="2">
        <f t="shared" si="44"/>
        <v>51587457.667569637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50099372.883378483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184</v>
      </c>
      <c r="C260" s="7"/>
      <c r="D260" s="2" t="e">
        <f t="shared" si="12"/>
        <v>#N/A</v>
      </c>
      <c r="E260" s="2" t="e">
        <f t="shared" si="22"/>
        <v>#N/A</v>
      </c>
      <c r="F260" s="2">
        <v>751064.65132673085</v>
      </c>
      <c r="G260" s="2">
        <f t="shared" si="47"/>
        <v>579079.14285714284</v>
      </c>
      <c r="H260" s="2">
        <f t="shared" si="45"/>
        <v>118438681.49545844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4585474.7142857248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811764.95801392198</v>
      </c>
      <c r="Q260" s="2">
        <f t="shared" si="48"/>
        <v>600000</v>
      </c>
      <c r="R260" s="2">
        <f t="shared" si="46"/>
        <v>123061225.70714195</v>
      </c>
      <c r="S260" s="2">
        <f t="shared" si="17"/>
        <v>579079.14285714924</v>
      </c>
      <c r="T260" s="2">
        <f t="shared" si="18"/>
        <v>20920.857142857276</v>
      </c>
      <c r="U260" s="2">
        <f t="shared" si="19"/>
        <v>600000</v>
      </c>
      <c r="V260" s="2">
        <f t="shared" si="34"/>
        <v>69776417.352587357</v>
      </c>
      <c r="W260" s="2">
        <f t="shared" si="20"/>
        <v>596859.51023855805</v>
      </c>
      <c r="X260" s="2">
        <f t="shared" si="6"/>
        <v>3140.489761441946</v>
      </c>
      <c r="Y260" s="2">
        <f t="shared" si="43"/>
        <v>53284808.354554579</v>
      </c>
      <c r="Z260" s="2" t="str">
        <f t="shared" si="8"/>
        <v>MEEP</v>
      </c>
      <c r="AA260" s="2">
        <f>IF(Z260="HERE",Y260,AA259+Graph!$G$1*1000)</f>
        <v>65353817.569497243</v>
      </c>
      <c r="AB260" s="2">
        <f t="shared" si="21"/>
        <v>420000</v>
      </c>
      <c r="AC260" s="2">
        <f t="shared" si="44"/>
        <v>51587457.667569637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50099372.883378483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185</v>
      </c>
      <c r="C261" s="7"/>
      <c r="D261" s="2" t="e">
        <f t="shared" si="12"/>
        <v>#N/A</v>
      </c>
      <c r="E261" s="2" t="e">
        <f t="shared" si="22"/>
        <v>#N/A</v>
      </c>
      <c r="F261" s="2">
        <v>752900.42681588233</v>
      </c>
      <c r="G261" s="2">
        <f t="shared" si="47"/>
        <v>579079.14285714284</v>
      </c>
      <c r="H261" s="2">
        <f t="shared" si="45"/>
        <v>119017760.63831559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4606395.5714285821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813871.59790939093</v>
      </c>
      <c r="Q261" s="2">
        <f t="shared" si="48"/>
        <v>600000</v>
      </c>
      <c r="R261" s="2">
        <f t="shared" si="46"/>
        <v>123661225.70714195</v>
      </c>
      <c r="S261" s="2">
        <f t="shared" si="17"/>
        <v>579079.14285714924</v>
      </c>
      <c r="T261" s="2">
        <f t="shared" si="18"/>
        <v>20920.857142857276</v>
      </c>
      <c r="U261" s="2">
        <f t="shared" si="19"/>
        <v>600000</v>
      </c>
      <c r="V261" s="2">
        <f t="shared" si="34"/>
        <v>70375112.638315052</v>
      </c>
      <c r="W261" s="2">
        <f t="shared" si="20"/>
        <v>598695.28572769463</v>
      </c>
      <c r="X261" s="2">
        <f t="shared" si="6"/>
        <v>1304.7142723053694</v>
      </c>
      <c r="Y261" s="2">
        <f t="shared" si="43"/>
        <v>53286113.068826884</v>
      </c>
      <c r="Z261" s="2" t="str">
        <f t="shared" si="8"/>
        <v>MEEP</v>
      </c>
      <c r="AA261" s="2">
        <f>IF(Z261="HERE",Y261,AA260+Graph!$G$1*1000)</f>
        <v>65773817.569497243</v>
      </c>
      <c r="AB261" s="2">
        <f t="shared" si="21"/>
        <v>420000</v>
      </c>
      <c r="AC261" s="2">
        <f t="shared" si="44"/>
        <v>51587457.667569637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50099372.883378483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186</v>
      </c>
      <c r="C262" s="7"/>
      <c r="D262" s="2" t="e">
        <f t="shared" si="12"/>
        <v>#N/A</v>
      </c>
      <c r="E262" s="2" t="e">
        <f t="shared" si="22"/>
        <v>#N/A</v>
      </c>
      <c r="F262" s="2">
        <v>754736.2023050189</v>
      </c>
      <c r="G262" s="2">
        <f t="shared" si="47"/>
        <v>579079.14285714284</v>
      </c>
      <c r="H262" s="2">
        <f t="shared" si="45"/>
        <v>119596839.78117274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4627316.4285714393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815978.23780485988</v>
      </c>
      <c r="Q262" s="2">
        <f t="shared" si="48"/>
        <v>600000</v>
      </c>
      <c r="R262" s="2">
        <f t="shared" si="46"/>
        <v>124261225.70714195</v>
      </c>
      <c r="S262" s="2">
        <f t="shared" si="17"/>
        <v>579079.14285714924</v>
      </c>
      <c r="T262" s="2">
        <f t="shared" si="18"/>
        <v>20920.857142857276</v>
      </c>
      <c r="U262" s="2">
        <f t="shared" si="19"/>
        <v>600000</v>
      </c>
      <c r="V262" s="2">
        <f t="shared" si="34"/>
        <v>70954191.781172201</v>
      </c>
      <c r="W262" s="2">
        <f t="shared" si="20"/>
        <v>579079.14285714924</v>
      </c>
      <c r="X262" s="2">
        <f t="shared" si="6"/>
        <v>20920.857142850757</v>
      </c>
      <c r="Y262" s="2">
        <f t="shared" si="43"/>
        <v>53307033.925969735</v>
      </c>
      <c r="Z262" s="2" t="str">
        <f t="shared" si="8"/>
        <v>MEEP</v>
      </c>
      <c r="AA262" s="2">
        <f>IF(Z262="HERE",Y262,AA261+Graph!$G$1*1000)</f>
        <v>66193817.569497243</v>
      </c>
      <c r="AB262" s="2">
        <f t="shared" si="21"/>
        <v>420000</v>
      </c>
      <c r="AC262" s="2">
        <f t="shared" si="44"/>
        <v>51587457.667569637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50099372.883378483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187</v>
      </c>
      <c r="C263" s="7"/>
      <c r="D263" s="2" t="e">
        <f t="shared" si="12"/>
        <v>#N/A</v>
      </c>
      <c r="E263" s="2" t="e">
        <f t="shared" si="22"/>
        <v>#N/A</v>
      </c>
      <c r="F263" s="2">
        <v>756571.97779417038</v>
      </c>
      <c r="G263" s="2">
        <f t="shared" si="47"/>
        <v>579079.14285714284</v>
      </c>
      <c r="H263" s="2">
        <f t="shared" si="45"/>
        <v>120175918.92402989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4648237.2857142966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818084.87770034373</v>
      </c>
      <c r="Q263" s="2">
        <f t="shared" si="48"/>
        <v>600000</v>
      </c>
      <c r="R263" s="2">
        <f t="shared" si="46"/>
        <v>124861225.70714195</v>
      </c>
      <c r="S263" s="2">
        <f t="shared" si="17"/>
        <v>579079.14285714924</v>
      </c>
      <c r="T263" s="2">
        <f t="shared" si="18"/>
        <v>20920.857142857276</v>
      </c>
      <c r="U263" s="2">
        <f t="shared" si="19"/>
        <v>600000</v>
      </c>
      <c r="V263" s="2">
        <f t="shared" si="34"/>
        <v>71533270.92402935</v>
      </c>
      <c r="W263" s="2">
        <f t="shared" si="20"/>
        <v>579079.14285714924</v>
      </c>
      <c r="X263" s="2">
        <f t="shared" si="6"/>
        <v>20920.857142850757</v>
      </c>
      <c r="Y263" s="2">
        <f t="shared" si="43"/>
        <v>53327954.783112586</v>
      </c>
      <c r="Z263" s="2" t="str">
        <f t="shared" si="8"/>
        <v>MEEP</v>
      </c>
      <c r="AA263" s="2">
        <f>IF(Z263="HERE",Y263,AA262+Graph!$G$1*1000)</f>
        <v>66613817.569497243</v>
      </c>
      <c r="AB263" s="2">
        <f t="shared" si="21"/>
        <v>420000</v>
      </c>
      <c r="AC263" s="2">
        <f t="shared" si="44"/>
        <v>51587457.667569637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50099372.883378483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188</v>
      </c>
      <c r="C264" s="7"/>
      <c r="D264" s="2" t="e">
        <f t="shared" si="12"/>
        <v>#N/A</v>
      </c>
      <c r="E264" s="2" t="e">
        <f t="shared" si="22"/>
        <v>#N/A</v>
      </c>
      <c r="F264" s="2">
        <v>758407.75328330696</v>
      </c>
      <c r="G264" s="2">
        <f t="shared" si="47"/>
        <v>579079.14285714284</v>
      </c>
      <c r="H264" s="2">
        <f t="shared" si="45"/>
        <v>120754998.06688704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4669158.1428571539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820191.51759581268</v>
      </c>
      <c r="Q264" s="2">
        <f t="shared" si="48"/>
        <v>600000</v>
      </c>
      <c r="R264" s="2">
        <f t="shared" si="46"/>
        <v>125461225.70714195</v>
      </c>
      <c r="S264" s="2">
        <f t="shared" si="17"/>
        <v>579079.14285714924</v>
      </c>
      <c r="T264" s="2">
        <f t="shared" si="18"/>
        <v>20920.857142857276</v>
      </c>
      <c r="U264" s="2">
        <f t="shared" si="19"/>
        <v>600000</v>
      </c>
      <c r="V264" s="2">
        <f t="shared" si="34"/>
        <v>72112350.0668865</v>
      </c>
      <c r="W264" s="2">
        <f t="shared" si="20"/>
        <v>579079.14285714924</v>
      </c>
      <c r="X264" s="2">
        <f t="shared" si="6"/>
        <v>20920.857142850757</v>
      </c>
      <c r="Y264" s="2">
        <f t="shared" si="43"/>
        <v>53348875.640255436</v>
      </c>
      <c r="Z264" s="2" t="str">
        <f t="shared" si="8"/>
        <v>MEEP</v>
      </c>
      <c r="AA264" s="2">
        <f>IF(Z264="HERE",Y264,AA263+Graph!$G$1*1000)</f>
        <v>67033817.569497243</v>
      </c>
      <c r="AB264" s="2">
        <f t="shared" si="21"/>
        <v>420000</v>
      </c>
      <c r="AC264" s="2">
        <f t="shared" si="44"/>
        <v>51587457.667569637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50099372.883378483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189</v>
      </c>
      <c r="C265" s="7"/>
      <c r="D265" s="2" t="e">
        <f t="shared" si="12"/>
        <v>#N/A</v>
      </c>
      <c r="E265" s="2" t="e">
        <f t="shared" si="22"/>
        <v>#N/A</v>
      </c>
      <c r="F265" s="2">
        <v>760243.52877245843</v>
      </c>
      <c r="G265" s="2">
        <f t="shared" si="47"/>
        <v>579079.14285714284</v>
      </c>
      <c r="H265" s="2">
        <f t="shared" si="45"/>
        <v>121334077.20974419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4690079.0000000112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822298.15749128163</v>
      </c>
      <c r="Q265" s="2">
        <f t="shared" si="48"/>
        <v>600000</v>
      </c>
      <c r="R265" s="2">
        <f t="shared" si="46"/>
        <v>126061225.70714195</v>
      </c>
      <c r="S265" s="2">
        <f t="shared" si="17"/>
        <v>579079.14285714924</v>
      </c>
      <c r="T265" s="2">
        <f t="shared" si="18"/>
        <v>20920.857142857276</v>
      </c>
      <c r="U265" s="2">
        <f t="shared" si="19"/>
        <v>600000</v>
      </c>
      <c r="V265" s="2">
        <f t="shared" si="34"/>
        <v>72691429.209743649</v>
      </c>
      <c r="W265" s="2">
        <f t="shared" si="20"/>
        <v>579079.14285714924</v>
      </c>
      <c r="X265" s="2">
        <f t="shared" si="6"/>
        <v>20920.857142850757</v>
      </c>
      <c r="Y265" s="2">
        <f t="shared" si="43"/>
        <v>53369796.497398287</v>
      </c>
      <c r="Z265" s="2" t="str">
        <f t="shared" si="8"/>
        <v>MEEP</v>
      </c>
      <c r="AA265" s="2">
        <f>IF(Z265="HERE",Y265,AA264+Graph!$G$1*1000)</f>
        <v>67453817.569497243</v>
      </c>
      <c r="AB265" s="2">
        <f t="shared" si="21"/>
        <v>420000</v>
      </c>
      <c r="AC265" s="2">
        <f t="shared" si="44"/>
        <v>51587457.667569637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50099372.883378483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190</v>
      </c>
      <c r="C266" s="7"/>
      <c r="D266" s="2" t="e">
        <f t="shared" si="12"/>
        <v>#N/A</v>
      </c>
      <c r="E266" s="2" t="e">
        <f t="shared" si="22"/>
        <v>#N/A</v>
      </c>
      <c r="F266" s="2">
        <v>762079.30426159501</v>
      </c>
      <c r="G266" s="2">
        <f t="shared" si="47"/>
        <v>579079.14285714284</v>
      </c>
      <c r="H266" s="2">
        <f t="shared" si="45"/>
        <v>121913156.35260133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4710999.8571428685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824404.79738675058</v>
      </c>
      <c r="Q266" s="2">
        <f t="shared" si="48"/>
        <v>600000</v>
      </c>
      <c r="R266" s="2">
        <f t="shared" si="46"/>
        <v>126661225.70714195</v>
      </c>
      <c r="S266" s="2">
        <f t="shared" si="17"/>
        <v>579079.14285714924</v>
      </c>
      <c r="T266" s="2">
        <f t="shared" si="18"/>
        <v>20920.857142857276</v>
      </c>
      <c r="U266" s="2">
        <f t="shared" si="19"/>
        <v>600000</v>
      </c>
      <c r="V266" s="2">
        <f t="shared" si="34"/>
        <v>73270508.352600798</v>
      </c>
      <c r="W266" s="2">
        <f t="shared" si="20"/>
        <v>579079.14285714924</v>
      </c>
      <c r="X266" s="2">
        <f t="shared" si="6"/>
        <v>20920.857142850757</v>
      </c>
      <c r="Y266" s="2">
        <f t="shared" si="43"/>
        <v>53390717.354541138</v>
      </c>
      <c r="Z266" s="2" t="str">
        <f t="shared" si="8"/>
        <v>MEEP</v>
      </c>
      <c r="AA266" s="2">
        <f>IF(Z266="HERE",Y266,AA265+Graph!$G$1*1000)</f>
        <v>67873817.569497243</v>
      </c>
      <c r="AB266" s="2">
        <f t="shared" si="21"/>
        <v>420000</v>
      </c>
      <c r="AC266" s="2">
        <f t="shared" si="44"/>
        <v>51587457.667569637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50099372.883378483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191</v>
      </c>
      <c r="C267" s="7"/>
      <c r="D267" s="2" t="e">
        <f t="shared" si="12"/>
        <v>#N/A</v>
      </c>
      <c r="E267" s="2" t="e">
        <f t="shared" si="22"/>
        <v>#N/A</v>
      </c>
      <c r="F267" s="2">
        <v>763915.07975074649</v>
      </c>
      <c r="G267" s="2">
        <f t="shared" si="47"/>
        <v>579079.14285714284</v>
      </c>
      <c r="H267" s="2">
        <f t="shared" si="45"/>
        <v>122492235.49545848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4731920.7142857257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826511.43728221953</v>
      </c>
      <c r="Q267" s="2">
        <f t="shared" si="48"/>
        <v>600000</v>
      </c>
      <c r="R267" s="2">
        <f t="shared" si="46"/>
        <v>127261225.70714195</v>
      </c>
      <c r="S267" s="2">
        <f t="shared" si="17"/>
        <v>579079.14285714924</v>
      </c>
      <c r="T267" s="2">
        <f t="shared" si="18"/>
        <v>20920.857142857276</v>
      </c>
      <c r="U267" s="2">
        <f t="shared" si="19"/>
        <v>600000</v>
      </c>
      <c r="V267" s="2">
        <f t="shared" si="34"/>
        <v>73849587.495457947</v>
      </c>
      <c r="W267" s="2">
        <f t="shared" si="20"/>
        <v>579079.14285714924</v>
      </c>
      <c r="X267" s="2">
        <f t="shared" si="6"/>
        <v>20920.857142850757</v>
      </c>
      <c r="Y267" s="2">
        <f t="shared" si="43"/>
        <v>53411638.211683989</v>
      </c>
      <c r="Z267" s="2" t="str">
        <f t="shared" si="8"/>
        <v>MEEP</v>
      </c>
      <c r="AA267" s="2">
        <f>IF(Z267="HERE",Y267,AA266+Graph!$G$1*1000)</f>
        <v>68293817.569497243</v>
      </c>
      <c r="AB267" s="2">
        <f t="shared" si="21"/>
        <v>420000</v>
      </c>
      <c r="AC267" s="2">
        <f t="shared" si="44"/>
        <v>51587457.667569637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50099372.883378483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192</v>
      </c>
      <c r="C268" s="7"/>
      <c r="D268" s="2" t="e">
        <f t="shared" si="12"/>
        <v>#N/A</v>
      </c>
      <c r="E268" s="2" t="e">
        <f t="shared" si="22"/>
        <v>#N/A</v>
      </c>
      <c r="F268" s="2">
        <v>765750.85523989797</v>
      </c>
      <c r="G268" s="2">
        <f t="shared" si="47"/>
        <v>579079.14285714284</v>
      </c>
      <c r="H268" s="2">
        <f t="shared" si="45"/>
        <v>123071314.63831563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4752841.571428583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828618.07717768848</v>
      </c>
      <c r="Q268" s="2">
        <f t="shared" si="48"/>
        <v>600000</v>
      </c>
      <c r="R268" s="2">
        <f t="shared" si="46"/>
        <v>127861225.70714195</v>
      </c>
      <c r="S268" s="2">
        <f t="shared" si="17"/>
        <v>579079.14285714924</v>
      </c>
      <c r="T268" s="2">
        <f t="shared" si="18"/>
        <v>20920.857142857276</v>
      </c>
      <c r="U268" s="2">
        <f t="shared" si="19"/>
        <v>600000</v>
      </c>
      <c r="V268" s="2">
        <f t="shared" si="34"/>
        <v>74428666.638315096</v>
      </c>
      <c r="W268" s="2">
        <f t="shared" si="20"/>
        <v>579079.14285714924</v>
      </c>
      <c r="X268" s="2">
        <f t="shared" si="6"/>
        <v>20920.857142850757</v>
      </c>
      <c r="Y268" s="2">
        <f t="shared" si="43"/>
        <v>53432559.068826839</v>
      </c>
      <c r="Z268" s="2" t="str">
        <f t="shared" si="8"/>
        <v>MEEP</v>
      </c>
      <c r="AA268" s="2">
        <f>IF(Z268="HERE",Y268,AA267+Graph!$G$1*1000)</f>
        <v>68713817.569497243</v>
      </c>
      <c r="AB268" s="2">
        <f t="shared" si="21"/>
        <v>420000</v>
      </c>
      <c r="AC268" s="2">
        <f t="shared" si="44"/>
        <v>51587457.667569637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50099372.883378483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193</v>
      </c>
      <c r="C269" s="7"/>
      <c r="D269" s="2" t="e">
        <f t="shared" si="12"/>
        <v>#N/A</v>
      </c>
      <c r="E269" s="2" t="e">
        <f t="shared" si="22"/>
        <v>#N/A</v>
      </c>
      <c r="F269" s="2">
        <v>767586.63072903454</v>
      </c>
      <c r="G269" s="2">
        <f t="shared" si="47"/>
        <v>579079.14285714284</v>
      </c>
      <c r="H269" s="2">
        <f t="shared" si="45"/>
        <v>123650393.78117278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4773762.4285714403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830724.71707315743</v>
      </c>
      <c r="Q269" s="2">
        <f t="shared" si="48"/>
        <v>600000</v>
      </c>
      <c r="R269" s="2">
        <f t="shared" si="46"/>
        <v>128461225.70714195</v>
      </c>
      <c r="S269" s="2">
        <f t="shared" si="17"/>
        <v>579079.14285714924</v>
      </c>
      <c r="T269" s="2">
        <f t="shared" si="18"/>
        <v>20920.857142857276</v>
      </c>
      <c r="U269" s="2">
        <f t="shared" si="19"/>
        <v>600000</v>
      </c>
      <c r="V269" s="2">
        <f t="shared" si="34"/>
        <v>75007745.781172246</v>
      </c>
      <c r="W269" s="2">
        <f t="shared" si="20"/>
        <v>579079.14285714924</v>
      </c>
      <c r="X269" s="2">
        <f t="shared" si="6"/>
        <v>20920.857142850757</v>
      </c>
      <c r="Y269" s="2">
        <f t="shared" si="43"/>
        <v>53453479.92596969</v>
      </c>
      <c r="Z269" s="2" t="str">
        <f t="shared" si="8"/>
        <v>MEEP</v>
      </c>
      <c r="AA269" s="2">
        <f>IF(Z269="HERE",Y269,AA268+Graph!$G$1*1000)</f>
        <v>69133817.569497243</v>
      </c>
      <c r="AB269" s="2">
        <f t="shared" si="21"/>
        <v>420000</v>
      </c>
      <c r="AC269" s="2">
        <f t="shared" si="44"/>
        <v>51587457.667569637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50099372.883378483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194</v>
      </c>
      <c r="C270" s="7"/>
      <c r="D270" s="2" t="e">
        <f t="shared" si="12"/>
        <v>#N/A</v>
      </c>
      <c r="E270" s="2" t="e">
        <f t="shared" si="22"/>
        <v>#N/A</v>
      </c>
      <c r="F270" s="2">
        <v>769422.40621818602</v>
      </c>
      <c r="G270" s="2">
        <f t="shared" si="47"/>
        <v>579079.14285714284</v>
      </c>
      <c r="H270" s="2">
        <f t="shared" si="45"/>
        <v>124229472.92402993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4794683.2857142976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832831.35696862638</v>
      </c>
      <c r="Q270" s="2">
        <f t="shared" si="48"/>
        <v>600000</v>
      </c>
      <c r="R270" s="2">
        <f t="shared" si="46"/>
        <v>129061225.70714195</v>
      </c>
      <c r="S270" s="2">
        <f t="shared" si="17"/>
        <v>579079.14285714924</v>
      </c>
      <c r="T270" s="2">
        <f t="shared" si="18"/>
        <v>20920.857142857276</v>
      </c>
      <c r="U270" s="2">
        <f t="shared" si="19"/>
        <v>600000</v>
      </c>
      <c r="V270" s="2">
        <f t="shared" si="34"/>
        <v>75586824.924029395</v>
      </c>
      <c r="W270" s="2">
        <f t="shared" si="20"/>
        <v>579079.14285714924</v>
      </c>
      <c r="X270" s="2">
        <f t="shared" si="6"/>
        <v>20920.857142850757</v>
      </c>
      <c r="Y270" s="2">
        <f t="shared" si="43"/>
        <v>53474400.783112541</v>
      </c>
      <c r="Z270" s="2" t="str">
        <f t="shared" si="8"/>
        <v>MEEP</v>
      </c>
      <c r="AA270" s="2">
        <f>IF(Z270="HERE",Y270,AA269+Graph!$G$1*1000)</f>
        <v>69553817.569497243</v>
      </c>
      <c r="AB270" s="2">
        <f t="shared" si="21"/>
        <v>420000</v>
      </c>
      <c r="AC270" s="2">
        <f t="shared" si="44"/>
        <v>51587457.667569637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50099372.883378483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195</v>
      </c>
      <c r="C271" s="7"/>
      <c r="D271" s="2" t="e">
        <f t="shared" si="12"/>
        <v>#N/A</v>
      </c>
      <c r="E271" s="2" t="e">
        <f t="shared" si="22"/>
        <v>#N/A</v>
      </c>
      <c r="F271" s="2">
        <v>771258.1817073226</v>
      </c>
      <c r="G271" s="2">
        <f t="shared" si="47"/>
        <v>579079.14285714284</v>
      </c>
      <c r="H271" s="2">
        <f t="shared" si="45"/>
        <v>124808552.06688708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4815604.1428571548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834937.99686409533</v>
      </c>
      <c r="Q271" s="2">
        <f t="shared" si="48"/>
        <v>600000</v>
      </c>
      <c r="R271" s="2">
        <f t="shared" si="46"/>
        <v>129661225.70714195</v>
      </c>
      <c r="S271" s="2">
        <f t="shared" si="17"/>
        <v>579079.14285714924</v>
      </c>
      <c r="T271" s="2">
        <f t="shared" si="18"/>
        <v>20920.857142857276</v>
      </c>
      <c r="U271" s="2">
        <f t="shared" si="19"/>
        <v>600000</v>
      </c>
      <c r="V271" s="2">
        <f t="shared" si="34"/>
        <v>76165904.066886544</v>
      </c>
      <c r="W271" s="2">
        <f t="shared" si="20"/>
        <v>579079.14285714924</v>
      </c>
      <c r="X271" s="2">
        <f t="shared" si="6"/>
        <v>20920.857142850757</v>
      </c>
      <c r="Y271" s="2">
        <f t="shared" si="43"/>
        <v>53495321.640255392</v>
      </c>
      <c r="Z271" s="2" t="str">
        <f t="shared" si="8"/>
        <v>MEEP</v>
      </c>
      <c r="AA271" s="2">
        <f>IF(Z271="HERE",Y271,AA270+Graph!$G$1*1000)</f>
        <v>69973817.569497243</v>
      </c>
      <c r="AB271" s="2">
        <f t="shared" si="21"/>
        <v>420000</v>
      </c>
      <c r="AC271" s="2">
        <f t="shared" si="44"/>
        <v>51587457.667569637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50099372.883378483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196</v>
      </c>
      <c r="C272" s="7"/>
      <c r="D272" s="2" t="e">
        <f t="shared" si="12"/>
        <v>#N/A</v>
      </c>
      <c r="E272" s="2" t="e">
        <f t="shared" si="22"/>
        <v>#N/A</v>
      </c>
      <c r="F272" s="2">
        <v>773093.95719647408</v>
      </c>
      <c r="G272" s="2">
        <f t="shared" si="47"/>
        <v>579079.14285714284</v>
      </c>
      <c r="H272" s="2">
        <f t="shared" si="45"/>
        <v>125387631.20974423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4836525.0000000121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837044.63675956428</v>
      </c>
      <c r="Q272" s="2">
        <f t="shared" si="48"/>
        <v>600000</v>
      </c>
      <c r="R272" s="2">
        <f t="shared" si="46"/>
        <v>130261225.70714195</v>
      </c>
      <c r="S272" s="2">
        <f t="shared" si="17"/>
        <v>579079.14285714924</v>
      </c>
      <c r="T272" s="2">
        <f t="shared" si="18"/>
        <v>20920.857142857276</v>
      </c>
      <c r="U272" s="2">
        <f t="shared" si="19"/>
        <v>600000</v>
      </c>
      <c r="V272" s="2">
        <f t="shared" si="34"/>
        <v>76744983.209743693</v>
      </c>
      <c r="W272" s="2">
        <f t="shared" si="20"/>
        <v>579079.14285714924</v>
      </c>
      <c r="X272" s="2">
        <f t="shared" si="6"/>
        <v>20920.857142850757</v>
      </c>
      <c r="Y272" s="2">
        <f t="shared" si="43"/>
        <v>53516242.497398242</v>
      </c>
      <c r="Z272" s="2" t="str">
        <f t="shared" si="8"/>
        <v>MEEP</v>
      </c>
      <c r="AA272" s="2">
        <f>IF(Z272="HERE",Y272,AA271+Graph!$G$1*1000)</f>
        <v>70393817.569497243</v>
      </c>
      <c r="AB272" s="2">
        <f t="shared" si="21"/>
        <v>420000</v>
      </c>
      <c r="AC272" s="2">
        <f t="shared" si="44"/>
        <v>51587457.667569637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50120372.883378483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197</v>
      </c>
      <c r="C273" s="7"/>
      <c r="D273" s="2" t="e">
        <f t="shared" si="12"/>
        <v>#N/A</v>
      </c>
      <c r="E273" s="2" t="e">
        <f t="shared" si="22"/>
        <v>#N/A</v>
      </c>
      <c r="F273" s="2">
        <v>774929.73268561065</v>
      </c>
      <c r="G273" s="2">
        <f t="shared" si="47"/>
        <v>579079.14285714284</v>
      </c>
      <c r="H273" s="2">
        <f t="shared" si="45"/>
        <v>125966710.35260138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4857445.8571428694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839151.27665504813</v>
      </c>
      <c r="Q273" s="2">
        <f t="shared" si="48"/>
        <v>600000</v>
      </c>
      <c r="R273" s="2">
        <f t="shared" si="46"/>
        <v>130861225.70714195</v>
      </c>
      <c r="S273" s="2">
        <f t="shared" si="17"/>
        <v>579079.14285714924</v>
      </c>
      <c r="T273" s="2">
        <f t="shared" si="18"/>
        <v>20920.857142857276</v>
      </c>
      <c r="U273" s="2">
        <f t="shared" si="19"/>
        <v>600000</v>
      </c>
      <c r="V273" s="2">
        <f t="shared" si="34"/>
        <v>77324062.352600843</v>
      </c>
      <c r="W273" s="2">
        <f t="shared" si="20"/>
        <v>579079.14285714924</v>
      </c>
      <c r="X273" s="2">
        <f t="shared" si="6"/>
        <v>20920.857142850757</v>
      </c>
      <c r="Y273" s="2">
        <f t="shared" si="43"/>
        <v>53537163.354541093</v>
      </c>
      <c r="Z273" s="2" t="str">
        <f t="shared" si="8"/>
        <v>MEEP</v>
      </c>
      <c r="AA273" s="2">
        <f>IF(Z273="HERE",Y273,AA272+Graph!$G$1*1000)</f>
        <v>70813817.569497243</v>
      </c>
      <c r="AB273" s="2">
        <f t="shared" si="21"/>
        <v>420000</v>
      </c>
      <c r="AC273" s="2">
        <f t="shared" si="44"/>
        <v>51587457.667569637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50141372.883378483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198</v>
      </c>
      <c r="C274" s="7"/>
      <c r="D274" s="2" t="e">
        <f t="shared" si="12"/>
        <v>#N/A</v>
      </c>
      <c r="E274" s="2" t="e">
        <f t="shared" si="22"/>
        <v>#N/A</v>
      </c>
      <c r="F274" s="2">
        <v>776765.50817476213</v>
      </c>
      <c r="G274" s="2">
        <f t="shared" si="47"/>
        <v>579079.14285714284</v>
      </c>
      <c r="H274" s="2">
        <f t="shared" si="45"/>
        <v>126545789.49545853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4878366.7142857267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841257.91655051708</v>
      </c>
      <c r="Q274" s="2">
        <f t="shared" si="48"/>
        <v>600000</v>
      </c>
      <c r="R274" s="2">
        <f t="shared" si="46"/>
        <v>131461225.70714195</v>
      </c>
      <c r="S274" s="2">
        <f t="shared" si="17"/>
        <v>579079.14285714924</v>
      </c>
      <c r="T274" s="2">
        <f t="shared" si="18"/>
        <v>20920.857142857276</v>
      </c>
      <c r="U274" s="2">
        <f t="shared" si="19"/>
        <v>600000</v>
      </c>
      <c r="V274" s="2">
        <f t="shared" si="34"/>
        <v>77903141.495457992</v>
      </c>
      <c r="W274" s="2">
        <f t="shared" si="20"/>
        <v>579079.14285714924</v>
      </c>
      <c r="X274" s="2">
        <f t="shared" si="6"/>
        <v>20920.857142850757</v>
      </c>
      <c r="Y274" s="2">
        <f t="shared" si="43"/>
        <v>53558084.211683944</v>
      </c>
      <c r="Z274" s="2" t="str">
        <f t="shared" si="8"/>
        <v>MEEP</v>
      </c>
      <c r="AA274" s="2">
        <f>IF(Z274="HERE",Y274,AA273+Graph!$G$1*1000)</f>
        <v>71233817.569497243</v>
      </c>
      <c r="AB274" s="2">
        <f t="shared" si="21"/>
        <v>420000</v>
      </c>
      <c r="AC274" s="2">
        <f t="shared" si="44"/>
        <v>51587457.667569637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199</v>
      </c>
      <c r="C275" s="7"/>
      <c r="D275" s="2" t="e">
        <f t="shared" si="12"/>
        <v>#N/A</v>
      </c>
      <c r="E275" s="2" t="e">
        <f t="shared" si="22"/>
        <v>#N/A</v>
      </c>
      <c r="F275" s="2">
        <v>778601.28366389871</v>
      </c>
      <c r="G275" s="2">
        <f t="shared" si="47"/>
        <v>579079.14285714284</v>
      </c>
      <c r="H275" s="2">
        <f t="shared" si="45"/>
        <v>127124868.63831568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4899287.5714285839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843364.55644598603</v>
      </c>
      <c r="Q275" s="2">
        <f t="shared" si="48"/>
        <v>600000</v>
      </c>
      <c r="R275" s="2">
        <f t="shared" si="46"/>
        <v>132061225.70714195</v>
      </c>
      <c r="S275" s="2">
        <f t="shared" si="17"/>
        <v>579079.14285714924</v>
      </c>
      <c r="T275" s="2">
        <f t="shared" si="18"/>
        <v>20920.857142857276</v>
      </c>
      <c r="U275" s="2">
        <f t="shared" si="19"/>
        <v>600000</v>
      </c>
      <c r="V275" s="2">
        <f t="shared" si="34"/>
        <v>78482220.638315141</v>
      </c>
      <c r="W275" s="2">
        <f t="shared" si="20"/>
        <v>579079.14285714924</v>
      </c>
      <c r="X275" s="2">
        <f t="shared" si="6"/>
        <v>20920.857142850757</v>
      </c>
      <c r="Y275" s="2">
        <f t="shared" si="43"/>
        <v>53579005.068826795</v>
      </c>
      <c r="Z275" s="2" t="str">
        <f t="shared" si="8"/>
        <v>MEEP</v>
      </c>
      <c r="AA275" s="2">
        <f>IF(Z275="HERE",Y275,AA274+Graph!$G$1*1000)</f>
        <v>71653817.569497243</v>
      </c>
      <c r="AB275" s="2">
        <f t="shared" si="21"/>
        <v>420000</v>
      </c>
      <c r="AC275" s="2">
        <f t="shared" si="44"/>
        <v>51587457.667569637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200</v>
      </c>
      <c r="C276" s="7"/>
      <c r="D276" s="2" t="e">
        <f t="shared" si="12"/>
        <v>#N/A</v>
      </c>
      <c r="E276" s="2" t="e">
        <f t="shared" si="22"/>
        <v>#N/A</v>
      </c>
      <c r="F276" s="2">
        <v>780437.05915305018</v>
      </c>
      <c r="G276" s="2">
        <f t="shared" si="47"/>
        <v>579079.14285714284</v>
      </c>
      <c r="H276" s="2">
        <f t="shared" si="45"/>
        <v>127703947.78117283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4920208.4285714412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845471.19634145498</v>
      </c>
      <c r="Q276" s="2">
        <f t="shared" si="48"/>
        <v>600000</v>
      </c>
      <c r="R276" s="2">
        <f t="shared" si="46"/>
        <v>132661225.70714195</v>
      </c>
      <c r="S276" s="2">
        <f t="shared" si="17"/>
        <v>579079.14285714924</v>
      </c>
      <c r="T276" s="2">
        <f t="shared" si="18"/>
        <v>20920.857142857276</v>
      </c>
      <c r="U276" s="2">
        <f t="shared" si="19"/>
        <v>600000</v>
      </c>
      <c r="V276" s="2">
        <f t="shared" si="34"/>
        <v>79061299.78117229</v>
      </c>
      <c r="W276" s="2">
        <f t="shared" si="20"/>
        <v>579079.14285714924</v>
      </c>
      <c r="X276" s="2">
        <f t="shared" si="6"/>
        <v>20920.857142850757</v>
      </c>
      <c r="Y276" s="2">
        <f t="shared" si="43"/>
        <v>53599925.925969645</v>
      </c>
      <c r="Z276" s="2" t="str">
        <f t="shared" si="8"/>
        <v>MEEP</v>
      </c>
      <c r="AA276" s="2">
        <f>IF(Z276="HERE",Y276,AA275+Graph!$G$1*1000)</f>
        <v>72073817.569497243</v>
      </c>
      <c r="AB276" s="2">
        <f t="shared" si="21"/>
        <v>420000</v>
      </c>
      <c r="AC276" s="2">
        <f t="shared" si="44"/>
        <v>51587457.667569637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201</v>
      </c>
      <c r="C277" s="7"/>
      <c r="D277" s="2" t="e">
        <f t="shared" si="12"/>
        <v>#N/A</v>
      </c>
      <c r="E277" s="2" t="e">
        <f t="shared" si="22"/>
        <v>#N/A</v>
      </c>
      <c r="F277" s="2">
        <v>782272.83464220166</v>
      </c>
      <c r="G277" s="2">
        <f t="shared" si="47"/>
        <v>579079.14285714284</v>
      </c>
      <c r="H277" s="2">
        <f t="shared" si="45"/>
        <v>128283026.92402998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4941129.2857142985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847577.83623692393</v>
      </c>
      <c r="Q277" s="2">
        <f t="shared" si="48"/>
        <v>600000</v>
      </c>
      <c r="R277" s="2">
        <f t="shared" si="46"/>
        <v>133261225.70714195</v>
      </c>
      <c r="S277" s="2">
        <f t="shared" si="17"/>
        <v>579079.14285714924</v>
      </c>
      <c r="T277" s="2">
        <f t="shared" si="18"/>
        <v>20920.857142857276</v>
      </c>
      <c r="U277" s="2">
        <f t="shared" si="19"/>
        <v>600000</v>
      </c>
      <c r="V277" s="2">
        <f t="shared" si="34"/>
        <v>79640378.92402944</v>
      </c>
      <c r="W277" s="2">
        <f t="shared" si="20"/>
        <v>579079.14285714924</v>
      </c>
      <c r="X277" s="2">
        <f t="shared" si="6"/>
        <v>20920.857142850757</v>
      </c>
      <c r="Y277" s="2">
        <f t="shared" si="43"/>
        <v>53620846.783112496</v>
      </c>
      <c r="Z277" s="2" t="str">
        <f t="shared" si="8"/>
        <v>MEEP</v>
      </c>
      <c r="AA277" s="2">
        <f>IF(Z277="HERE",Y277,AA276+Graph!$G$1*1000)</f>
        <v>72493817.569497243</v>
      </c>
      <c r="AB277" s="2">
        <f t="shared" si="21"/>
        <v>420000</v>
      </c>
      <c r="AC277" s="2">
        <f t="shared" si="44"/>
        <v>51587457.667569637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202</v>
      </c>
      <c r="C278" s="7"/>
      <c r="D278" s="2" t="e">
        <f t="shared" si="12"/>
        <v>#N/A</v>
      </c>
      <c r="E278" s="2" t="e">
        <f t="shared" si="22"/>
        <v>#N/A</v>
      </c>
      <c r="F278" s="2">
        <v>784108.61013133824</v>
      </c>
      <c r="G278" s="2">
        <f t="shared" si="47"/>
        <v>579079.14285714284</v>
      </c>
      <c r="H278" s="2">
        <f t="shared" si="45"/>
        <v>128862106.06688713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4962050.1428571558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849684.47613239288</v>
      </c>
      <c r="Q278" s="2">
        <f t="shared" si="48"/>
        <v>600000</v>
      </c>
      <c r="R278" s="2">
        <f t="shared" si="46"/>
        <v>133861225.70714195</v>
      </c>
      <c r="S278" s="2">
        <f t="shared" si="17"/>
        <v>579079.14285714924</v>
      </c>
      <c r="T278" s="2">
        <f t="shared" si="18"/>
        <v>20920.857142857276</v>
      </c>
      <c r="U278" s="2">
        <f t="shared" si="19"/>
        <v>600000</v>
      </c>
      <c r="V278" s="2">
        <f t="shared" si="34"/>
        <v>80219458.066886589</v>
      </c>
      <c r="W278" s="2">
        <f t="shared" si="20"/>
        <v>579079.14285714924</v>
      </c>
      <c r="X278" s="2">
        <f t="shared" si="6"/>
        <v>20920.857142850757</v>
      </c>
      <c r="Y278" s="2">
        <f t="shared" si="43"/>
        <v>53641767.640255347</v>
      </c>
      <c r="Z278" s="2" t="str">
        <f t="shared" si="8"/>
        <v>MEEP</v>
      </c>
      <c r="AA278" s="2">
        <f>IF(Z278="HERE",Y278,AA277+Graph!$G$1*1000)</f>
        <v>72913817.569497243</v>
      </c>
      <c r="AB278" s="2">
        <f t="shared" si="21"/>
        <v>420000</v>
      </c>
      <c r="AC278" s="2">
        <f t="shared" si="44"/>
        <v>51587457.667569637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203</v>
      </c>
      <c r="C279" s="7"/>
      <c r="D279" s="2" t="e">
        <f t="shared" si="12"/>
        <v>#N/A</v>
      </c>
      <c r="E279" s="2" t="e">
        <f t="shared" si="22"/>
        <v>#N/A</v>
      </c>
      <c r="F279" s="2">
        <v>785944.38562048972</v>
      </c>
      <c r="G279" s="2">
        <f t="shared" si="47"/>
        <v>579079.14285714284</v>
      </c>
      <c r="H279" s="2">
        <f t="shared" si="45"/>
        <v>129441185.20974427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4982971.000000013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851791.11602786183</v>
      </c>
      <c r="Q279" s="2">
        <f t="shared" si="48"/>
        <v>600000</v>
      </c>
      <c r="R279" s="2">
        <f t="shared" si="46"/>
        <v>134461225.70714194</v>
      </c>
      <c r="S279" s="2">
        <f t="shared" si="17"/>
        <v>579079.14285714924</v>
      </c>
      <c r="T279" s="2">
        <f t="shared" si="18"/>
        <v>20920.857142857276</v>
      </c>
      <c r="U279" s="2">
        <f t="shared" si="19"/>
        <v>599999.9999999851</v>
      </c>
      <c r="V279" s="2">
        <f t="shared" si="34"/>
        <v>80798537.209743738</v>
      </c>
      <c r="W279" s="2">
        <f t="shared" si="20"/>
        <v>579079.14285714924</v>
      </c>
      <c r="X279" s="2">
        <f t="shared" si="6"/>
        <v>20920.857142835855</v>
      </c>
      <c r="Y279" s="2">
        <f t="shared" si="43"/>
        <v>53662688.497398183</v>
      </c>
      <c r="Z279" s="2" t="str">
        <f t="shared" si="8"/>
        <v>MEEP</v>
      </c>
      <c r="AA279" s="2">
        <f>IF(Z279="HERE",Y279,AA278+Graph!$G$1*1000)</f>
        <v>73333817.569497243</v>
      </c>
      <c r="AB279" s="2">
        <f t="shared" si="21"/>
        <v>420000</v>
      </c>
      <c r="AC279" s="2">
        <f t="shared" si="44"/>
        <v>51587457.667569637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204</v>
      </c>
      <c r="C280" s="7"/>
      <c r="D280" s="2" t="e">
        <f t="shared" si="12"/>
        <v>#N/A</v>
      </c>
      <c r="E280" s="2" t="e">
        <f t="shared" si="22"/>
        <v>#N/A</v>
      </c>
      <c r="F280" s="2">
        <v>787780.16110962629</v>
      </c>
      <c r="G280" s="2">
        <f t="shared" si="47"/>
        <v>579079.14285714284</v>
      </c>
      <c r="H280" s="2">
        <f t="shared" si="45"/>
        <v>130020264.35260142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5003891.8571428703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853897.75592333078</v>
      </c>
      <c r="Q280" s="2">
        <f t="shared" si="48"/>
        <v>600000</v>
      </c>
      <c r="R280" s="2">
        <f t="shared" si="46"/>
        <v>135061225.70714194</v>
      </c>
      <c r="S280" s="2">
        <f t="shared" si="17"/>
        <v>579079.14285714924</v>
      </c>
      <c r="T280" s="2">
        <f t="shared" si="18"/>
        <v>20920.857142857276</v>
      </c>
      <c r="U280" s="2">
        <f t="shared" si="19"/>
        <v>600000</v>
      </c>
      <c r="V280" s="2">
        <f t="shared" si="34"/>
        <v>81377616.352600887</v>
      </c>
      <c r="W280" s="2">
        <f t="shared" si="20"/>
        <v>579079.14285714924</v>
      </c>
      <c r="X280" s="2">
        <f t="shared" si="6"/>
        <v>20920.857142850757</v>
      </c>
      <c r="Y280" s="2">
        <f t="shared" si="43"/>
        <v>53683609.354541034</v>
      </c>
      <c r="Z280" s="2" t="str">
        <f t="shared" si="8"/>
        <v>MEEP</v>
      </c>
      <c r="AA280" s="2">
        <f>IF(Z280="HERE",Y280,AA279+Graph!$G$1*1000)</f>
        <v>73753817.569497243</v>
      </c>
      <c r="AB280" s="2">
        <f t="shared" si="21"/>
        <v>420000</v>
      </c>
      <c r="AC280" s="2">
        <f t="shared" si="44"/>
        <v>51587457.667569637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205</v>
      </c>
      <c r="C281" s="7"/>
      <c r="D281" s="2" t="e">
        <f t="shared" si="12"/>
        <v>#N/A</v>
      </c>
      <c r="E281" s="2" t="e">
        <f t="shared" si="22"/>
        <v>#N/A</v>
      </c>
      <c r="F281" s="2">
        <v>789615.93659877777</v>
      </c>
      <c r="G281" s="2">
        <f t="shared" si="47"/>
        <v>579079.14285714284</v>
      </c>
      <c r="H281" s="2">
        <f t="shared" si="45"/>
        <v>130599343.49545857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5024812.7142857276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856004.39581879973</v>
      </c>
      <c r="Q281" s="2">
        <f t="shared" si="48"/>
        <v>600000</v>
      </c>
      <c r="R281" s="2">
        <f t="shared" si="46"/>
        <v>135661225.70714194</v>
      </c>
      <c r="S281" s="2">
        <f t="shared" si="17"/>
        <v>579079.14285714924</v>
      </c>
      <c r="T281" s="2">
        <f t="shared" si="18"/>
        <v>20920.857142857276</v>
      </c>
      <c r="U281" s="2">
        <f t="shared" si="19"/>
        <v>600000</v>
      </c>
      <c r="V281" s="2">
        <f t="shared" si="34"/>
        <v>81956695.495458037</v>
      </c>
      <c r="W281" s="2">
        <f t="shared" si="20"/>
        <v>579079.14285714924</v>
      </c>
      <c r="X281" s="2">
        <f t="shared" si="6"/>
        <v>20920.857142850757</v>
      </c>
      <c r="Y281" s="2">
        <f t="shared" si="43"/>
        <v>53704530.211683884</v>
      </c>
      <c r="Z281" s="2" t="str">
        <f t="shared" si="8"/>
        <v>MEEP</v>
      </c>
      <c r="AA281" s="2">
        <f>IF(Z281="HERE",Y281,AA280+Graph!$G$1*1000)</f>
        <v>74173817.569497243</v>
      </c>
      <c r="AB281" s="2">
        <f t="shared" si="21"/>
        <v>420000</v>
      </c>
      <c r="AC281" s="2">
        <f t="shared" si="44"/>
        <v>51587457.667569637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206</v>
      </c>
      <c r="C282" s="7"/>
      <c r="D282" s="2" t="e">
        <f t="shared" si="12"/>
        <v>#N/A</v>
      </c>
      <c r="E282" s="2" t="e">
        <f t="shared" si="22"/>
        <v>#N/A</v>
      </c>
      <c r="F282" s="2">
        <v>791451.71208791435</v>
      </c>
      <c r="G282" s="2">
        <f t="shared" si="47"/>
        <v>579079.14285714284</v>
      </c>
      <c r="H282" s="2">
        <f t="shared" si="45"/>
        <v>131178422.63831572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5045733.5714285849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858111.03571426868</v>
      </c>
      <c r="Q282" s="2">
        <f t="shared" si="48"/>
        <v>600000</v>
      </c>
      <c r="R282" s="2">
        <f t="shared" si="46"/>
        <v>136261225.70714194</v>
      </c>
      <c r="S282" s="2">
        <f t="shared" si="17"/>
        <v>579079.14285714924</v>
      </c>
      <c r="T282" s="2">
        <f t="shared" si="18"/>
        <v>20920.857142857276</v>
      </c>
      <c r="U282" s="2">
        <f t="shared" si="19"/>
        <v>600000</v>
      </c>
      <c r="V282" s="2">
        <f t="shared" si="34"/>
        <v>82535774.638315186</v>
      </c>
      <c r="W282" s="2">
        <f t="shared" si="20"/>
        <v>579079.14285714924</v>
      </c>
      <c r="X282" s="2">
        <f t="shared" si="6"/>
        <v>20920.857142850757</v>
      </c>
      <c r="Y282" s="2">
        <f t="shared" si="43"/>
        <v>53725451.068826735</v>
      </c>
      <c r="Z282" s="2" t="str">
        <f t="shared" si="8"/>
        <v>MEEP</v>
      </c>
      <c r="AA282" s="2">
        <f>IF(Z282="HERE",Y282,AA281+Graph!$G$1*1000)</f>
        <v>74593817.569497243</v>
      </c>
      <c r="AB282" s="2">
        <f t="shared" si="21"/>
        <v>420000</v>
      </c>
      <c r="AC282" s="2">
        <f t="shared" si="44"/>
        <v>51587457.667569637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207</v>
      </c>
      <c r="C283" s="7"/>
      <c r="D283" s="2" t="e">
        <f t="shared" si="12"/>
        <v>#N/A</v>
      </c>
      <c r="E283" s="2" t="e">
        <f t="shared" si="22"/>
        <v>#N/A</v>
      </c>
      <c r="F283" s="2">
        <v>793287.48757706583</v>
      </c>
      <c r="G283" s="2">
        <f t="shared" si="47"/>
        <v>579079.14285714284</v>
      </c>
      <c r="H283" s="2">
        <f t="shared" si="45"/>
        <v>131757501.78117287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5066654.4285714421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860217.67560975254</v>
      </c>
      <c r="Q283" s="2">
        <f t="shared" si="48"/>
        <v>600000</v>
      </c>
      <c r="R283" s="2">
        <f t="shared" si="46"/>
        <v>136861225.70714194</v>
      </c>
      <c r="S283" s="2">
        <f t="shared" si="17"/>
        <v>579079.14285714924</v>
      </c>
      <c r="T283" s="2">
        <f t="shared" si="18"/>
        <v>20920.857142857276</v>
      </c>
      <c r="U283" s="2">
        <f t="shared" si="19"/>
        <v>600000</v>
      </c>
      <c r="V283" s="2">
        <f t="shared" si="34"/>
        <v>83114853.781172335</v>
      </c>
      <c r="W283" s="2">
        <f t="shared" si="20"/>
        <v>579079.14285714924</v>
      </c>
      <c r="X283" s="2">
        <f t="shared" si="6"/>
        <v>20920.857142850757</v>
      </c>
      <c r="Y283" s="2">
        <f t="shared" si="43"/>
        <v>53746371.925969586</v>
      </c>
      <c r="Z283" s="2" t="str">
        <f t="shared" si="8"/>
        <v>MEEP</v>
      </c>
      <c r="AA283" s="2">
        <f>IF(Z283="HERE",Y283,AA282+Graph!$G$1*1000)</f>
        <v>75013817.569497243</v>
      </c>
      <c r="AB283" s="2">
        <f t="shared" si="21"/>
        <v>420000</v>
      </c>
      <c r="AC283" s="2">
        <f t="shared" si="44"/>
        <v>51587457.667569637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208</v>
      </c>
      <c r="C284" s="7"/>
      <c r="D284" s="2" t="e">
        <f t="shared" si="12"/>
        <v>#N/A</v>
      </c>
      <c r="E284" s="2" t="e">
        <f t="shared" si="22"/>
        <v>#N/A</v>
      </c>
      <c r="F284" s="2">
        <v>795123.2630662173</v>
      </c>
      <c r="G284" s="2">
        <f t="shared" si="47"/>
        <v>579079.14285714284</v>
      </c>
      <c r="H284" s="2">
        <f t="shared" si="45"/>
        <v>132336580.92403002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5087575.2857142994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862324.31550522149</v>
      </c>
      <c r="Q284" s="2">
        <f t="shared" si="48"/>
        <v>600000</v>
      </c>
      <c r="R284" s="2">
        <f t="shared" si="46"/>
        <v>137461225.70714194</v>
      </c>
      <c r="S284" s="2">
        <f t="shared" si="17"/>
        <v>579079.14285714924</v>
      </c>
      <c r="T284" s="2">
        <f t="shared" si="18"/>
        <v>20920.857142857276</v>
      </c>
      <c r="U284" s="2">
        <f t="shared" si="19"/>
        <v>600000</v>
      </c>
      <c r="V284" s="2">
        <f t="shared" si="34"/>
        <v>83693932.924029484</v>
      </c>
      <c r="W284" s="2">
        <f t="shared" si="20"/>
        <v>579079.14285714924</v>
      </c>
      <c r="X284" s="2">
        <f t="shared" si="6"/>
        <v>20920.857142850757</v>
      </c>
      <c r="Y284" s="2">
        <f t="shared" si="43"/>
        <v>53767292.783112437</v>
      </c>
      <c r="Z284" s="2" t="str">
        <f t="shared" si="8"/>
        <v>MEEP</v>
      </c>
      <c r="AA284" s="2">
        <f>IF(Z284="HERE",Y284,AA283+Graph!$G$1*1000)</f>
        <v>75433817.569497243</v>
      </c>
      <c r="AB284" s="2">
        <f t="shared" si="21"/>
        <v>420000</v>
      </c>
      <c r="AC284" s="2">
        <f t="shared" si="44"/>
        <v>51587457.667569637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209</v>
      </c>
      <c r="C285" s="7"/>
      <c r="D285" s="2" t="e">
        <f t="shared" si="12"/>
        <v>#N/A</v>
      </c>
      <c r="E285" s="2" t="e">
        <f t="shared" si="22"/>
        <v>#N/A</v>
      </c>
      <c r="F285" s="2">
        <v>796959.03855535388</v>
      </c>
      <c r="G285" s="2">
        <f t="shared" si="47"/>
        <v>579079.14285714284</v>
      </c>
      <c r="H285" s="2">
        <f t="shared" si="45"/>
        <v>132915660.06688717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5108496.1428571567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864430.95540069044</v>
      </c>
      <c r="Q285" s="2">
        <f t="shared" si="48"/>
        <v>600000</v>
      </c>
      <c r="R285" s="2">
        <f t="shared" si="46"/>
        <v>138061225.70714194</v>
      </c>
      <c r="S285" s="2">
        <f t="shared" si="17"/>
        <v>579079.14285714924</v>
      </c>
      <c r="T285" s="2">
        <f t="shared" si="18"/>
        <v>20920.857142857276</v>
      </c>
      <c r="U285" s="2">
        <f t="shared" si="19"/>
        <v>600000</v>
      </c>
      <c r="V285" s="2">
        <f t="shared" si="34"/>
        <v>84273012.066886634</v>
      </c>
      <c r="W285" s="2">
        <f t="shared" si="20"/>
        <v>579079.14285714924</v>
      </c>
      <c r="X285" s="2">
        <f t="shared" si="6"/>
        <v>20920.857142850757</v>
      </c>
      <c r="Y285" s="2">
        <f t="shared" si="43"/>
        <v>53788213.640255287</v>
      </c>
      <c r="Z285" s="2" t="str">
        <f t="shared" si="8"/>
        <v>MEEP</v>
      </c>
      <c r="AA285" s="2">
        <f>IF(Z285="HERE",Y285,AA284+Graph!$G$1*1000)</f>
        <v>75853817.569497243</v>
      </c>
      <c r="AB285" s="2">
        <f t="shared" si="21"/>
        <v>420000</v>
      </c>
      <c r="AC285" s="2">
        <f t="shared" si="44"/>
        <v>51587457.667569637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210</v>
      </c>
      <c r="C286" s="7"/>
      <c r="D286" s="2" t="e">
        <f t="shared" si="12"/>
        <v>#N/A</v>
      </c>
      <c r="E286" s="2" t="e">
        <f t="shared" si="22"/>
        <v>#N/A</v>
      </c>
      <c r="F286" s="2">
        <v>798794.81404450536</v>
      </c>
      <c r="G286" s="2">
        <f t="shared" si="47"/>
        <v>579079.14285714284</v>
      </c>
      <c r="H286" s="2">
        <f t="shared" si="45"/>
        <v>133494739.20974432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5129417.000000014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866537.59529615939</v>
      </c>
      <c r="Q286" s="2">
        <f t="shared" si="48"/>
        <v>600000</v>
      </c>
      <c r="R286" s="2">
        <f t="shared" si="46"/>
        <v>138661225.70714194</v>
      </c>
      <c r="S286" s="2">
        <f t="shared" si="17"/>
        <v>579079.14285714924</v>
      </c>
      <c r="T286" s="2">
        <f t="shared" si="18"/>
        <v>20920.857142857276</v>
      </c>
      <c r="U286" s="2">
        <f t="shared" si="19"/>
        <v>600000</v>
      </c>
      <c r="V286" s="2">
        <f t="shared" si="34"/>
        <v>84852091.209743783</v>
      </c>
      <c r="W286" s="2">
        <f t="shared" si="20"/>
        <v>579079.14285714924</v>
      </c>
      <c r="X286" s="2">
        <f t="shared" ref="X286:X385" si="51">SUM(U286-W286)</f>
        <v>20920.857142850757</v>
      </c>
      <c r="Y286" s="2">
        <f t="shared" si="43"/>
        <v>53809134.497398138</v>
      </c>
      <c r="Z286" s="2" t="str">
        <f t="shared" ref="Z286:Z385" si="52">IF(V286&lt;Y286,"HERE","MEEP")</f>
        <v>MEEP</v>
      </c>
      <c r="AA286" s="2">
        <f>IF(Z286="HERE",Y286,AA285+Graph!$G$1*1000)</f>
        <v>76273817.569497243</v>
      </c>
      <c r="AB286" s="2">
        <f t="shared" si="21"/>
        <v>420000</v>
      </c>
      <c r="AC286" s="2">
        <f t="shared" si="44"/>
        <v>51587457.667569637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800630.58953364193</v>
      </c>
      <c r="G287" s="2">
        <f t="shared" si="47"/>
        <v>579079.14285714284</v>
      </c>
      <c r="H287" s="2">
        <f t="shared" si="45"/>
        <v>134073818.35260147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5150337.8571428712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868644.23519162834</v>
      </c>
      <c r="Q287" s="2">
        <f t="shared" si="48"/>
        <v>600000</v>
      </c>
      <c r="R287" s="2">
        <f t="shared" si="46"/>
        <v>139261225.70714194</v>
      </c>
      <c r="S287" s="2">
        <f t="shared" ref="S287:S385" si="58">SUM(H287-H286)</f>
        <v>579079.14285714924</v>
      </c>
      <c r="T287" s="2">
        <f t="shared" ref="T287:T385" si="59">SUM(L287-L286)</f>
        <v>20920.857142857276</v>
      </c>
      <c r="U287" s="2">
        <f t="shared" ref="U287:U385" si="60">SUM(R287-R286)</f>
        <v>600000</v>
      </c>
      <c r="V287" s="2">
        <f t="shared" si="34"/>
        <v>85431170.352600932</v>
      </c>
      <c r="W287" s="2">
        <f t="shared" ref="W287:W385" si="61">SUM(V287-V286)</f>
        <v>579079.14285714924</v>
      </c>
      <c r="X287" s="2">
        <f t="shared" si="51"/>
        <v>20920.857142850757</v>
      </c>
      <c r="Y287" s="2">
        <f t="shared" ref="Y287:Y350" si="62">IF(COUNT($C288)=0,IF(COUNT($C287)=1,C287,SUM(Y286+X287)),C287)</f>
        <v>53830055.354540989</v>
      </c>
      <c r="Z287" s="2" t="str">
        <f t="shared" si="52"/>
        <v>MEEP</v>
      </c>
      <c r="AA287" s="2">
        <f>IF(Z287="HERE",Y287,AA286+Graph!$G$1*1000)</f>
        <v>76693817.569497243</v>
      </c>
      <c r="AB287" s="2">
        <f t="shared" ref="AB287:AB385" si="63">SUM(AA287-AA286)</f>
        <v>420000</v>
      </c>
      <c r="AC287" s="2">
        <f t="shared" ref="AC287:AC350" si="64">IF(Z288="HERE",V287,AC286)</f>
        <v>51587457.667569637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212</v>
      </c>
      <c r="C288" s="7"/>
      <c r="D288" s="2" t="e">
        <f t="shared" si="55"/>
        <v>#N/A</v>
      </c>
      <c r="E288" s="2" t="e">
        <f t="shared" si="22"/>
        <v>#N/A</v>
      </c>
      <c r="F288" s="2">
        <v>802466.36502279341</v>
      </c>
      <c r="G288" s="2">
        <f t="shared" si="47"/>
        <v>579079.14285714284</v>
      </c>
      <c r="H288" s="2">
        <f t="shared" ref="H288:H351" si="65">IF(COUNT($C289)=0,IF(COUNT($C288)=1,C288,SUM(H287+G288)),C288)</f>
        <v>134652897.4954586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5171258.7142857285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870750.87508709729</v>
      </c>
      <c r="Q288" s="2">
        <f t="shared" si="48"/>
        <v>600000</v>
      </c>
      <c r="R288" s="2">
        <f t="shared" ref="R288:R351" si="66">IF(COUNT($C289)=0,IF(COUNT($C288)=1,M288,SUM(R287+Q288)),M288)</f>
        <v>139861225.70714194</v>
      </c>
      <c r="S288" s="2">
        <f t="shared" si="58"/>
        <v>579079.14285713434</v>
      </c>
      <c r="T288" s="2">
        <f t="shared" si="59"/>
        <v>20920.857142857276</v>
      </c>
      <c r="U288" s="2">
        <f t="shared" si="60"/>
        <v>600000</v>
      </c>
      <c r="V288" s="2">
        <f t="shared" si="34"/>
        <v>86010249.495458081</v>
      </c>
      <c r="W288" s="2">
        <f t="shared" si="61"/>
        <v>579079.14285714924</v>
      </c>
      <c r="X288" s="2">
        <f t="shared" si="51"/>
        <v>20920.857142850757</v>
      </c>
      <c r="Y288" s="2">
        <f t="shared" si="62"/>
        <v>53850976.21168384</v>
      </c>
      <c r="Z288" s="2" t="str">
        <f t="shared" si="52"/>
        <v>MEEP</v>
      </c>
      <c r="AA288" s="2">
        <f>IF(Z288="HERE",Y288,AA287+Graph!$G$1*1000)</f>
        <v>77113817.569497243</v>
      </c>
      <c r="AB288" s="2">
        <f t="shared" si="63"/>
        <v>420000</v>
      </c>
      <c r="AC288" s="2">
        <f t="shared" si="64"/>
        <v>51587457.667569637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213</v>
      </c>
      <c r="C289" s="7"/>
      <c r="D289" s="2" t="e">
        <f t="shared" si="55"/>
        <v>#N/A</v>
      </c>
      <c r="E289" s="2" t="e">
        <f t="shared" si="22"/>
        <v>#N/A</v>
      </c>
      <c r="F289" s="2">
        <v>804302.14051192999</v>
      </c>
      <c r="G289" s="2">
        <f t="shared" si="47"/>
        <v>579079.14285714284</v>
      </c>
      <c r="H289" s="2">
        <f t="shared" si="65"/>
        <v>135231976.63831574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5192179.5714285858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872857.51498256624</v>
      </c>
      <c r="Q289" s="2">
        <f t="shared" si="48"/>
        <v>600000</v>
      </c>
      <c r="R289" s="2">
        <f t="shared" si="66"/>
        <v>140461225.70714194</v>
      </c>
      <c r="S289" s="2">
        <f t="shared" si="58"/>
        <v>579079.14285713434</v>
      </c>
      <c r="T289" s="2">
        <f t="shared" si="59"/>
        <v>20920.857142857276</v>
      </c>
      <c r="U289" s="2">
        <f t="shared" si="60"/>
        <v>600000</v>
      </c>
      <c r="V289" s="2">
        <f t="shared" si="34"/>
        <v>86589328.638315231</v>
      </c>
      <c r="W289" s="2">
        <f t="shared" si="61"/>
        <v>579079.14285714924</v>
      </c>
      <c r="X289" s="2">
        <f t="shared" si="51"/>
        <v>20920.857142850757</v>
      </c>
      <c r="Y289" s="2">
        <f t="shared" si="62"/>
        <v>53871897.06882669</v>
      </c>
      <c r="Z289" s="2" t="str">
        <f t="shared" si="52"/>
        <v>MEEP</v>
      </c>
      <c r="AA289" s="2">
        <f>IF(Z289="HERE",Y289,AA288+Graph!$G$1*1000)</f>
        <v>77533817.569497243</v>
      </c>
      <c r="AB289" s="2">
        <f t="shared" si="63"/>
        <v>420000</v>
      </c>
      <c r="AC289" s="2">
        <f t="shared" si="64"/>
        <v>51587457.667569637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214</v>
      </c>
      <c r="C290" s="7"/>
      <c r="D290" s="2" t="e">
        <f t="shared" si="55"/>
        <v>#N/A</v>
      </c>
      <c r="E290" s="2" t="e">
        <f t="shared" si="22"/>
        <v>#N/A</v>
      </c>
      <c r="F290" s="2">
        <v>806137.91600108147</v>
      </c>
      <c r="G290" s="2">
        <f t="shared" si="47"/>
        <v>579079.14285714284</v>
      </c>
      <c r="H290" s="2">
        <f t="shared" si="65"/>
        <v>135811055.78117287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5213100.4285714431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874964.15487803519</v>
      </c>
      <c r="Q290" s="2">
        <f t="shared" si="48"/>
        <v>600000</v>
      </c>
      <c r="R290" s="2">
        <f t="shared" si="66"/>
        <v>141061225.70714194</v>
      </c>
      <c r="S290" s="2">
        <f t="shared" si="58"/>
        <v>579079.14285713434</v>
      </c>
      <c r="T290" s="2">
        <f t="shared" si="59"/>
        <v>20920.857142857276</v>
      </c>
      <c r="U290" s="2">
        <f t="shared" si="60"/>
        <v>600000</v>
      </c>
      <c r="V290" s="2">
        <f t="shared" si="34"/>
        <v>87168407.78117238</v>
      </c>
      <c r="W290" s="2">
        <f t="shared" si="61"/>
        <v>579079.14285714924</v>
      </c>
      <c r="X290" s="2">
        <f t="shared" si="51"/>
        <v>20920.857142850757</v>
      </c>
      <c r="Y290" s="2">
        <f t="shared" si="62"/>
        <v>53892817.925969541</v>
      </c>
      <c r="Z290" s="2" t="str">
        <f t="shared" si="52"/>
        <v>MEEP</v>
      </c>
      <c r="AA290" s="2">
        <f>IF(Z290="HERE",Y290,AA289+Graph!$G$1*1000)</f>
        <v>77953817.569497243</v>
      </c>
      <c r="AB290" s="2">
        <f t="shared" si="63"/>
        <v>420000</v>
      </c>
      <c r="AC290" s="2">
        <f t="shared" si="64"/>
        <v>51587457.667569637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215</v>
      </c>
      <c r="C291" s="7"/>
      <c r="D291" s="2" t="e">
        <f t="shared" si="55"/>
        <v>#N/A</v>
      </c>
      <c r="E291" s="2" t="e">
        <f t="shared" si="22"/>
        <v>#N/A</v>
      </c>
      <c r="F291" s="2">
        <v>807973.69149023294</v>
      </c>
      <c r="G291" s="2">
        <f t="shared" si="47"/>
        <v>579079.14285714284</v>
      </c>
      <c r="H291" s="2">
        <f t="shared" si="65"/>
        <v>136390134.92403001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5234021.2857143003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877070.79477350414</v>
      </c>
      <c r="Q291" s="2">
        <f t="shared" si="48"/>
        <v>600000</v>
      </c>
      <c r="R291" s="2">
        <f t="shared" si="66"/>
        <v>141661225.70714194</v>
      </c>
      <c r="S291" s="2">
        <f t="shared" si="58"/>
        <v>579079.14285713434</v>
      </c>
      <c r="T291" s="2">
        <f t="shared" si="59"/>
        <v>20920.857142857276</v>
      </c>
      <c r="U291" s="2">
        <f t="shared" si="60"/>
        <v>600000</v>
      </c>
      <c r="V291" s="2">
        <f t="shared" si="34"/>
        <v>87747486.924029529</v>
      </c>
      <c r="W291" s="2">
        <f t="shared" si="61"/>
        <v>579079.14285714924</v>
      </c>
      <c r="X291" s="2">
        <f t="shared" si="51"/>
        <v>20920.857142850757</v>
      </c>
      <c r="Y291" s="2">
        <f t="shared" si="62"/>
        <v>53913738.783112392</v>
      </c>
      <c r="Z291" s="2" t="str">
        <f t="shared" si="52"/>
        <v>MEEP</v>
      </c>
      <c r="AA291" s="2">
        <f>IF(Z291="HERE",Y291,AA290+Graph!$G$1*1000)</f>
        <v>78373817.569497243</v>
      </c>
      <c r="AB291" s="2">
        <f t="shared" si="63"/>
        <v>420000</v>
      </c>
      <c r="AC291" s="2">
        <f t="shared" si="64"/>
        <v>51587457.667569637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809809.46697936952</v>
      </c>
      <c r="G292" s="2">
        <f t="shared" si="47"/>
        <v>579079.14285714284</v>
      </c>
      <c r="H292" s="2">
        <f t="shared" si="65"/>
        <v>136969214.06688714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5254942.1428571576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879177.43466897309</v>
      </c>
      <c r="Q292" s="2">
        <f t="shared" si="48"/>
        <v>600000</v>
      </c>
      <c r="R292" s="2">
        <f t="shared" si="66"/>
        <v>142261225.70714194</v>
      </c>
      <c r="S292" s="2">
        <f t="shared" si="58"/>
        <v>579079.14285713434</v>
      </c>
      <c r="T292" s="2">
        <f t="shared" si="59"/>
        <v>20920.857142857276</v>
      </c>
      <c r="U292" s="2">
        <f t="shared" si="60"/>
        <v>600000</v>
      </c>
      <c r="V292" s="2">
        <f t="shared" si="34"/>
        <v>88326566.066886678</v>
      </c>
      <c r="W292" s="2">
        <f t="shared" si="61"/>
        <v>579079.14285714924</v>
      </c>
      <c r="X292" s="2">
        <f t="shared" si="51"/>
        <v>20920.857142850757</v>
      </c>
      <c r="Y292" s="2">
        <f t="shared" si="62"/>
        <v>53934659.640255243</v>
      </c>
      <c r="Z292" s="2" t="str">
        <f t="shared" si="52"/>
        <v>MEEP</v>
      </c>
      <c r="AA292" s="2">
        <f>IF(Z292="HERE",Y292,AA291+Graph!$G$1*1000)</f>
        <v>78793817.569497243</v>
      </c>
      <c r="AB292" s="2">
        <f t="shared" si="63"/>
        <v>420000</v>
      </c>
      <c r="AC292" s="2">
        <f t="shared" si="64"/>
        <v>51587457.667569637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217</v>
      </c>
      <c r="C293" s="7"/>
      <c r="D293" s="2" t="e">
        <f t="shared" si="55"/>
        <v>#N/A</v>
      </c>
      <c r="E293" s="2" t="e">
        <f t="shared" si="67"/>
        <v>#N/A</v>
      </c>
      <c r="F293" s="2">
        <v>811645.242468521</v>
      </c>
      <c r="G293" s="2">
        <f t="shared" si="47"/>
        <v>579079.14285714284</v>
      </c>
      <c r="H293" s="2">
        <f t="shared" si="65"/>
        <v>137548293.20974427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5275863.0000000149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881284.07456444204</v>
      </c>
      <c r="Q293" s="2">
        <f t="shared" si="48"/>
        <v>600000</v>
      </c>
      <c r="R293" s="2">
        <f t="shared" si="66"/>
        <v>142861225.70714194</v>
      </c>
      <c r="S293" s="2">
        <f t="shared" si="58"/>
        <v>579079.14285713434</v>
      </c>
      <c r="T293" s="2">
        <f t="shared" si="59"/>
        <v>20920.857142857276</v>
      </c>
      <c r="U293" s="2">
        <f t="shared" si="60"/>
        <v>600000</v>
      </c>
      <c r="V293" s="2">
        <f t="shared" si="34"/>
        <v>88905645.209743828</v>
      </c>
      <c r="W293" s="2">
        <f t="shared" si="61"/>
        <v>579079.14285714924</v>
      </c>
      <c r="X293" s="2">
        <f t="shared" si="51"/>
        <v>20920.857142850757</v>
      </c>
      <c r="Y293" s="2">
        <f t="shared" si="62"/>
        <v>53955580.497398093</v>
      </c>
      <c r="Z293" s="2" t="str">
        <f t="shared" si="52"/>
        <v>MEEP</v>
      </c>
      <c r="AA293" s="2">
        <f>IF(Z293="HERE",Y293,AA292+Graph!$G$1*1000)</f>
        <v>79213817.569497243</v>
      </c>
      <c r="AB293" s="2">
        <f t="shared" si="63"/>
        <v>420000</v>
      </c>
      <c r="AC293" s="2">
        <f t="shared" si="64"/>
        <v>51587457.667569637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218</v>
      </c>
      <c r="C294" s="7"/>
      <c r="D294" s="2" t="e">
        <f t="shared" si="55"/>
        <v>#N/A</v>
      </c>
      <c r="E294" s="2" t="e">
        <f t="shared" si="67"/>
        <v>#N/A</v>
      </c>
      <c r="F294" s="2">
        <v>813481.01795765758</v>
      </c>
      <c r="G294" s="2">
        <f t="shared" ref="G294:G357" si="70">IF(F294&gt;600000,$AK$31*1000,F294)</f>
        <v>579079.14285714284</v>
      </c>
      <c r="H294" s="2">
        <f t="shared" si="65"/>
        <v>138127372.35260141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5296783.8571428722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883390.71445992589</v>
      </c>
      <c r="Q294" s="2">
        <f t="shared" ref="Q294:Q357" si="71">IF(P294&gt;600000,600000,P294)</f>
        <v>600000</v>
      </c>
      <c r="R294" s="2">
        <f t="shared" si="66"/>
        <v>143461225.70714194</v>
      </c>
      <c r="S294" s="2">
        <f t="shared" si="58"/>
        <v>579079.14285713434</v>
      </c>
      <c r="T294" s="2">
        <f t="shared" si="59"/>
        <v>20920.857142857276</v>
      </c>
      <c r="U294" s="2">
        <f t="shared" si="60"/>
        <v>600000</v>
      </c>
      <c r="V294" s="2">
        <f t="shared" si="34"/>
        <v>89484724.352600977</v>
      </c>
      <c r="W294" s="2">
        <f t="shared" si="61"/>
        <v>579079.14285714924</v>
      </c>
      <c r="X294" s="2">
        <f t="shared" si="51"/>
        <v>20920.857142850757</v>
      </c>
      <c r="Y294" s="2">
        <f t="shared" si="62"/>
        <v>53976501.354540944</v>
      </c>
      <c r="Z294" s="2" t="str">
        <f t="shared" si="52"/>
        <v>MEEP</v>
      </c>
      <c r="AA294" s="2">
        <f>IF(Z294="HERE",Y294,AA293+Graph!$G$1*1000)</f>
        <v>79633817.569497243</v>
      </c>
      <c r="AB294" s="2">
        <f t="shared" si="63"/>
        <v>420000</v>
      </c>
      <c r="AC294" s="2">
        <f t="shared" si="64"/>
        <v>51587457.667569637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219</v>
      </c>
      <c r="C295" s="7"/>
      <c r="D295" s="2" t="e">
        <f t="shared" si="55"/>
        <v>#N/A</v>
      </c>
      <c r="E295" s="2" t="e">
        <f t="shared" si="67"/>
        <v>#N/A</v>
      </c>
      <c r="F295" s="2">
        <v>815316.79344680905</v>
      </c>
      <c r="G295" s="2">
        <f t="shared" si="70"/>
        <v>579079.14285714284</v>
      </c>
      <c r="H295" s="2">
        <f t="shared" si="65"/>
        <v>138706451.49545854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5317704.7142857295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885497.35435539484</v>
      </c>
      <c r="Q295" s="2">
        <f t="shared" si="71"/>
        <v>600000</v>
      </c>
      <c r="R295" s="2">
        <f t="shared" si="66"/>
        <v>144061225.70714194</v>
      </c>
      <c r="S295" s="2">
        <f t="shared" si="58"/>
        <v>579079.14285713434</v>
      </c>
      <c r="T295" s="2">
        <f t="shared" si="59"/>
        <v>20920.857142857276</v>
      </c>
      <c r="U295" s="2">
        <f t="shared" si="60"/>
        <v>600000</v>
      </c>
      <c r="V295" s="2">
        <f t="shared" si="34"/>
        <v>90063803.495458126</v>
      </c>
      <c r="W295" s="2">
        <f t="shared" si="61"/>
        <v>579079.14285714924</v>
      </c>
      <c r="X295" s="2">
        <f t="shared" si="51"/>
        <v>20920.857142850757</v>
      </c>
      <c r="Y295" s="2">
        <f t="shared" si="62"/>
        <v>53997422.211683795</v>
      </c>
      <c r="Z295" s="2" t="str">
        <f t="shared" si="52"/>
        <v>MEEP</v>
      </c>
      <c r="AA295" s="2">
        <f>IF(Z295="HERE",Y295,AA294+Graph!$G$1*1000)</f>
        <v>80053817.569497243</v>
      </c>
      <c r="AB295" s="2">
        <f t="shared" si="63"/>
        <v>420000</v>
      </c>
      <c r="AC295" s="2">
        <f t="shared" si="64"/>
        <v>51587457.667569637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220</v>
      </c>
      <c r="C296" s="7"/>
      <c r="D296" s="2" t="e">
        <f t="shared" si="55"/>
        <v>#N/A</v>
      </c>
      <c r="E296" s="2" t="e">
        <f t="shared" si="67"/>
        <v>#N/A</v>
      </c>
      <c r="F296" s="2">
        <v>817152.56893594563</v>
      </c>
      <c r="G296" s="2">
        <f t="shared" si="70"/>
        <v>579079.14285714284</v>
      </c>
      <c r="H296" s="2">
        <f t="shared" si="65"/>
        <v>139285530.63831568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5338625.5714285867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887603.99425086379</v>
      </c>
      <c r="Q296" s="2">
        <f t="shared" si="71"/>
        <v>600000</v>
      </c>
      <c r="R296" s="2">
        <f t="shared" si="66"/>
        <v>144661225.70714194</v>
      </c>
      <c r="S296" s="2">
        <f t="shared" si="58"/>
        <v>579079.14285713434</v>
      </c>
      <c r="T296" s="2">
        <f t="shared" si="59"/>
        <v>20920.857142857276</v>
      </c>
      <c r="U296" s="2">
        <f t="shared" si="60"/>
        <v>600000</v>
      </c>
      <c r="V296" s="2">
        <f t="shared" si="34"/>
        <v>90642882.638315275</v>
      </c>
      <c r="W296" s="2">
        <f t="shared" si="61"/>
        <v>579079.14285714924</v>
      </c>
      <c r="X296" s="2">
        <f t="shared" si="51"/>
        <v>20920.857142850757</v>
      </c>
      <c r="Y296" s="2">
        <f t="shared" si="62"/>
        <v>54018343.068826646</v>
      </c>
      <c r="Z296" s="2" t="str">
        <f t="shared" si="52"/>
        <v>MEEP</v>
      </c>
      <c r="AA296" s="2">
        <f>IF(Z296="HERE",Y296,AA295+Graph!$G$1*1000)</f>
        <v>80473817.569497243</v>
      </c>
      <c r="AB296" s="2">
        <f t="shared" si="63"/>
        <v>420000</v>
      </c>
      <c r="AC296" s="2">
        <f t="shared" si="64"/>
        <v>51587457.667569637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221</v>
      </c>
      <c r="C297" s="7"/>
      <c r="D297" s="2" t="e">
        <f t="shared" si="55"/>
        <v>#N/A</v>
      </c>
      <c r="E297" s="2" t="e">
        <f t="shared" si="67"/>
        <v>#N/A</v>
      </c>
      <c r="F297" s="2">
        <v>818988.34442509711</v>
      </c>
      <c r="G297" s="2">
        <f t="shared" si="70"/>
        <v>579079.14285714284</v>
      </c>
      <c r="H297" s="2">
        <f t="shared" si="65"/>
        <v>139864609.78117281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5359546.428571444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889710.63414633274</v>
      </c>
      <c r="Q297" s="2">
        <f t="shared" si="71"/>
        <v>600000</v>
      </c>
      <c r="R297" s="2">
        <f t="shared" si="66"/>
        <v>145261225.70714194</v>
      </c>
      <c r="S297" s="2">
        <f t="shared" si="58"/>
        <v>579079.14285713434</v>
      </c>
      <c r="T297" s="2">
        <f t="shared" si="59"/>
        <v>20920.857142857276</v>
      </c>
      <c r="U297" s="2">
        <f t="shared" si="60"/>
        <v>600000</v>
      </c>
      <c r="V297" s="2">
        <f t="shared" si="34"/>
        <v>91221961.781172425</v>
      </c>
      <c r="W297" s="2">
        <f t="shared" si="61"/>
        <v>579079.14285714924</v>
      </c>
      <c r="X297" s="2">
        <f t="shared" si="51"/>
        <v>20920.857142850757</v>
      </c>
      <c r="Y297" s="2">
        <f t="shared" si="62"/>
        <v>54039263.925969496</v>
      </c>
      <c r="Z297" s="2" t="str">
        <f t="shared" si="52"/>
        <v>MEEP</v>
      </c>
      <c r="AA297" s="2">
        <f>IF(Z297="HERE",Y297,AA296+Graph!$G$1*1000)</f>
        <v>80893817.569497243</v>
      </c>
      <c r="AB297" s="2">
        <f t="shared" si="63"/>
        <v>420000</v>
      </c>
      <c r="AC297" s="2">
        <f t="shared" si="64"/>
        <v>51587457.667569637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222</v>
      </c>
      <c r="C298" s="7"/>
      <c r="D298" s="2" t="e">
        <f t="shared" si="55"/>
        <v>#N/A</v>
      </c>
      <c r="E298" s="2" t="e">
        <f t="shared" si="67"/>
        <v>#N/A</v>
      </c>
      <c r="F298" s="2">
        <v>820824.11991423368</v>
      </c>
      <c r="G298" s="2">
        <f t="shared" si="70"/>
        <v>579079.14285714284</v>
      </c>
      <c r="H298" s="2">
        <f t="shared" si="65"/>
        <v>140443688.92402995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5380467.2857143013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891817.27404180169</v>
      </c>
      <c r="Q298" s="2">
        <f t="shared" si="71"/>
        <v>600000</v>
      </c>
      <c r="R298" s="2">
        <f t="shared" si="66"/>
        <v>145861225.70714194</v>
      </c>
      <c r="S298" s="2">
        <f t="shared" si="58"/>
        <v>579079.14285713434</v>
      </c>
      <c r="T298" s="2">
        <f t="shared" si="59"/>
        <v>20920.857142857276</v>
      </c>
      <c r="U298" s="2">
        <f t="shared" si="60"/>
        <v>600000</v>
      </c>
      <c r="V298" s="2">
        <f t="shared" si="34"/>
        <v>91801040.924029574</v>
      </c>
      <c r="W298" s="2">
        <f t="shared" si="61"/>
        <v>579079.14285714924</v>
      </c>
      <c r="X298" s="2">
        <f t="shared" si="51"/>
        <v>20920.857142850757</v>
      </c>
      <c r="Y298" s="2">
        <f t="shared" si="62"/>
        <v>54060184.783112347</v>
      </c>
      <c r="Z298" s="2" t="str">
        <f t="shared" si="52"/>
        <v>MEEP</v>
      </c>
      <c r="AA298" s="2">
        <f>IF(Z298="HERE",Y298,AA297+Graph!$G$1*1000)</f>
        <v>81313817.569497243</v>
      </c>
      <c r="AB298" s="2">
        <f t="shared" si="63"/>
        <v>420000</v>
      </c>
      <c r="AC298" s="2">
        <f t="shared" si="64"/>
        <v>51587457.667569637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223</v>
      </c>
      <c r="C299" s="7"/>
      <c r="D299" s="2" t="e">
        <f t="shared" si="55"/>
        <v>#N/A</v>
      </c>
      <c r="E299" s="2" t="e">
        <f t="shared" si="67"/>
        <v>#N/A</v>
      </c>
      <c r="F299" s="2">
        <v>822659.89540338516</v>
      </c>
      <c r="G299" s="2">
        <f t="shared" si="70"/>
        <v>579079.14285714284</v>
      </c>
      <c r="H299" s="2">
        <f t="shared" si="65"/>
        <v>141022768.06688708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5401388.1428571586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893923.91393727064</v>
      </c>
      <c r="Q299" s="2">
        <f t="shared" si="71"/>
        <v>600000</v>
      </c>
      <c r="R299" s="2">
        <f t="shared" si="66"/>
        <v>146461225.70714194</v>
      </c>
      <c r="S299" s="2">
        <f t="shared" si="58"/>
        <v>579079.14285713434</v>
      </c>
      <c r="T299" s="2">
        <f t="shared" si="59"/>
        <v>20920.857142857276</v>
      </c>
      <c r="U299" s="2">
        <f t="shared" si="60"/>
        <v>600000</v>
      </c>
      <c r="V299" s="2">
        <f t="shared" si="34"/>
        <v>92380120.066886723</v>
      </c>
      <c r="W299" s="2">
        <f t="shared" si="61"/>
        <v>579079.14285714924</v>
      </c>
      <c r="X299" s="2">
        <f t="shared" si="51"/>
        <v>20920.857142850757</v>
      </c>
      <c r="Y299" s="2">
        <f t="shared" si="62"/>
        <v>54081105.640255198</v>
      </c>
      <c r="Z299" s="2" t="str">
        <f t="shared" si="52"/>
        <v>MEEP</v>
      </c>
      <c r="AA299" s="2">
        <f>IF(Z299="HERE",Y299,AA298+Graph!$G$1*1000)</f>
        <v>81733817.569497243</v>
      </c>
      <c r="AB299" s="2">
        <f t="shared" si="63"/>
        <v>420000</v>
      </c>
      <c r="AC299" s="2">
        <f t="shared" si="64"/>
        <v>51587457.667569637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224</v>
      </c>
      <c r="C300" s="7"/>
      <c r="D300" s="2" t="e">
        <f t="shared" si="55"/>
        <v>#N/A</v>
      </c>
      <c r="E300" s="2" t="e">
        <f t="shared" si="67"/>
        <v>#N/A</v>
      </c>
      <c r="F300" s="2">
        <v>824495.67089253664</v>
      </c>
      <c r="G300" s="2">
        <f t="shared" si="70"/>
        <v>579079.14285714284</v>
      </c>
      <c r="H300" s="2">
        <f t="shared" si="65"/>
        <v>141601847.20974422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5422309.0000000158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896030.55383273959</v>
      </c>
      <c r="Q300" s="2">
        <f t="shared" si="71"/>
        <v>600000</v>
      </c>
      <c r="R300" s="2">
        <f t="shared" si="66"/>
        <v>147061225.70714194</v>
      </c>
      <c r="S300" s="2">
        <f t="shared" si="58"/>
        <v>579079.14285713434</v>
      </c>
      <c r="T300" s="2">
        <f t="shared" si="59"/>
        <v>20920.857142857276</v>
      </c>
      <c r="U300" s="2">
        <f t="shared" si="60"/>
        <v>600000</v>
      </c>
      <c r="V300" s="2">
        <f t="shared" si="34"/>
        <v>92959199.209743872</v>
      </c>
      <c r="W300" s="2">
        <f t="shared" si="61"/>
        <v>579079.14285714924</v>
      </c>
      <c r="X300" s="2">
        <f t="shared" si="51"/>
        <v>20920.857142850757</v>
      </c>
      <c r="Y300" s="2">
        <f t="shared" si="62"/>
        <v>54102026.497398049</v>
      </c>
      <c r="Z300" s="2" t="str">
        <f t="shared" si="52"/>
        <v>MEEP</v>
      </c>
      <c r="AA300" s="2">
        <f>IF(Z300="HERE",Y300,AA299+Graph!$G$1*1000)</f>
        <v>82153817.569497243</v>
      </c>
      <c r="AB300" s="2">
        <f t="shared" si="63"/>
        <v>420000</v>
      </c>
      <c r="AC300" s="2">
        <f t="shared" si="64"/>
        <v>51587457.667569637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225</v>
      </c>
      <c r="C301" s="7"/>
      <c r="D301" s="2" t="e">
        <f t="shared" si="55"/>
        <v>#N/A</v>
      </c>
      <c r="E301" s="2" t="e">
        <f t="shared" si="67"/>
        <v>#N/A</v>
      </c>
      <c r="F301" s="2">
        <v>826331.44638167322</v>
      </c>
      <c r="G301" s="2">
        <f t="shared" si="70"/>
        <v>579079.14285714284</v>
      </c>
      <c r="H301" s="2">
        <f t="shared" si="65"/>
        <v>142180926.35260135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5443229.8571428731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898137.19372820854</v>
      </c>
      <c r="Q301" s="2">
        <f t="shared" si="71"/>
        <v>600000</v>
      </c>
      <c r="R301" s="2">
        <f t="shared" si="66"/>
        <v>147661225.70714194</v>
      </c>
      <c r="S301" s="2">
        <f t="shared" si="58"/>
        <v>579079.14285713434</v>
      </c>
      <c r="T301" s="2">
        <f t="shared" si="59"/>
        <v>20920.857142857276</v>
      </c>
      <c r="U301" s="2">
        <f t="shared" si="60"/>
        <v>600000</v>
      </c>
      <c r="V301" s="2">
        <f t="shared" si="34"/>
        <v>93538278.352601022</v>
      </c>
      <c r="W301" s="2">
        <f t="shared" si="61"/>
        <v>579079.14285714924</v>
      </c>
      <c r="X301" s="2">
        <f t="shared" si="51"/>
        <v>20920.857142850757</v>
      </c>
      <c r="Y301" s="2">
        <f t="shared" si="62"/>
        <v>54122947.354540899</v>
      </c>
      <c r="Z301" s="2" t="str">
        <f t="shared" si="52"/>
        <v>MEEP</v>
      </c>
      <c r="AA301" s="2">
        <f>IF(Z301="HERE",Y301,AA300+Graph!$G$1*1000)</f>
        <v>82573817.569497243</v>
      </c>
      <c r="AB301" s="2">
        <f t="shared" si="63"/>
        <v>420000</v>
      </c>
      <c r="AC301" s="2">
        <f t="shared" si="64"/>
        <v>51587457.667569637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226</v>
      </c>
      <c r="C302" s="7"/>
      <c r="D302" s="2" t="e">
        <f t="shared" si="55"/>
        <v>#N/A</v>
      </c>
      <c r="E302" s="2" t="e">
        <f t="shared" si="67"/>
        <v>#N/A</v>
      </c>
      <c r="F302" s="2">
        <v>828167.22187082469</v>
      </c>
      <c r="G302" s="2">
        <f t="shared" si="70"/>
        <v>579079.14285714284</v>
      </c>
      <c r="H302" s="2">
        <f t="shared" si="65"/>
        <v>142760005.49545848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5464150.7142857304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900243.83362367749</v>
      </c>
      <c r="Q302" s="2">
        <f t="shared" si="71"/>
        <v>600000</v>
      </c>
      <c r="R302" s="2">
        <f t="shared" si="66"/>
        <v>148261225.70714194</v>
      </c>
      <c r="S302" s="2">
        <f t="shared" si="58"/>
        <v>579079.14285713434</v>
      </c>
      <c r="T302" s="2">
        <f t="shared" si="59"/>
        <v>20920.857142857276</v>
      </c>
      <c r="U302" s="2">
        <f t="shared" si="60"/>
        <v>600000</v>
      </c>
      <c r="V302" s="2">
        <f t="shared" si="34"/>
        <v>94117357.495458171</v>
      </c>
      <c r="W302" s="2">
        <f t="shared" si="61"/>
        <v>579079.14285714924</v>
      </c>
      <c r="X302" s="2">
        <f t="shared" si="51"/>
        <v>20920.857142850757</v>
      </c>
      <c r="Y302" s="2">
        <f t="shared" si="62"/>
        <v>54143868.21168375</v>
      </c>
      <c r="Z302" s="2" t="str">
        <f t="shared" si="52"/>
        <v>MEEP</v>
      </c>
      <c r="AA302" s="2">
        <f>IF(Z302="HERE",Y302,AA301+Graph!$G$1*1000)</f>
        <v>82993817.569497243</v>
      </c>
      <c r="AB302" s="2">
        <f t="shared" si="63"/>
        <v>420000</v>
      </c>
      <c r="AC302" s="2">
        <f t="shared" si="64"/>
        <v>51587457.667569637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227</v>
      </c>
      <c r="C303" s="7"/>
      <c r="D303" s="2" t="e">
        <f t="shared" si="55"/>
        <v>#N/A</v>
      </c>
      <c r="E303" s="2" t="e">
        <f t="shared" si="67"/>
        <v>#N/A</v>
      </c>
      <c r="F303" s="2">
        <v>830002.99735996127</v>
      </c>
      <c r="G303" s="2">
        <f t="shared" si="70"/>
        <v>579079.14285714284</v>
      </c>
      <c r="H303" s="2">
        <f t="shared" si="65"/>
        <v>143339084.63831562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5485071.5714285877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902350.47351914644</v>
      </c>
      <c r="Q303" s="2">
        <f t="shared" si="71"/>
        <v>600000</v>
      </c>
      <c r="R303" s="2">
        <f t="shared" si="66"/>
        <v>148861225.70714194</v>
      </c>
      <c r="S303" s="2">
        <f t="shared" si="58"/>
        <v>579079.14285713434</v>
      </c>
      <c r="T303" s="2">
        <f t="shared" si="59"/>
        <v>20920.857142857276</v>
      </c>
      <c r="U303" s="2">
        <f t="shared" si="60"/>
        <v>600000</v>
      </c>
      <c r="V303" s="2">
        <f t="shared" si="34"/>
        <v>94696436.63831532</v>
      </c>
      <c r="W303" s="2">
        <f t="shared" si="61"/>
        <v>579079.14285714924</v>
      </c>
      <c r="X303" s="2">
        <f t="shared" si="51"/>
        <v>20920.857142850757</v>
      </c>
      <c r="Y303" s="2">
        <f t="shared" si="62"/>
        <v>54164789.068826601</v>
      </c>
      <c r="Z303" s="2" t="str">
        <f t="shared" si="52"/>
        <v>MEEP</v>
      </c>
      <c r="AA303" s="2">
        <f>IF(Z303="HERE",Y303,AA302+Graph!$G$1*1000)</f>
        <v>83413817.569497243</v>
      </c>
      <c r="AB303" s="2">
        <f t="shared" si="63"/>
        <v>420000</v>
      </c>
      <c r="AC303" s="2">
        <f t="shared" si="64"/>
        <v>51587457.667569637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228</v>
      </c>
      <c r="C304" s="7"/>
      <c r="D304" s="2" t="e">
        <f t="shared" si="55"/>
        <v>#N/A</v>
      </c>
      <c r="E304" s="2" t="e">
        <f t="shared" si="67"/>
        <v>#N/A</v>
      </c>
      <c r="F304" s="2">
        <v>831838.77284911275</v>
      </c>
      <c r="G304" s="2">
        <f t="shared" si="70"/>
        <v>579079.14285714284</v>
      </c>
      <c r="H304" s="2">
        <f t="shared" si="65"/>
        <v>143918163.78117275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5505992.4285714449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904457.11341463029</v>
      </c>
      <c r="Q304" s="2">
        <f t="shared" si="71"/>
        <v>600000</v>
      </c>
      <c r="R304" s="2">
        <f t="shared" si="66"/>
        <v>149461225.70714194</v>
      </c>
      <c r="S304" s="2">
        <f t="shared" si="58"/>
        <v>579079.14285713434</v>
      </c>
      <c r="T304" s="2">
        <f t="shared" si="59"/>
        <v>20920.857142857276</v>
      </c>
      <c r="U304" s="2">
        <f t="shared" si="60"/>
        <v>600000</v>
      </c>
      <c r="V304" s="2">
        <f t="shared" si="34"/>
        <v>95275515.781172469</v>
      </c>
      <c r="W304" s="2">
        <f t="shared" si="61"/>
        <v>579079.14285714924</v>
      </c>
      <c r="X304" s="2">
        <f t="shared" si="51"/>
        <v>20920.857142850757</v>
      </c>
      <c r="Y304" s="2">
        <f t="shared" si="62"/>
        <v>54185709.925969452</v>
      </c>
      <c r="Z304" s="2" t="str">
        <f t="shared" si="52"/>
        <v>MEEP</v>
      </c>
      <c r="AA304" s="2">
        <f>IF(Z304="HERE",Y304,AA303+Graph!$G$1*1000)</f>
        <v>83833817.569497243</v>
      </c>
      <c r="AB304" s="2">
        <f t="shared" si="63"/>
        <v>420000</v>
      </c>
      <c r="AC304" s="2">
        <f t="shared" si="64"/>
        <v>51587457.667569637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229</v>
      </c>
      <c r="C305" s="7"/>
      <c r="D305" s="2" t="e">
        <f t="shared" si="55"/>
        <v>#N/A</v>
      </c>
      <c r="E305" s="2" t="e">
        <f t="shared" si="67"/>
        <v>#N/A</v>
      </c>
      <c r="F305" s="2">
        <v>833674.54833824933</v>
      </c>
      <c r="G305" s="2">
        <f t="shared" si="70"/>
        <v>579079.14285714284</v>
      </c>
      <c r="H305" s="2">
        <f t="shared" si="65"/>
        <v>144497242.92402989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5526913.2857143022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906563.75331009924</v>
      </c>
      <c r="Q305" s="2">
        <f t="shared" si="71"/>
        <v>600000</v>
      </c>
      <c r="R305" s="2">
        <f t="shared" si="66"/>
        <v>150061225.70714194</v>
      </c>
      <c r="S305" s="2">
        <f t="shared" si="58"/>
        <v>579079.14285713434</v>
      </c>
      <c r="T305" s="2">
        <f t="shared" si="59"/>
        <v>20920.857142857276</v>
      </c>
      <c r="U305" s="2">
        <f t="shared" si="60"/>
        <v>600000</v>
      </c>
      <c r="V305" s="2">
        <f t="shared" si="34"/>
        <v>95854594.924029619</v>
      </c>
      <c r="W305" s="2">
        <f t="shared" si="61"/>
        <v>579079.14285714924</v>
      </c>
      <c r="X305" s="2">
        <f t="shared" si="51"/>
        <v>20920.857142850757</v>
      </c>
      <c r="Y305" s="2">
        <f t="shared" si="62"/>
        <v>54206630.783112302</v>
      </c>
      <c r="Z305" s="2" t="str">
        <f t="shared" si="52"/>
        <v>MEEP</v>
      </c>
      <c r="AA305" s="2">
        <f>IF(Z305="HERE",Y305,AA304+Graph!$G$1*1000)</f>
        <v>84253817.569497243</v>
      </c>
      <c r="AB305" s="2">
        <f t="shared" si="63"/>
        <v>420000</v>
      </c>
      <c r="AC305" s="2">
        <f t="shared" si="64"/>
        <v>51587457.667569637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230</v>
      </c>
      <c r="C306" s="7"/>
      <c r="D306" s="2" t="e">
        <f t="shared" si="55"/>
        <v>#N/A</v>
      </c>
      <c r="E306" s="2" t="e">
        <f t="shared" si="67"/>
        <v>#N/A</v>
      </c>
      <c r="F306" s="2">
        <v>835510.3238274008</v>
      </c>
      <c r="G306" s="2">
        <f t="shared" si="70"/>
        <v>579079.14285714284</v>
      </c>
      <c r="H306" s="2">
        <f t="shared" si="65"/>
        <v>145076322.06688702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5547834.1428571595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908670.39320556819</v>
      </c>
      <c r="Q306" s="2">
        <f t="shared" si="71"/>
        <v>600000</v>
      </c>
      <c r="R306" s="2">
        <f t="shared" si="66"/>
        <v>150661225.70714194</v>
      </c>
      <c r="S306" s="2">
        <f t="shared" si="58"/>
        <v>579079.14285713434</v>
      </c>
      <c r="T306" s="2">
        <f t="shared" si="59"/>
        <v>20920.857142857276</v>
      </c>
      <c r="U306" s="2">
        <f t="shared" si="60"/>
        <v>600000</v>
      </c>
      <c r="V306" s="2">
        <f t="shared" si="34"/>
        <v>96433674.066886768</v>
      </c>
      <c r="W306" s="2">
        <f t="shared" si="61"/>
        <v>579079.14285714924</v>
      </c>
      <c r="X306" s="2">
        <f t="shared" si="51"/>
        <v>20920.857142850757</v>
      </c>
      <c r="Y306" s="2">
        <f t="shared" si="62"/>
        <v>54227551.640255153</v>
      </c>
      <c r="Z306" s="2" t="str">
        <f t="shared" si="52"/>
        <v>MEEP</v>
      </c>
      <c r="AA306" s="2">
        <f>IF(Z306="HERE",Y306,AA305+Graph!$G$1*1000)</f>
        <v>84673817.569497243</v>
      </c>
      <c r="AB306" s="2">
        <f t="shared" si="63"/>
        <v>420000</v>
      </c>
      <c r="AC306" s="2">
        <f t="shared" si="64"/>
        <v>51587457.667569637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231</v>
      </c>
      <c r="C307" s="7"/>
      <c r="D307" s="2" t="e">
        <f t="shared" si="55"/>
        <v>#N/A</v>
      </c>
      <c r="E307" s="2" t="e">
        <f t="shared" si="67"/>
        <v>#N/A</v>
      </c>
      <c r="F307" s="2">
        <v>837346.09931655228</v>
      </c>
      <c r="G307" s="2">
        <f t="shared" si="70"/>
        <v>579079.14285714284</v>
      </c>
      <c r="H307" s="2">
        <f t="shared" si="65"/>
        <v>145655401.20974416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5568755.0000000168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910777.03310103714</v>
      </c>
      <c r="Q307" s="2">
        <f t="shared" si="71"/>
        <v>600000</v>
      </c>
      <c r="R307" s="2">
        <f t="shared" si="66"/>
        <v>151261225.70714194</v>
      </c>
      <c r="S307" s="2">
        <f t="shared" si="58"/>
        <v>579079.14285713434</v>
      </c>
      <c r="T307" s="2">
        <f t="shared" si="59"/>
        <v>20920.857142857276</v>
      </c>
      <c r="U307" s="2">
        <f t="shared" si="60"/>
        <v>600000</v>
      </c>
      <c r="V307" s="2">
        <f t="shared" si="34"/>
        <v>97012753.209743917</v>
      </c>
      <c r="W307" s="2">
        <f t="shared" si="61"/>
        <v>579079.14285714924</v>
      </c>
      <c r="X307" s="2">
        <f t="shared" si="51"/>
        <v>20920.857142850757</v>
      </c>
      <c r="Y307" s="2">
        <f t="shared" si="62"/>
        <v>54248472.497398004</v>
      </c>
      <c r="Z307" s="2" t="str">
        <f t="shared" si="52"/>
        <v>MEEP</v>
      </c>
      <c r="AA307" s="2">
        <f>IF(Z307="HERE",Y307,AA306+Graph!$G$1*1000)</f>
        <v>85093817.569497243</v>
      </c>
      <c r="AB307" s="2">
        <f t="shared" si="63"/>
        <v>420000</v>
      </c>
      <c r="AC307" s="2">
        <f t="shared" si="64"/>
        <v>51587457.667569637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232</v>
      </c>
      <c r="C308" s="7"/>
      <c r="D308" s="2" t="e">
        <f t="shared" si="55"/>
        <v>#N/A</v>
      </c>
      <c r="E308" s="2" t="e">
        <f t="shared" si="67"/>
        <v>#N/A</v>
      </c>
      <c r="F308" s="2">
        <v>839181.87480568886</v>
      </c>
      <c r="G308" s="2">
        <f t="shared" si="70"/>
        <v>579079.14285714284</v>
      </c>
      <c r="H308" s="2">
        <f t="shared" si="65"/>
        <v>146234480.35260129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5589675.857142874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912883.67299650609</v>
      </c>
      <c r="Q308" s="2">
        <f t="shared" si="71"/>
        <v>600000</v>
      </c>
      <c r="R308" s="2">
        <f t="shared" si="66"/>
        <v>151861225.70714194</v>
      </c>
      <c r="S308" s="2">
        <f t="shared" si="58"/>
        <v>579079.14285713434</v>
      </c>
      <c r="T308" s="2">
        <f t="shared" si="59"/>
        <v>20920.857142857276</v>
      </c>
      <c r="U308" s="2">
        <f t="shared" si="60"/>
        <v>600000</v>
      </c>
      <c r="V308" s="2">
        <f t="shared" si="34"/>
        <v>97591832.352601066</v>
      </c>
      <c r="W308" s="2">
        <f t="shared" si="61"/>
        <v>579079.14285714924</v>
      </c>
      <c r="X308" s="2">
        <f t="shared" si="51"/>
        <v>20920.857142850757</v>
      </c>
      <c r="Y308" s="2">
        <f t="shared" si="62"/>
        <v>54269393.354540855</v>
      </c>
      <c r="Z308" s="2" t="str">
        <f t="shared" si="52"/>
        <v>MEEP</v>
      </c>
      <c r="AA308" s="2">
        <f>IF(Z308="HERE",Y308,AA307+Graph!$G$1*1000)</f>
        <v>85513817.569497243</v>
      </c>
      <c r="AB308" s="2">
        <f t="shared" si="63"/>
        <v>420000</v>
      </c>
      <c r="AC308" s="2">
        <f t="shared" si="64"/>
        <v>51587457.667569637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233</v>
      </c>
      <c r="C309" s="7"/>
      <c r="D309" s="2" t="e">
        <f t="shared" si="55"/>
        <v>#N/A</v>
      </c>
      <c r="E309" s="2" t="e">
        <f t="shared" si="67"/>
        <v>#N/A</v>
      </c>
      <c r="F309" s="2">
        <v>841017.65029484034</v>
      </c>
      <c r="G309" s="2">
        <f t="shared" si="70"/>
        <v>579079.14285714284</v>
      </c>
      <c r="H309" s="2">
        <f t="shared" si="65"/>
        <v>146813559.49545842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5610596.7142857313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914990.31289197505</v>
      </c>
      <c r="Q309" s="2">
        <f t="shared" si="71"/>
        <v>600000</v>
      </c>
      <c r="R309" s="2">
        <f t="shared" si="66"/>
        <v>152461225.70714194</v>
      </c>
      <c r="S309" s="2">
        <f t="shared" si="58"/>
        <v>579079.14285713434</v>
      </c>
      <c r="T309" s="2">
        <f t="shared" si="59"/>
        <v>20920.857142857276</v>
      </c>
      <c r="U309" s="2">
        <f t="shared" si="60"/>
        <v>600000</v>
      </c>
      <c r="V309" s="2">
        <f t="shared" si="34"/>
        <v>98170911.495458215</v>
      </c>
      <c r="W309" s="2">
        <f t="shared" si="61"/>
        <v>579079.14285714924</v>
      </c>
      <c r="X309" s="2">
        <f t="shared" si="51"/>
        <v>20920.857142850757</v>
      </c>
      <c r="Y309" s="2">
        <f t="shared" si="62"/>
        <v>54290314.211683705</v>
      </c>
      <c r="Z309" s="2" t="str">
        <f t="shared" si="52"/>
        <v>MEEP</v>
      </c>
      <c r="AA309" s="2">
        <f>IF(Z309="HERE",Y309,AA308+Graph!$G$1*1000)</f>
        <v>85933817.569497243</v>
      </c>
      <c r="AB309" s="2">
        <f t="shared" si="63"/>
        <v>420000</v>
      </c>
      <c r="AC309" s="2">
        <f t="shared" si="64"/>
        <v>51587457.667569637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234</v>
      </c>
      <c r="C310" s="7"/>
      <c r="D310" s="2" t="e">
        <f t="shared" si="55"/>
        <v>#N/A</v>
      </c>
      <c r="E310" s="2" t="e">
        <f t="shared" si="67"/>
        <v>#N/A</v>
      </c>
      <c r="F310" s="2">
        <v>842853.42578397691</v>
      </c>
      <c r="G310" s="2">
        <f t="shared" si="70"/>
        <v>579079.14285714284</v>
      </c>
      <c r="H310" s="2">
        <f t="shared" si="65"/>
        <v>147392638.63831556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5631517.5714285886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917096.952787444</v>
      </c>
      <c r="Q310" s="2">
        <f t="shared" si="71"/>
        <v>600000</v>
      </c>
      <c r="R310" s="2">
        <f t="shared" si="66"/>
        <v>153061225.70714194</v>
      </c>
      <c r="S310" s="2">
        <f t="shared" si="58"/>
        <v>579079.14285713434</v>
      </c>
      <c r="T310" s="2">
        <f t="shared" si="59"/>
        <v>20920.857142857276</v>
      </c>
      <c r="U310" s="2">
        <f t="shared" si="60"/>
        <v>600000</v>
      </c>
      <c r="V310" s="2">
        <f t="shared" si="34"/>
        <v>98749990.638315365</v>
      </c>
      <c r="W310" s="2">
        <f t="shared" si="61"/>
        <v>579079.14285714924</v>
      </c>
      <c r="X310" s="2">
        <f t="shared" si="51"/>
        <v>20920.857142850757</v>
      </c>
      <c r="Y310" s="2">
        <f t="shared" si="62"/>
        <v>54311235.068826556</v>
      </c>
      <c r="Z310" s="2" t="str">
        <f t="shared" si="52"/>
        <v>MEEP</v>
      </c>
      <c r="AA310" s="2">
        <f>IF(Z310="HERE",Y310,AA309+Graph!$G$1*1000)</f>
        <v>86353817.569497243</v>
      </c>
      <c r="AB310" s="2">
        <f t="shared" si="63"/>
        <v>420000</v>
      </c>
      <c r="AC310" s="2">
        <f t="shared" si="64"/>
        <v>51587457.667569637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235</v>
      </c>
      <c r="C311" s="7"/>
      <c r="D311" s="2" t="e">
        <f t="shared" si="55"/>
        <v>#N/A</v>
      </c>
      <c r="E311" s="2" t="e">
        <f t="shared" si="67"/>
        <v>#N/A</v>
      </c>
      <c r="F311" s="2">
        <v>844689.20127312839</v>
      </c>
      <c r="G311" s="2">
        <f t="shared" si="70"/>
        <v>579079.14285714284</v>
      </c>
      <c r="H311" s="2">
        <f t="shared" si="65"/>
        <v>147971717.78117269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5652438.4285714459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919203.59268291295</v>
      </c>
      <c r="Q311" s="2">
        <f t="shared" si="71"/>
        <v>600000</v>
      </c>
      <c r="R311" s="2">
        <f t="shared" si="66"/>
        <v>153661225.70714194</v>
      </c>
      <c r="S311" s="2">
        <f t="shared" si="58"/>
        <v>579079.14285713434</v>
      </c>
      <c r="T311" s="2">
        <f t="shared" si="59"/>
        <v>20920.857142857276</v>
      </c>
      <c r="U311" s="2">
        <f t="shared" si="60"/>
        <v>600000</v>
      </c>
      <c r="V311" s="2">
        <f t="shared" si="34"/>
        <v>99329069.781172514</v>
      </c>
      <c r="W311" s="2">
        <f t="shared" si="61"/>
        <v>579079.14285714924</v>
      </c>
      <c r="X311" s="2">
        <f t="shared" si="51"/>
        <v>20920.857142850757</v>
      </c>
      <c r="Y311" s="2">
        <f t="shared" si="62"/>
        <v>54332155.925969407</v>
      </c>
      <c r="Z311" s="2" t="str">
        <f t="shared" si="52"/>
        <v>MEEP</v>
      </c>
      <c r="AA311" s="2">
        <f>IF(Z311="HERE",Y311,AA310+Graph!$G$1*1000)</f>
        <v>86773817.569497243</v>
      </c>
      <c r="AB311" s="2">
        <f t="shared" si="63"/>
        <v>420000</v>
      </c>
      <c r="AC311" s="2">
        <f t="shared" si="64"/>
        <v>51587457.667569637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236</v>
      </c>
      <c r="C312" s="7"/>
      <c r="D312" s="2" t="e">
        <f t="shared" si="55"/>
        <v>#N/A</v>
      </c>
      <c r="E312" s="2" t="e">
        <f t="shared" si="67"/>
        <v>#N/A</v>
      </c>
      <c r="F312" s="2">
        <v>846524.97676226497</v>
      </c>
      <c r="G312" s="2">
        <f t="shared" si="70"/>
        <v>579079.14285714284</v>
      </c>
      <c r="H312" s="2">
        <f t="shared" si="65"/>
        <v>148550796.92402983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5673359.2857143031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921310.2325783819</v>
      </c>
      <c r="Q312" s="2">
        <f t="shared" si="71"/>
        <v>600000</v>
      </c>
      <c r="R312" s="2">
        <f t="shared" si="66"/>
        <v>154261225.70714194</v>
      </c>
      <c r="S312" s="2">
        <f t="shared" si="58"/>
        <v>579079.14285713434</v>
      </c>
      <c r="T312" s="2">
        <f t="shared" si="59"/>
        <v>20920.857142857276</v>
      </c>
      <c r="U312" s="2">
        <f t="shared" si="60"/>
        <v>600000</v>
      </c>
      <c r="V312" s="2">
        <f t="shared" si="34"/>
        <v>99908148.924029663</v>
      </c>
      <c r="W312" s="2">
        <f t="shared" si="61"/>
        <v>579079.14285714924</v>
      </c>
      <c r="X312" s="2">
        <f t="shared" si="51"/>
        <v>20920.857142850757</v>
      </c>
      <c r="Y312" s="2">
        <f t="shared" si="62"/>
        <v>54353076.783112258</v>
      </c>
      <c r="Z312" s="2" t="str">
        <f t="shared" si="52"/>
        <v>MEEP</v>
      </c>
      <c r="AA312" s="2">
        <f>IF(Z312="HERE",Y312,AA311+Graph!$G$1*1000)</f>
        <v>87193817.569497243</v>
      </c>
      <c r="AB312" s="2">
        <f t="shared" si="63"/>
        <v>420000</v>
      </c>
      <c r="AC312" s="2">
        <f t="shared" si="64"/>
        <v>51587457.667569637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237</v>
      </c>
      <c r="C313" s="7"/>
      <c r="D313" s="2" t="e">
        <f t="shared" si="55"/>
        <v>#N/A</v>
      </c>
      <c r="E313" s="2" t="e">
        <f t="shared" si="67"/>
        <v>#N/A</v>
      </c>
      <c r="F313" s="2">
        <v>848360.75225141644</v>
      </c>
      <c r="G313" s="2">
        <f t="shared" si="70"/>
        <v>579079.14285714284</v>
      </c>
      <c r="H313" s="2">
        <f t="shared" si="65"/>
        <v>149129876.06688696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5694280.1428571604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923416.87247385085</v>
      </c>
      <c r="Q313" s="2">
        <f t="shared" si="71"/>
        <v>600000</v>
      </c>
      <c r="R313" s="2">
        <f t="shared" si="66"/>
        <v>154861225.70714194</v>
      </c>
      <c r="S313" s="2">
        <f t="shared" si="58"/>
        <v>579079.14285713434</v>
      </c>
      <c r="T313" s="2">
        <f t="shared" si="59"/>
        <v>20920.857142857276</v>
      </c>
      <c r="U313" s="2">
        <f t="shared" si="60"/>
        <v>600000</v>
      </c>
      <c r="V313" s="2">
        <f t="shared" si="34"/>
        <v>100487228.06688681</v>
      </c>
      <c r="W313" s="2">
        <f t="shared" si="61"/>
        <v>579079.14285714924</v>
      </c>
      <c r="X313" s="2">
        <f t="shared" si="51"/>
        <v>20920.857142850757</v>
      </c>
      <c r="Y313" s="2">
        <f t="shared" si="62"/>
        <v>54373997.640255108</v>
      </c>
      <c r="Z313" s="2" t="str">
        <f t="shared" si="52"/>
        <v>MEEP</v>
      </c>
      <c r="AA313" s="2">
        <f>IF(Z313="HERE",Y313,AA312+Graph!$G$1*1000)</f>
        <v>87613817.569497243</v>
      </c>
      <c r="AB313" s="2">
        <f t="shared" si="63"/>
        <v>420000</v>
      </c>
      <c r="AC313" s="2">
        <f t="shared" si="64"/>
        <v>51587457.667569637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238</v>
      </c>
      <c r="C314" s="7"/>
      <c r="D314" s="2" t="e">
        <f t="shared" si="55"/>
        <v>#N/A</v>
      </c>
      <c r="E314" s="2" t="e">
        <f t="shared" si="67"/>
        <v>#N/A</v>
      </c>
      <c r="F314" s="2">
        <v>850196.52774056792</v>
      </c>
      <c r="G314" s="2">
        <f t="shared" si="70"/>
        <v>579079.14285714284</v>
      </c>
      <c r="H314" s="2">
        <f t="shared" si="65"/>
        <v>149708955.2097441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5715201.0000000177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925523.5123693198</v>
      </c>
      <c r="Q314" s="2">
        <f t="shared" si="71"/>
        <v>600000</v>
      </c>
      <c r="R314" s="2">
        <f t="shared" si="66"/>
        <v>155461225.70714194</v>
      </c>
      <c r="S314" s="2">
        <f t="shared" si="58"/>
        <v>579079.14285713434</v>
      </c>
      <c r="T314" s="2">
        <f t="shared" si="59"/>
        <v>20920.857142857276</v>
      </c>
      <c r="U314" s="2">
        <f t="shared" si="60"/>
        <v>600000</v>
      </c>
      <c r="V314" s="2">
        <f t="shared" si="34"/>
        <v>101066307.20974396</v>
      </c>
      <c r="W314" s="2">
        <f t="shared" si="61"/>
        <v>579079.14285714924</v>
      </c>
      <c r="X314" s="2">
        <f t="shared" si="51"/>
        <v>20920.857142850757</v>
      </c>
      <c r="Y314" s="2">
        <f t="shared" si="62"/>
        <v>54394918.497397959</v>
      </c>
      <c r="Z314" s="2" t="str">
        <f t="shared" si="52"/>
        <v>MEEP</v>
      </c>
      <c r="AA314" s="2">
        <f>IF(Z314="HERE",Y314,AA313+Graph!$G$1*1000)</f>
        <v>88033817.569497243</v>
      </c>
      <c r="AB314" s="2">
        <f t="shared" si="63"/>
        <v>420000</v>
      </c>
      <c r="AC314" s="2">
        <f t="shared" si="64"/>
        <v>51587457.667569637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239</v>
      </c>
      <c r="C315" s="7"/>
      <c r="D315" s="2" t="e">
        <f t="shared" si="55"/>
        <v>#N/A</v>
      </c>
      <c r="E315" s="2" t="e">
        <f t="shared" si="67"/>
        <v>#N/A</v>
      </c>
      <c r="F315" s="2">
        <v>852032.3032297045</v>
      </c>
      <c r="G315" s="2">
        <f t="shared" si="70"/>
        <v>579079.14285714284</v>
      </c>
      <c r="H315" s="2">
        <f t="shared" si="65"/>
        <v>150288034.35260123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5736121.857142875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927630.15226480365</v>
      </c>
      <c r="Q315" s="2">
        <f t="shared" si="71"/>
        <v>600000</v>
      </c>
      <c r="R315" s="2">
        <f t="shared" si="66"/>
        <v>156061225.70714194</v>
      </c>
      <c r="S315" s="2">
        <f t="shared" si="58"/>
        <v>579079.14285713434</v>
      </c>
      <c r="T315" s="2">
        <f t="shared" si="59"/>
        <v>20920.857142857276</v>
      </c>
      <c r="U315" s="2">
        <f t="shared" si="60"/>
        <v>600000</v>
      </c>
      <c r="V315" s="2">
        <f t="shared" si="34"/>
        <v>101645386.35260111</v>
      </c>
      <c r="W315" s="2">
        <f t="shared" si="61"/>
        <v>579079.14285714924</v>
      </c>
      <c r="X315" s="2">
        <f t="shared" si="51"/>
        <v>20920.857142850757</v>
      </c>
      <c r="Y315" s="2">
        <f t="shared" si="62"/>
        <v>54415839.35454081</v>
      </c>
      <c r="Z315" s="2" t="str">
        <f t="shared" si="52"/>
        <v>MEEP</v>
      </c>
      <c r="AA315" s="2">
        <f>IF(Z315="HERE",Y315,AA314+Graph!$G$1*1000)</f>
        <v>88453817.569497243</v>
      </c>
      <c r="AB315" s="2">
        <f t="shared" si="63"/>
        <v>420000</v>
      </c>
      <c r="AC315" s="2">
        <f t="shared" si="64"/>
        <v>51587457.667569637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240</v>
      </c>
      <c r="C316" s="7"/>
      <c r="D316" s="2" t="e">
        <f t="shared" si="55"/>
        <v>#N/A</v>
      </c>
      <c r="E316" s="2" t="e">
        <f t="shared" si="67"/>
        <v>#N/A</v>
      </c>
      <c r="F316" s="2">
        <v>853868.07871885598</v>
      </c>
      <c r="G316" s="2">
        <f t="shared" si="70"/>
        <v>579079.14285714284</v>
      </c>
      <c r="H316" s="2">
        <f t="shared" si="65"/>
        <v>150867113.49545836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5757042.7142857322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929736.7921602726</v>
      </c>
      <c r="Q316" s="2">
        <f t="shared" si="71"/>
        <v>600000</v>
      </c>
      <c r="R316" s="2">
        <f t="shared" si="66"/>
        <v>156661225.70714194</v>
      </c>
      <c r="S316" s="2">
        <f t="shared" si="58"/>
        <v>579079.14285713434</v>
      </c>
      <c r="T316" s="2">
        <f t="shared" si="59"/>
        <v>20920.857142857276</v>
      </c>
      <c r="U316" s="2">
        <f t="shared" si="60"/>
        <v>600000</v>
      </c>
      <c r="V316" s="2">
        <f t="shared" si="34"/>
        <v>102224465.49545826</v>
      </c>
      <c r="W316" s="2">
        <f t="shared" si="61"/>
        <v>579079.14285714924</v>
      </c>
      <c r="X316" s="2">
        <f t="shared" si="51"/>
        <v>20920.857142850757</v>
      </c>
      <c r="Y316" s="2">
        <f t="shared" si="62"/>
        <v>54436760.211683661</v>
      </c>
      <c r="Z316" s="2" t="str">
        <f t="shared" si="52"/>
        <v>MEEP</v>
      </c>
      <c r="AA316" s="2">
        <f>IF(Z316="HERE",Y316,AA315+Graph!$G$1*1000)</f>
        <v>88873817.569497243</v>
      </c>
      <c r="AB316" s="2">
        <f t="shared" si="63"/>
        <v>420000</v>
      </c>
      <c r="AC316" s="2">
        <f t="shared" si="64"/>
        <v>51587457.667569637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241</v>
      </c>
      <c r="C317" s="7"/>
      <c r="D317" s="2" t="e">
        <f t="shared" si="55"/>
        <v>#N/A</v>
      </c>
      <c r="E317" s="2" t="e">
        <f t="shared" si="67"/>
        <v>#N/A</v>
      </c>
      <c r="F317" s="2">
        <v>855703.85420799255</v>
      </c>
      <c r="G317" s="2">
        <f t="shared" si="70"/>
        <v>579079.14285714284</v>
      </c>
      <c r="H317" s="2">
        <f t="shared" si="65"/>
        <v>151446192.6383155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5777963.5714285895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931843.43205574155</v>
      </c>
      <c r="Q317" s="2">
        <f t="shared" si="71"/>
        <v>600000</v>
      </c>
      <c r="R317" s="2">
        <f t="shared" si="66"/>
        <v>157261225.70714194</v>
      </c>
      <c r="S317" s="2">
        <f t="shared" si="58"/>
        <v>579079.14285713434</v>
      </c>
      <c r="T317" s="2">
        <f t="shared" si="59"/>
        <v>20920.857142857276</v>
      </c>
      <c r="U317" s="2">
        <f t="shared" si="60"/>
        <v>600000</v>
      </c>
      <c r="V317" s="2">
        <f t="shared" si="34"/>
        <v>102803544.63831541</v>
      </c>
      <c r="W317" s="2">
        <f t="shared" si="61"/>
        <v>579079.14285714924</v>
      </c>
      <c r="X317" s="2">
        <f t="shared" si="51"/>
        <v>20920.857142850757</v>
      </c>
      <c r="Y317" s="2">
        <f t="shared" si="62"/>
        <v>54457681.068826512</v>
      </c>
      <c r="Z317" s="2" t="str">
        <f t="shared" si="52"/>
        <v>MEEP</v>
      </c>
      <c r="AA317" s="2">
        <f>IF(Z317="HERE",Y317,AA316+Graph!$G$1*1000)</f>
        <v>89293817.569497243</v>
      </c>
      <c r="AB317" s="2">
        <f t="shared" si="63"/>
        <v>420000</v>
      </c>
      <c r="AC317" s="2">
        <f t="shared" si="64"/>
        <v>51587457.667569637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242</v>
      </c>
      <c r="C318" s="7"/>
      <c r="D318" s="2" t="e">
        <f t="shared" si="55"/>
        <v>#N/A</v>
      </c>
      <c r="E318" s="2" t="e">
        <f t="shared" si="67"/>
        <v>#N/A</v>
      </c>
      <c r="F318" s="2">
        <v>857539.62969714403</v>
      </c>
      <c r="G318" s="2">
        <f t="shared" si="70"/>
        <v>579079.14285714284</v>
      </c>
      <c r="H318" s="2">
        <f t="shared" si="65"/>
        <v>152025271.78117263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5798884.4285714468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933950.0719512105</v>
      </c>
      <c r="Q318" s="2">
        <f t="shared" si="71"/>
        <v>600000</v>
      </c>
      <c r="R318" s="2">
        <f t="shared" si="66"/>
        <v>157861225.70714194</v>
      </c>
      <c r="S318" s="2">
        <f t="shared" si="58"/>
        <v>579079.14285713434</v>
      </c>
      <c r="T318" s="2">
        <f t="shared" si="59"/>
        <v>20920.857142857276</v>
      </c>
      <c r="U318" s="2">
        <f t="shared" si="60"/>
        <v>600000</v>
      </c>
      <c r="V318" s="2">
        <f t="shared" si="34"/>
        <v>103382623.78117256</v>
      </c>
      <c r="W318" s="2">
        <f t="shared" si="61"/>
        <v>579079.14285714924</v>
      </c>
      <c r="X318" s="2">
        <f t="shared" si="51"/>
        <v>20920.857142850757</v>
      </c>
      <c r="Y318" s="2">
        <f t="shared" si="62"/>
        <v>54478601.925969362</v>
      </c>
      <c r="Z318" s="2" t="str">
        <f t="shared" si="52"/>
        <v>MEEP</v>
      </c>
      <c r="AA318" s="2">
        <f>IF(Z318="HERE",Y318,AA317+Graph!$G$1*1000)</f>
        <v>89713817.569497243</v>
      </c>
      <c r="AB318" s="2">
        <f t="shared" si="63"/>
        <v>420000</v>
      </c>
      <c r="AC318" s="2">
        <f t="shared" si="64"/>
        <v>51587457.667569637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243</v>
      </c>
      <c r="C319" s="7"/>
      <c r="D319" s="2" t="e">
        <f t="shared" si="55"/>
        <v>#N/A</v>
      </c>
      <c r="E319" s="2" t="e">
        <f t="shared" si="67"/>
        <v>#N/A</v>
      </c>
      <c r="F319" s="2">
        <v>859375.40518628061</v>
      </c>
      <c r="G319" s="2">
        <f t="shared" si="70"/>
        <v>579079.14285714284</v>
      </c>
      <c r="H319" s="2">
        <f t="shared" si="65"/>
        <v>152604350.92402977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5819805.2857143041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936056.71184667945</v>
      </c>
      <c r="Q319" s="2">
        <f t="shared" si="71"/>
        <v>600000</v>
      </c>
      <c r="R319" s="2">
        <f t="shared" si="66"/>
        <v>158461225.70714194</v>
      </c>
      <c r="S319" s="2">
        <f t="shared" si="58"/>
        <v>579079.14285713434</v>
      </c>
      <c r="T319" s="2">
        <f t="shared" si="59"/>
        <v>20920.857142857276</v>
      </c>
      <c r="U319" s="2">
        <f t="shared" si="60"/>
        <v>600000</v>
      </c>
      <c r="V319" s="2">
        <f t="shared" si="34"/>
        <v>103961702.92402971</v>
      </c>
      <c r="W319" s="2">
        <f t="shared" si="61"/>
        <v>579079.14285714924</v>
      </c>
      <c r="X319" s="2">
        <f t="shared" si="51"/>
        <v>20920.857142850757</v>
      </c>
      <c r="Y319" s="2">
        <f t="shared" si="62"/>
        <v>54499522.783112213</v>
      </c>
      <c r="Z319" s="2" t="str">
        <f t="shared" si="52"/>
        <v>MEEP</v>
      </c>
      <c r="AA319" s="2">
        <f>IF(Z319="HERE",Y319,AA318+Graph!$G$1*1000)</f>
        <v>90133817.569497243</v>
      </c>
      <c r="AB319" s="2">
        <f t="shared" si="63"/>
        <v>420000</v>
      </c>
      <c r="AC319" s="2">
        <f t="shared" si="64"/>
        <v>51587457.667569637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244</v>
      </c>
      <c r="C320" s="7"/>
      <c r="D320" s="2" t="e">
        <f t="shared" si="55"/>
        <v>#N/A</v>
      </c>
      <c r="E320" s="2" t="e">
        <f t="shared" si="67"/>
        <v>#N/A</v>
      </c>
      <c r="F320" s="2">
        <v>861211.18067543209</v>
      </c>
      <c r="G320" s="2">
        <f t="shared" si="70"/>
        <v>579079.14285714284</v>
      </c>
      <c r="H320" s="2">
        <f t="shared" si="65"/>
        <v>153183430.0668869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5840726.1428571614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938163.3517421484</v>
      </c>
      <c r="Q320" s="2">
        <f t="shared" si="71"/>
        <v>600000</v>
      </c>
      <c r="R320" s="2">
        <f t="shared" si="66"/>
        <v>159061225.70714194</v>
      </c>
      <c r="S320" s="2">
        <f t="shared" si="58"/>
        <v>579079.14285713434</v>
      </c>
      <c r="T320" s="2">
        <f t="shared" si="59"/>
        <v>20920.857142857276</v>
      </c>
      <c r="U320" s="2">
        <f t="shared" si="60"/>
        <v>600000</v>
      </c>
      <c r="V320" s="2">
        <f t="shared" si="34"/>
        <v>104540782.06688686</v>
      </c>
      <c r="W320" s="2">
        <f t="shared" si="61"/>
        <v>579079.14285714924</v>
      </c>
      <c r="X320" s="2">
        <f t="shared" si="51"/>
        <v>20920.857142850757</v>
      </c>
      <c r="Y320" s="2">
        <f t="shared" si="62"/>
        <v>54520443.640255064</v>
      </c>
      <c r="Z320" s="2" t="str">
        <f t="shared" si="52"/>
        <v>MEEP</v>
      </c>
      <c r="AA320" s="2">
        <f>IF(Z320="HERE",Y320,AA319+Graph!$G$1*1000)</f>
        <v>90553817.569497243</v>
      </c>
      <c r="AB320" s="2">
        <f t="shared" si="63"/>
        <v>420000</v>
      </c>
      <c r="AC320" s="2">
        <f t="shared" si="64"/>
        <v>51587457.667569637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245</v>
      </c>
      <c r="C321" s="7"/>
      <c r="D321" s="2" t="e">
        <f t="shared" si="55"/>
        <v>#N/A</v>
      </c>
      <c r="E321" s="2" t="e">
        <f t="shared" si="67"/>
        <v>#N/A</v>
      </c>
      <c r="F321" s="2">
        <v>863046.95616456866</v>
      </c>
      <c r="G321" s="2">
        <f t="shared" si="70"/>
        <v>579079.14285714284</v>
      </c>
      <c r="H321" s="2">
        <f t="shared" si="65"/>
        <v>153762509.20974404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5861647.0000000186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940269.99163761735</v>
      </c>
      <c r="Q321" s="2">
        <f t="shared" si="71"/>
        <v>600000</v>
      </c>
      <c r="R321" s="2">
        <f t="shared" si="66"/>
        <v>159661225.70714194</v>
      </c>
      <c r="S321" s="2">
        <f t="shared" si="58"/>
        <v>579079.14285713434</v>
      </c>
      <c r="T321" s="2">
        <f t="shared" si="59"/>
        <v>20920.857142857276</v>
      </c>
      <c r="U321" s="2">
        <f t="shared" si="60"/>
        <v>600000</v>
      </c>
      <c r="V321" s="2">
        <f t="shared" si="34"/>
        <v>105119861.20974401</v>
      </c>
      <c r="W321" s="2">
        <f t="shared" si="61"/>
        <v>579079.14285714924</v>
      </c>
      <c r="X321" s="2">
        <f t="shared" si="51"/>
        <v>20920.857142850757</v>
      </c>
      <c r="Y321" s="2">
        <f t="shared" si="62"/>
        <v>54541364.497397915</v>
      </c>
      <c r="Z321" s="2" t="str">
        <f t="shared" si="52"/>
        <v>MEEP</v>
      </c>
      <c r="AA321" s="2">
        <f>IF(Z321="HERE",Y321,AA320+Graph!$G$1*1000)</f>
        <v>90973817.569497243</v>
      </c>
      <c r="AB321" s="2">
        <f t="shared" si="63"/>
        <v>420000</v>
      </c>
      <c r="AC321" s="2">
        <f t="shared" si="64"/>
        <v>51587457.667569637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246</v>
      </c>
      <c r="C322" s="7"/>
      <c r="D322" s="2" t="e">
        <f t="shared" si="55"/>
        <v>#N/A</v>
      </c>
      <c r="E322" s="2" t="e">
        <f t="shared" si="67"/>
        <v>#N/A</v>
      </c>
      <c r="F322" s="2">
        <v>864882.73165372014</v>
      </c>
      <c r="G322" s="2">
        <f t="shared" si="70"/>
        <v>579079.14285714284</v>
      </c>
      <c r="H322" s="2">
        <f t="shared" si="65"/>
        <v>154341588.35260117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5882567.8571428759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942376.6315330863</v>
      </c>
      <c r="Q322" s="2">
        <f t="shared" si="71"/>
        <v>600000</v>
      </c>
      <c r="R322" s="2">
        <f t="shared" si="66"/>
        <v>160261225.70714194</v>
      </c>
      <c r="S322" s="2">
        <f t="shared" si="58"/>
        <v>579079.14285713434</v>
      </c>
      <c r="T322" s="2">
        <f t="shared" si="59"/>
        <v>20920.857142857276</v>
      </c>
      <c r="U322" s="2">
        <f t="shared" si="60"/>
        <v>600000</v>
      </c>
      <c r="V322" s="2">
        <f t="shared" si="34"/>
        <v>105698940.35260116</v>
      </c>
      <c r="W322" s="2">
        <f t="shared" si="61"/>
        <v>579079.14285714924</v>
      </c>
      <c r="X322" s="2">
        <f t="shared" si="51"/>
        <v>20920.857142850757</v>
      </c>
      <c r="Y322" s="2">
        <f t="shared" si="62"/>
        <v>54562285.354540765</v>
      </c>
      <c r="Z322" s="2" t="str">
        <f t="shared" si="52"/>
        <v>MEEP</v>
      </c>
      <c r="AA322" s="2">
        <f>IF(Z322="HERE",Y322,AA321+Graph!$G$1*1000)</f>
        <v>91393817.569497243</v>
      </c>
      <c r="AB322" s="2">
        <f t="shared" si="63"/>
        <v>420000</v>
      </c>
      <c r="AC322" s="2">
        <f t="shared" si="64"/>
        <v>51587457.667569637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247</v>
      </c>
      <c r="C323" s="7"/>
      <c r="D323" s="2" t="e">
        <f t="shared" si="55"/>
        <v>#N/A</v>
      </c>
      <c r="E323" s="2" t="e">
        <f t="shared" si="67"/>
        <v>#N/A</v>
      </c>
      <c r="F323" s="2">
        <v>866718.50714287162</v>
      </c>
      <c r="G323" s="2">
        <f t="shared" si="70"/>
        <v>579079.14285714284</v>
      </c>
      <c r="H323" s="2">
        <f t="shared" si="65"/>
        <v>154920667.4954583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5903488.7142857332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944483.27142855525</v>
      </c>
      <c r="Q323" s="2">
        <f t="shared" si="71"/>
        <v>600000</v>
      </c>
      <c r="R323" s="2">
        <f t="shared" si="66"/>
        <v>160861225.70714194</v>
      </c>
      <c r="S323" s="2">
        <f t="shared" si="58"/>
        <v>579079.14285713434</v>
      </c>
      <c r="T323" s="2">
        <f t="shared" si="59"/>
        <v>20920.857142857276</v>
      </c>
      <c r="U323" s="2">
        <f t="shared" si="60"/>
        <v>600000</v>
      </c>
      <c r="V323" s="2">
        <f t="shared" si="34"/>
        <v>106278019.4954583</v>
      </c>
      <c r="W323" s="2">
        <f t="shared" si="61"/>
        <v>579079.14285714924</v>
      </c>
      <c r="X323" s="2">
        <f t="shared" si="51"/>
        <v>20920.857142850757</v>
      </c>
      <c r="Y323" s="2">
        <f t="shared" si="62"/>
        <v>54583206.211683616</v>
      </c>
      <c r="Z323" s="2" t="str">
        <f t="shared" si="52"/>
        <v>MEEP</v>
      </c>
      <c r="AA323" s="2">
        <f>IF(Z323="HERE",Y323,AA322+Graph!$G$1*1000)</f>
        <v>91813817.569497243</v>
      </c>
      <c r="AB323" s="2">
        <f t="shared" si="63"/>
        <v>420000</v>
      </c>
      <c r="AC323" s="2">
        <f t="shared" si="64"/>
        <v>51587457.667569637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248</v>
      </c>
      <c r="C324" s="7"/>
      <c r="D324" s="2" t="e">
        <f t="shared" si="55"/>
        <v>#N/A</v>
      </c>
      <c r="E324" s="2" t="e">
        <f t="shared" si="67"/>
        <v>#N/A</v>
      </c>
      <c r="F324" s="2">
        <v>868554.28263200819</v>
      </c>
      <c r="G324" s="2">
        <f t="shared" si="70"/>
        <v>579079.14285714284</v>
      </c>
      <c r="H324" s="2">
        <f t="shared" si="65"/>
        <v>155499746.63831544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5924409.5714285905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946589.9113240242</v>
      </c>
      <c r="Q324" s="2">
        <f t="shared" si="71"/>
        <v>600000</v>
      </c>
      <c r="R324" s="2">
        <f t="shared" si="66"/>
        <v>161461225.70714194</v>
      </c>
      <c r="S324" s="2">
        <f t="shared" si="58"/>
        <v>579079.14285713434</v>
      </c>
      <c r="T324" s="2">
        <f t="shared" si="59"/>
        <v>20920.857142857276</v>
      </c>
      <c r="U324" s="2">
        <f t="shared" si="60"/>
        <v>600000</v>
      </c>
      <c r="V324" s="2">
        <f t="shared" si="34"/>
        <v>106857098.63831545</v>
      </c>
      <c r="W324" s="2">
        <f t="shared" si="61"/>
        <v>579079.14285714924</v>
      </c>
      <c r="X324" s="2">
        <f t="shared" si="51"/>
        <v>20920.857142850757</v>
      </c>
      <c r="Y324" s="2">
        <f t="shared" si="62"/>
        <v>54604127.068826467</v>
      </c>
      <c r="Z324" s="2" t="str">
        <f t="shared" si="52"/>
        <v>MEEP</v>
      </c>
      <c r="AA324" s="2">
        <f>IF(Z324="HERE",Y324,AA323+Graph!$G$1*1000)</f>
        <v>92233817.569497243</v>
      </c>
      <c r="AB324" s="2">
        <f t="shared" si="63"/>
        <v>420000</v>
      </c>
      <c r="AC324" s="2">
        <f t="shared" si="64"/>
        <v>51587457.667569637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249</v>
      </c>
      <c r="C325" s="7"/>
      <c r="D325" s="2" t="e">
        <f t="shared" si="55"/>
        <v>#N/A</v>
      </c>
      <c r="E325" s="2" t="e">
        <f t="shared" si="67"/>
        <v>#N/A</v>
      </c>
      <c r="F325" s="2">
        <v>870390.05812115967</v>
      </c>
      <c r="G325" s="2">
        <f t="shared" si="70"/>
        <v>579079.14285714284</v>
      </c>
      <c r="H325" s="2">
        <f t="shared" si="65"/>
        <v>156078825.78117257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5945330.4285714477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948696.55121950805</v>
      </c>
      <c r="Q325" s="2">
        <f t="shared" si="71"/>
        <v>600000</v>
      </c>
      <c r="R325" s="2">
        <f t="shared" si="66"/>
        <v>162061225.70714194</v>
      </c>
      <c r="S325" s="2">
        <f t="shared" si="58"/>
        <v>579079.14285713434</v>
      </c>
      <c r="T325" s="2">
        <f t="shared" si="59"/>
        <v>20920.857142857276</v>
      </c>
      <c r="U325" s="2">
        <f t="shared" si="60"/>
        <v>600000</v>
      </c>
      <c r="V325" s="2">
        <f t="shared" si="34"/>
        <v>107436177.7811726</v>
      </c>
      <c r="W325" s="2">
        <f t="shared" si="61"/>
        <v>579079.14285714924</v>
      </c>
      <c r="X325" s="2">
        <f t="shared" si="51"/>
        <v>20920.857142850757</v>
      </c>
      <c r="Y325" s="2">
        <f t="shared" si="62"/>
        <v>54625047.925969318</v>
      </c>
      <c r="Z325" s="2" t="str">
        <f t="shared" si="52"/>
        <v>MEEP</v>
      </c>
      <c r="AA325" s="2">
        <f>IF(Z325="HERE",Y325,AA324+Graph!$G$1*1000)</f>
        <v>92653817.569497243</v>
      </c>
      <c r="AB325" s="2">
        <f t="shared" si="63"/>
        <v>420000</v>
      </c>
      <c r="AC325" s="2">
        <f t="shared" si="64"/>
        <v>51587457.667569637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250</v>
      </c>
      <c r="C326" s="7"/>
      <c r="D326" s="2" t="e">
        <f t="shared" si="55"/>
        <v>#N/A</v>
      </c>
      <c r="E326" s="2" t="e">
        <f t="shared" si="67"/>
        <v>#N/A</v>
      </c>
      <c r="F326" s="2">
        <v>872225.83361029625</v>
      </c>
      <c r="G326" s="2">
        <f t="shared" si="70"/>
        <v>579079.14285714284</v>
      </c>
      <c r="H326" s="2">
        <f t="shared" si="65"/>
        <v>156657904.92402971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5966251.285714305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950803.191114977</v>
      </c>
      <c r="Q326" s="2">
        <f t="shared" si="71"/>
        <v>600000</v>
      </c>
      <c r="R326" s="2">
        <f t="shared" si="66"/>
        <v>162661225.70714194</v>
      </c>
      <c r="S326" s="2">
        <f t="shared" si="58"/>
        <v>579079.14285713434</v>
      </c>
      <c r="T326" s="2">
        <f t="shared" si="59"/>
        <v>20920.857142857276</v>
      </c>
      <c r="U326" s="2">
        <f t="shared" si="60"/>
        <v>600000</v>
      </c>
      <c r="V326" s="2">
        <f t="shared" si="34"/>
        <v>108015256.92402975</v>
      </c>
      <c r="W326" s="2">
        <f t="shared" si="61"/>
        <v>579079.14285714924</v>
      </c>
      <c r="X326" s="2">
        <f t="shared" si="51"/>
        <v>20920.857142850757</v>
      </c>
      <c r="Y326" s="2">
        <f t="shared" si="62"/>
        <v>54645968.783112168</v>
      </c>
      <c r="Z326" s="2" t="str">
        <f t="shared" si="52"/>
        <v>MEEP</v>
      </c>
      <c r="AA326" s="2">
        <f>IF(Z326="HERE",Y326,AA325+Graph!$G$1*1000)</f>
        <v>93073817.569497243</v>
      </c>
      <c r="AB326" s="2">
        <f t="shared" si="63"/>
        <v>420000</v>
      </c>
      <c r="AC326" s="2">
        <f t="shared" si="64"/>
        <v>51587457.667569637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251</v>
      </c>
      <c r="C327" s="7"/>
      <c r="D327" s="2" t="e">
        <f t="shared" si="55"/>
        <v>#N/A</v>
      </c>
      <c r="E327" s="2" t="e">
        <f t="shared" si="67"/>
        <v>#N/A</v>
      </c>
      <c r="F327" s="2">
        <v>874061.60909944773</v>
      </c>
      <c r="G327" s="2">
        <f t="shared" si="70"/>
        <v>579079.14285714284</v>
      </c>
      <c r="H327" s="2">
        <f t="shared" si="65"/>
        <v>157236984.06688684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5987172.1428571623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952909.83101044595</v>
      </c>
      <c r="Q327" s="2">
        <f t="shared" si="71"/>
        <v>600000</v>
      </c>
      <c r="R327" s="2">
        <f t="shared" si="66"/>
        <v>163261225.70714194</v>
      </c>
      <c r="S327" s="2">
        <f t="shared" si="58"/>
        <v>579079.14285713434</v>
      </c>
      <c r="T327" s="2">
        <f t="shared" si="59"/>
        <v>20920.857142857276</v>
      </c>
      <c r="U327" s="2">
        <f t="shared" si="60"/>
        <v>600000</v>
      </c>
      <c r="V327" s="2">
        <f t="shared" si="34"/>
        <v>108594336.0668869</v>
      </c>
      <c r="W327" s="2">
        <f t="shared" si="61"/>
        <v>579079.14285714924</v>
      </c>
      <c r="X327" s="2">
        <f t="shared" si="51"/>
        <v>20920.857142850757</v>
      </c>
      <c r="Y327" s="2">
        <f t="shared" si="62"/>
        <v>54666889.640255019</v>
      </c>
      <c r="Z327" s="2" t="str">
        <f t="shared" si="52"/>
        <v>MEEP</v>
      </c>
      <c r="AA327" s="2">
        <f>IF(Z327="HERE",Y327,AA326+Graph!$G$1*1000)</f>
        <v>93493817.569497243</v>
      </c>
      <c r="AB327" s="2">
        <f t="shared" si="63"/>
        <v>420000</v>
      </c>
      <c r="AC327" s="2">
        <f t="shared" si="64"/>
        <v>51587457.667569637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252</v>
      </c>
      <c r="C328" s="7"/>
      <c r="D328" s="2" t="e">
        <f t="shared" si="55"/>
        <v>#N/A</v>
      </c>
      <c r="E328" s="2" t="e">
        <f t="shared" si="67"/>
        <v>#N/A</v>
      </c>
      <c r="F328" s="2">
        <v>875897.3845885843</v>
      </c>
      <c r="G328" s="2">
        <f t="shared" si="70"/>
        <v>579079.14285714284</v>
      </c>
      <c r="H328" s="2">
        <f t="shared" si="65"/>
        <v>157816063.20974398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6008093.0000000196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955016.4709059149</v>
      </c>
      <c r="Q328" s="2">
        <f t="shared" si="71"/>
        <v>600000</v>
      </c>
      <c r="R328" s="2">
        <f t="shared" si="66"/>
        <v>163861225.70714194</v>
      </c>
      <c r="S328" s="2">
        <f t="shared" si="58"/>
        <v>579079.14285713434</v>
      </c>
      <c r="T328" s="2">
        <f t="shared" si="59"/>
        <v>20920.857142857276</v>
      </c>
      <c r="U328" s="2">
        <f t="shared" si="60"/>
        <v>600000</v>
      </c>
      <c r="V328" s="2">
        <f t="shared" si="34"/>
        <v>109173415.20974405</v>
      </c>
      <c r="W328" s="2">
        <f t="shared" si="61"/>
        <v>579079.14285714924</v>
      </c>
      <c r="X328" s="2">
        <f t="shared" si="51"/>
        <v>20920.857142850757</v>
      </c>
      <c r="Y328" s="2">
        <f t="shared" si="62"/>
        <v>54687810.49739787</v>
      </c>
      <c r="Z328" s="2" t="str">
        <f t="shared" si="52"/>
        <v>MEEP</v>
      </c>
      <c r="AA328" s="2">
        <f>IF(Z328="HERE",Y328,AA327+Graph!$G$1*1000)</f>
        <v>93913817.569497243</v>
      </c>
      <c r="AB328" s="2">
        <f t="shared" si="63"/>
        <v>420000</v>
      </c>
      <c r="AC328" s="2">
        <f t="shared" si="64"/>
        <v>51587457.667569637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253</v>
      </c>
      <c r="C329" s="7"/>
      <c r="D329" s="2" t="e">
        <f t="shared" si="55"/>
        <v>#N/A</v>
      </c>
      <c r="E329" s="2" t="e">
        <f t="shared" si="67"/>
        <v>#N/A</v>
      </c>
      <c r="F329" s="2">
        <v>877733.16007773578</v>
      </c>
      <c r="G329" s="2">
        <f t="shared" si="70"/>
        <v>579079.14285714284</v>
      </c>
      <c r="H329" s="2">
        <f t="shared" si="65"/>
        <v>158395142.35260111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6029013.8571428768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957123.11080138385</v>
      </c>
      <c r="Q329" s="2">
        <f t="shared" si="71"/>
        <v>600000</v>
      </c>
      <c r="R329" s="2">
        <f t="shared" si="66"/>
        <v>164461225.70714194</v>
      </c>
      <c r="S329" s="2">
        <f t="shared" si="58"/>
        <v>579079.14285713434</v>
      </c>
      <c r="T329" s="2">
        <f t="shared" si="59"/>
        <v>20920.857142857276</v>
      </c>
      <c r="U329" s="2">
        <f t="shared" si="60"/>
        <v>600000</v>
      </c>
      <c r="V329" s="2">
        <f t="shared" si="34"/>
        <v>109752494.3526012</v>
      </c>
      <c r="W329" s="2">
        <f t="shared" si="61"/>
        <v>579079.14285714924</v>
      </c>
      <c r="X329" s="2">
        <f t="shared" si="51"/>
        <v>20920.857142850757</v>
      </c>
      <c r="Y329" s="2">
        <f t="shared" si="62"/>
        <v>54708731.354540721</v>
      </c>
      <c r="Z329" s="2" t="str">
        <f t="shared" si="52"/>
        <v>MEEP</v>
      </c>
      <c r="AA329" s="2">
        <f>IF(Z329="HERE",Y329,AA328+Graph!$G$1*1000)</f>
        <v>94333817.569497243</v>
      </c>
      <c r="AB329" s="2">
        <f t="shared" si="63"/>
        <v>420000</v>
      </c>
      <c r="AC329" s="2">
        <f t="shared" si="64"/>
        <v>51587457.667569637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254</v>
      </c>
      <c r="C330" s="7"/>
      <c r="D330" s="2" t="e">
        <f t="shared" si="55"/>
        <v>#N/A</v>
      </c>
      <c r="E330" s="2" t="e">
        <f t="shared" si="67"/>
        <v>#N/A</v>
      </c>
      <c r="F330" s="2">
        <v>879568.93556688726</v>
      </c>
      <c r="G330" s="2">
        <f t="shared" si="70"/>
        <v>579079.14285714284</v>
      </c>
      <c r="H330" s="2">
        <f t="shared" si="65"/>
        <v>158974221.49545825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6049934.7142857341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959229.7506968528</v>
      </c>
      <c r="Q330" s="2">
        <f t="shared" si="71"/>
        <v>600000</v>
      </c>
      <c r="R330" s="2">
        <f t="shared" si="66"/>
        <v>165061225.70714194</v>
      </c>
      <c r="S330" s="2">
        <f t="shared" si="58"/>
        <v>579079.14285713434</v>
      </c>
      <c r="T330" s="2">
        <f t="shared" si="59"/>
        <v>20920.857142857276</v>
      </c>
      <c r="U330" s="2">
        <f t="shared" si="60"/>
        <v>600000</v>
      </c>
      <c r="V330" s="2">
        <f t="shared" si="34"/>
        <v>110331573.49545835</v>
      </c>
      <c r="W330" s="2">
        <f t="shared" si="61"/>
        <v>579079.14285714924</v>
      </c>
      <c r="X330" s="2">
        <f t="shared" si="51"/>
        <v>20920.857142850757</v>
      </c>
      <c r="Y330" s="2">
        <f t="shared" si="62"/>
        <v>54729652.211683571</v>
      </c>
      <c r="Z330" s="2" t="str">
        <f t="shared" si="52"/>
        <v>MEEP</v>
      </c>
      <c r="AA330" s="2">
        <f>IF(Z330="HERE",Y330,AA329+Graph!$G$1*1000)</f>
        <v>94753817.569497243</v>
      </c>
      <c r="AB330" s="2">
        <f t="shared" si="63"/>
        <v>420000</v>
      </c>
      <c r="AC330" s="2">
        <f t="shared" si="64"/>
        <v>51587457.667569637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255</v>
      </c>
      <c r="C331" s="7"/>
      <c r="D331" s="2" t="e">
        <f t="shared" si="55"/>
        <v>#N/A</v>
      </c>
      <c r="E331" s="2" t="e">
        <f t="shared" si="67"/>
        <v>#N/A</v>
      </c>
      <c r="F331" s="2">
        <v>881404.71105602384</v>
      </c>
      <c r="G331" s="2">
        <f t="shared" si="70"/>
        <v>579079.14285714284</v>
      </c>
      <c r="H331" s="2">
        <f t="shared" si="65"/>
        <v>159553300.63831538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6070855.5714285914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961336.39059232175</v>
      </c>
      <c r="Q331" s="2">
        <f t="shared" si="71"/>
        <v>600000</v>
      </c>
      <c r="R331" s="2">
        <f t="shared" si="66"/>
        <v>165661225.70714194</v>
      </c>
      <c r="S331" s="2">
        <f t="shared" si="58"/>
        <v>579079.14285713434</v>
      </c>
      <c r="T331" s="2">
        <f t="shared" si="59"/>
        <v>20920.857142857276</v>
      </c>
      <c r="U331" s="2">
        <f t="shared" si="60"/>
        <v>600000</v>
      </c>
      <c r="V331" s="2">
        <f t="shared" si="34"/>
        <v>110910652.6383155</v>
      </c>
      <c r="W331" s="2">
        <f t="shared" si="61"/>
        <v>579079.14285714924</v>
      </c>
      <c r="X331" s="2">
        <f t="shared" si="51"/>
        <v>20920.857142850757</v>
      </c>
      <c r="Y331" s="2">
        <f t="shared" si="62"/>
        <v>54750573.068826422</v>
      </c>
      <c r="Z331" s="2" t="str">
        <f t="shared" si="52"/>
        <v>MEEP</v>
      </c>
      <c r="AA331" s="2">
        <f>IF(Z331="HERE",Y331,AA330+Graph!$G$1*1000)</f>
        <v>95173817.569497243</v>
      </c>
      <c r="AB331" s="2">
        <f t="shared" si="63"/>
        <v>420000</v>
      </c>
      <c r="AC331" s="2">
        <f t="shared" si="64"/>
        <v>51587457.667569637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256</v>
      </c>
      <c r="C332" s="7"/>
      <c r="D332" s="2" t="e">
        <f t="shared" si="55"/>
        <v>#N/A</v>
      </c>
      <c r="E332" s="2" t="e">
        <f t="shared" si="67"/>
        <v>#N/A</v>
      </c>
      <c r="F332" s="2">
        <v>883240.48654517531</v>
      </c>
      <c r="G332" s="2">
        <f t="shared" si="70"/>
        <v>579079.14285714284</v>
      </c>
      <c r="H332" s="2">
        <f t="shared" si="65"/>
        <v>160132379.78117251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6091776.4285714487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963443.0304877907</v>
      </c>
      <c r="Q332" s="2">
        <f t="shared" si="71"/>
        <v>600000</v>
      </c>
      <c r="R332" s="2">
        <f t="shared" si="66"/>
        <v>166261225.70714194</v>
      </c>
      <c r="S332" s="2">
        <f t="shared" si="58"/>
        <v>579079.14285713434</v>
      </c>
      <c r="T332" s="2">
        <f t="shared" si="59"/>
        <v>20920.857142857276</v>
      </c>
      <c r="U332" s="2">
        <f t="shared" si="60"/>
        <v>600000</v>
      </c>
      <c r="V332" s="2">
        <f t="shared" si="34"/>
        <v>111489731.78117265</v>
      </c>
      <c r="W332" s="2">
        <f t="shared" si="61"/>
        <v>579079.14285714924</v>
      </c>
      <c r="X332" s="2">
        <f t="shared" si="51"/>
        <v>20920.857142850757</v>
      </c>
      <c r="Y332" s="2">
        <f t="shared" si="62"/>
        <v>54771493.925969273</v>
      </c>
      <c r="Z332" s="2" t="str">
        <f t="shared" si="52"/>
        <v>MEEP</v>
      </c>
      <c r="AA332" s="2">
        <f>IF(Z332="HERE",Y332,AA331+Graph!$G$1*1000)</f>
        <v>95593817.569497243</v>
      </c>
      <c r="AB332" s="2">
        <f t="shared" si="63"/>
        <v>420000</v>
      </c>
      <c r="AC332" s="2">
        <f t="shared" si="64"/>
        <v>51587457.667569637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257</v>
      </c>
      <c r="C333" s="7"/>
      <c r="D333" s="2" t="e">
        <f t="shared" si="55"/>
        <v>#N/A</v>
      </c>
      <c r="E333" s="2" t="e">
        <f t="shared" si="67"/>
        <v>#N/A</v>
      </c>
      <c r="F333" s="2">
        <v>885076.26203431189</v>
      </c>
      <c r="G333" s="2">
        <f t="shared" si="70"/>
        <v>579079.14285714284</v>
      </c>
      <c r="H333" s="2">
        <f t="shared" si="65"/>
        <v>160711458.92402965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6112697.2857143059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965549.67038325965</v>
      </c>
      <c r="Q333" s="2">
        <f t="shared" si="71"/>
        <v>600000</v>
      </c>
      <c r="R333" s="2">
        <f t="shared" si="66"/>
        <v>166861225.70714194</v>
      </c>
      <c r="S333" s="2">
        <f t="shared" si="58"/>
        <v>579079.14285713434</v>
      </c>
      <c r="T333" s="2">
        <f t="shared" si="59"/>
        <v>20920.857142857276</v>
      </c>
      <c r="U333" s="2">
        <f t="shared" si="60"/>
        <v>600000</v>
      </c>
      <c r="V333" s="2">
        <f t="shared" si="34"/>
        <v>112068810.9240298</v>
      </c>
      <c r="W333" s="2">
        <f t="shared" si="61"/>
        <v>579079.14285714924</v>
      </c>
      <c r="X333" s="2">
        <f t="shared" si="51"/>
        <v>20920.857142850757</v>
      </c>
      <c r="Y333" s="2">
        <f t="shared" si="62"/>
        <v>54792414.783112124</v>
      </c>
      <c r="Z333" s="2" t="str">
        <f t="shared" si="52"/>
        <v>MEEP</v>
      </c>
      <c r="AA333" s="2">
        <f>IF(Z333="HERE",Y333,AA332+Graph!$G$1*1000)</f>
        <v>96013817.569497243</v>
      </c>
      <c r="AB333" s="2">
        <f t="shared" si="63"/>
        <v>420000</v>
      </c>
      <c r="AC333" s="2">
        <f t="shared" si="64"/>
        <v>51587457.667569637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258</v>
      </c>
      <c r="C334" s="7"/>
      <c r="D334" s="2" t="e">
        <f t="shared" si="55"/>
        <v>#N/A</v>
      </c>
      <c r="E334" s="2" t="e">
        <f t="shared" si="67"/>
        <v>#N/A</v>
      </c>
      <c r="F334" s="2">
        <v>886912.03752346337</v>
      </c>
      <c r="G334" s="2">
        <f t="shared" si="70"/>
        <v>579079.14285714284</v>
      </c>
      <c r="H334" s="2">
        <f t="shared" si="65"/>
        <v>161290538.06688678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6133618.1428571632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967656.3102787286</v>
      </c>
      <c r="Q334" s="2">
        <f t="shared" si="71"/>
        <v>600000</v>
      </c>
      <c r="R334" s="2">
        <f t="shared" si="66"/>
        <v>167461225.70714194</v>
      </c>
      <c r="S334" s="2">
        <f t="shared" si="58"/>
        <v>579079.14285713434</v>
      </c>
      <c r="T334" s="2">
        <f t="shared" si="59"/>
        <v>20920.857142857276</v>
      </c>
      <c r="U334" s="2">
        <f t="shared" si="60"/>
        <v>600000</v>
      </c>
      <c r="V334" s="2">
        <f t="shared" si="34"/>
        <v>112647890.06688695</v>
      </c>
      <c r="W334" s="2">
        <f t="shared" si="61"/>
        <v>579079.14285714924</v>
      </c>
      <c r="X334" s="2">
        <f t="shared" si="51"/>
        <v>20920.857142850757</v>
      </c>
      <c r="Y334" s="2">
        <f t="shared" si="62"/>
        <v>54813335.640254974</v>
      </c>
      <c r="Z334" s="2" t="str">
        <f t="shared" si="52"/>
        <v>MEEP</v>
      </c>
      <c r="AA334" s="2">
        <f>IF(Z334="HERE",Y334,AA333+Graph!$G$1*1000)</f>
        <v>96433817.569497243</v>
      </c>
      <c r="AB334" s="2">
        <f t="shared" si="63"/>
        <v>420000</v>
      </c>
      <c r="AC334" s="2">
        <f t="shared" si="64"/>
        <v>51587457.667569637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259</v>
      </c>
      <c r="C335" s="7"/>
      <c r="D335" s="2" t="e">
        <f t="shared" si="55"/>
        <v>#N/A</v>
      </c>
      <c r="E335" s="2" t="e">
        <f t="shared" si="67"/>
        <v>#N/A</v>
      </c>
      <c r="F335" s="2">
        <v>888747.81301259995</v>
      </c>
      <c r="G335" s="2">
        <f t="shared" si="70"/>
        <v>579079.14285714284</v>
      </c>
      <c r="H335" s="2">
        <f t="shared" si="65"/>
        <v>161869617.20974392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6154539.0000000205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969762.95017421246</v>
      </c>
      <c r="Q335" s="2">
        <f t="shared" si="71"/>
        <v>600000</v>
      </c>
      <c r="R335" s="2">
        <f t="shared" si="66"/>
        <v>168061225.70714194</v>
      </c>
      <c r="S335" s="2">
        <f t="shared" si="58"/>
        <v>579079.14285713434</v>
      </c>
      <c r="T335" s="2">
        <f t="shared" si="59"/>
        <v>20920.857142857276</v>
      </c>
      <c r="U335" s="2">
        <f t="shared" si="60"/>
        <v>600000</v>
      </c>
      <c r="V335" s="2">
        <f t="shared" si="34"/>
        <v>113226969.2097441</v>
      </c>
      <c r="W335" s="2">
        <f t="shared" si="61"/>
        <v>579079.14285714924</v>
      </c>
      <c r="X335" s="2">
        <f t="shared" si="51"/>
        <v>20920.857142850757</v>
      </c>
      <c r="Y335" s="2">
        <f t="shared" si="62"/>
        <v>54834256.497397825</v>
      </c>
      <c r="Z335" s="2" t="str">
        <f t="shared" si="52"/>
        <v>MEEP</v>
      </c>
      <c r="AA335" s="2">
        <f>IF(Z335="HERE",Y335,AA334+Graph!$G$1*1000)</f>
        <v>96853817.569497243</v>
      </c>
      <c r="AB335" s="2">
        <f t="shared" si="63"/>
        <v>420000</v>
      </c>
      <c r="AC335" s="2">
        <f t="shared" si="64"/>
        <v>51587457.667569637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260</v>
      </c>
      <c r="C336" s="7"/>
      <c r="D336" s="2" t="e">
        <f t="shared" si="55"/>
        <v>#N/A</v>
      </c>
      <c r="E336" s="2" t="e">
        <f t="shared" si="67"/>
        <v>#N/A</v>
      </c>
      <c r="F336" s="2">
        <v>890583.58850175142</v>
      </c>
      <c r="G336" s="2">
        <f t="shared" si="70"/>
        <v>579079.14285714284</v>
      </c>
      <c r="H336" s="2">
        <f t="shared" si="65"/>
        <v>162448696.35260105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6175459.8571428778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971869.59006968141</v>
      </c>
      <c r="Q336" s="2">
        <f t="shared" si="71"/>
        <v>600000</v>
      </c>
      <c r="R336" s="2">
        <f t="shared" si="66"/>
        <v>168661225.70714194</v>
      </c>
      <c r="S336" s="2">
        <f t="shared" si="58"/>
        <v>579079.14285713434</v>
      </c>
      <c r="T336" s="2">
        <f t="shared" si="59"/>
        <v>20920.857142857276</v>
      </c>
      <c r="U336" s="2">
        <f t="shared" si="60"/>
        <v>600000</v>
      </c>
      <c r="V336" s="2">
        <f t="shared" si="34"/>
        <v>113806048.35260125</v>
      </c>
      <c r="W336" s="2">
        <f t="shared" si="61"/>
        <v>579079.14285714924</v>
      </c>
      <c r="X336" s="2">
        <f t="shared" si="51"/>
        <v>20920.857142850757</v>
      </c>
      <c r="Y336" s="2">
        <f t="shared" si="62"/>
        <v>54855177.354540676</v>
      </c>
      <c r="Z336" s="2" t="str">
        <f t="shared" si="52"/>
        <v>MEEP</v>
      </c>
      <c r="AA336" s="2">
        <f>IF(Z336="HERE",Y336,AA335+Graph!$G$1*1000)</f>
        <v>97273817.569497243</v>
      </c>
      <c r="AB336" s="2">
        <f t="shared" si="63"/>
        <v>420000</v>
      </c>
      <c r="AC336" s="2">
        <f t="shared" si="64"/>
        <v>51587457.667569637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261</v>
      </c>
      <c r="C337" s="7"/>
      <c r="D337" s="2" t="e">
        <f t="shared" si="55"/>
        <v>#N/A</v>
      </c>
      <c r="E337" s="2" t="e">
        <f t="shared" si="67"/>
        <v>#N/A</v>
      </c>
      <c r="F337" s="2">
        <v>892419.3639909029</v>
      </c>
      <c r="G337" s="2">
        <f t="shared" si="70"/>
        <v>579079.14285714284</v>
      </c>
      <c r="H337" s="2">
        <f t="shared" si="65"/>
        <v>163027775.49545819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6196380.714285735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973976.22996515036</v>
      </c>
      <c r="Q337" s="2">
        <f t="shared" si="71"/>
        <v>600000</v>
      </c>
      <c r="R337" s="2">
        <f t="shared" si="66"/>
        <v>169261225.70714194</v>
      </c>
      <c r="S337" s="2">
        <f t="shared" si="58"/>
        <v>579079.14285713434</v>
      </c>
      <c r="T337" s="2">
        <f t="shared" si="59"/>
        <v>20920.857142857276</v>
      </c>
      <c r="U337" s="2">
        <f t="shared" si="60"/>
        <v>600000</v>
      </c>
      <c r="V337" s="2">
        <f t="shared" si="34"/>
        <v>114385127.49545839</v>
      </c>
      <c r="W337" s="2">
        <f t="shared" si="61"/>
        <v>579079.14285714924</v>
      </c>
      <c r="X337" s="2">
        <f t="shared" si="51"/>
        <v>20920.857142850757</v>
      </c>
      <c r="Y337" s="2">
        <f t="shared" si="62"/>
        <v>54876098.211683527</v>
      </c>
      <c r="Z337" s="2" t="str">
        <f t="shared" si="52"/>
        <v>MEEP</v>
      </c>
      <c r="AA337" s="2">
        <f>IF(Z337="HERE",Y337,AA336+Graph!$G$1*1000)</f>
        <v>97693817.569497243</v>
      </c>
      <c r="AB337" s="2">
        <f t="shared" si="63"/>
        <v>420000</v>
      </c>
      <c r="AC337" s="2">
        <f t="shared" si="64"/>
        <v>51587457.667569637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262</v>
      </c>
      <c r="C338" s="7"/>
      <c r="D338" s="2" t="e">
        <f t="shared" si="55"/>
        <v>#N/A</v>
      </c>
      <c r="E338" s="2" t="e">
        <f t="shared" si="67"/>
        <v>#N/A</v>
      </c>
      <c r="F338" s="2">
        <v>894255.13948003948</v>
      </c>
      <c r="G338" s="2">
        <f t="shared" si="70"/>
        <v>579079.14285714284</v>
      </c>
      <c r="H338" s="2">
        <f t="shared" si="65"/>
        <v>163606854.63831532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6217301.5714285923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976082.86986061931</v>
      </c>
      <c r="Q338" s="2">
        <f t="shared" si="71"/>
        <v>600000</v>
      </c>
      <c r="R338" s="2">
        <f t="shared" si="66"/>
        <v>169861225.70714194</v>
      </c>
      <c r="S338" s="2">
        <f t="shared" si="58"/>
        <v>579079.14285713434</v>
      </c>
      <c r="T338" s="2">
        <f t="shared" si="59"/>
        <v>20920.857142857276</v>
      </c>
      <c r="U338" s="2">
        <f t="shared" si="60"/>
        <v>600000</v>
      </c>
      <c r="V338" s="2">
        <f t="shared" si="34"/>
        <v>114964206.63831554</v>
      </c>
      <c r="W338" s="2">
        <f t="shared" si="61"/>
        <v>579079.14285714924</v>
      </c>
      <c r="X338" s="2">
        <f t="shared" si="51"/>
        <v>20920.857142850757</v>
      </c>
      <c r="Y338" s="2">
        <f t="shared" si="62"/>
        <v>54897019.068826377</v>
      </c>
      <c r="Z338" s="2" t="str">
        <f t="shared" si="52"/>
        <v>MEEP</v>
      </c>
      <c r="AA338" s="2">
        <f>IF(Z338="HERE",Y338,AA337+Graph!$G$1*1000)</f>
        <v>98113817.569497243</v>
      </c>
      <c r="AB338" s="2">
        <f t="shared" si="63"/>
        <v>420000</v>
      </c>
      <c r="AC338" s="2">
        <f t="shared" si="64"/>
        <v>51587457.667569637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263</v>
      </c>
      <c r="C339" s="7"/>
      <c r="D339" s="2" t="e">
        <f t="shared" si="55"/>
        <v>#N/A</v>
      </c>
      <c r="E339" s="2" t="e">
        <f t="shared" si="67"/>
        <v>#N/A</v>
      </c>
      <c r="F339" s="2">
        <v>896090.91496919096</v>
      </c>
      <c r="G339" s="2">
        <f t="shared" si="70"/>
        <v>579079.14285714284</v>
      </c>
      <c r="H339" s="2">
        <f t="shared" si="65"/>
        <v>164185933.78117245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6238222.4285714496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978189.50975608826</v>
      </c>
      <c r="Q339" s="2">
        <f t="shared" si="71"/>
        <v>600000</v>
      </c>
      <c r="R339" s="2">
        <f t="shared" si="66"/>
        <v>170461225.70714194</v>
      </c>
      <c r="S339" s="2">
        <f t="shared" si="58"/>
        <v>579079.14285713434</v>
      </c>
      <c r="T339" s="2">
        <f t="shared" si="59"/>
        <v>20920.857142857276</v>
      </c>
      <c r="U339" s="2">
        <f t="shared" si="60"/>
        <v>600000</v>
      </c>
      <c r="V339" s="2">
        <f t="shared" si="34"/>
        <v>115543285.78117269</v>
      </c>
      <c r="W339" s="2">
        <f t="shared" si="61"/>
        <v>579079.14285714924</v>
      </c>
      <c r="X339" s="2">
        <f t="shared" si="51"/>
        <v>20920.857142850757</v>
      </c>
      <c r="Y339" s="2">
        <f t="shared" si="62"/>
        <v>54917939.925969228</v>
      </c>
      <c r="Z339" s="2" t="str">
        <f t="shared" si="52"/>
        <v>MEEP</v>
      </c>
      <c r="AA339" s="2">
        <f>IF(Z339="HERE",Y339,AA338+Graph!$G$1*1000)</f>
        <v>98533817.569497243</v>
      </c>
      <c r="AB339" s="2">
        <f t="shared" si="63"/>
        <v>420000</v>
      </c>
      <c r="AC339" s="2">
        <f t="shared" si="64"/>
        <v>51587457.667569637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264</v>
      </c>
      <c r="C340" s="7"/>
      <c r="D340" s="2" t="e">
        <f t="shared" si="55"/>
        <v>#N/A</v>
      </c>
      <c r="E340" s="2" t="e">
        <f t="shared" si="67"/>
        <v>#N/A</v>
      </c>
      <c r="F340" s="2">
        <v>897926.69045832753</v>
      </c>
      <c r="G340" s="2">
        <f t="shared" si="70"/>
        <v>579079.14285714284</v>
      </c>
      <c r="H340" s="2">
        <f t="shared" si="65"/>
        <v>164765012.92402959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6259143.2857143069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980296.14965155721</v>
      </c>
      <c r="Q340" s="2">
        <f t="shared" si="71"/>
        <v>600000</v>
      </c>
      <c r="R340" s="2">
        <f t="shared" si="66"/>
        <v>171061225.70714194</v>
      </c>
      <c r="S340" s="2">
        <f t="shared" si="58"/>
        <v>579079.14285713434</v>
      </c>
      <c r="T340" s="2">
        <f t="shared" si="59"/>
        <v>20920.857142857276</v>
      </c>
      <c r="U340" s="2">
        <f t="shared" si="60"/>
        <v>600000</v>
      </c>
      <c r="V340" s="2">
        <f t="shared" si="34"/>
        <v>116122364.92402984</v>
      </c>
      <c r="W340" s="2">
        <f t="shared" si="61"/>
        <v>579079.14285714924</v>
      </c>
      <c r="X340" s="2">
        <f t="shared" si="51"/>
        <v>20920.857142850757</v>
      </c>
      <c r="Y340" s="2">
        <f t="shared" si="62"/>
        <v>54938860.783112079</v>
      </c>
      <c r="Z340" s="2" t="str">
        <f t="shared" si="52"/>
        <v>MEEP</v>
      </c>
      <c r="AA340" s="2">
        <f>IF(Z340="HERE",Y340,AA339+Graph!$G$1*1000)</f>
        <v>98953817.569497243</v>
      </c>
      <c r="AB340" s="2">
        <f t="shared" si="63"/>
        <v>420000</v>
      </c>
      <c r="AC340" s="2">
        <f t="shared" si="64"/>
        <v>51587457.667569637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265</v>
      </c>
      <c r="C341" s="7"/>
      <c r="D341" s="2" t="e">
        <f t="shared" si="55"/>
        <v>#N/A</v>
      </c>
      <c r="E341" s="2" t="e">
        <f t="shared" si="67"/>
        <v>#N/A</v>
      </c>
      <c r="F341" s="2">
        <v>899762.46594747901</v>
      </c>
      <c r="G341" s="2">
        <f t="shared" si="70"/>
        <v>579079.14285714284</v>
      </c>
      <c r="H341" s="2">
        <f t="shared" si="65"/>
        <v>165344092.06688672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6280064.1428571641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982402.78954702616</v>
      </c>
      <c r="Q341" s="2">
        <f t="shared" si="71"/>
        <v>600000</v>
      </c>
      <c r="R341" s="2">
        <f t="shared" si="66"/>
        <v>171661225.70714194</v>
      </c>
      <c r="S341" s="2">
        <f t="shared" si="58"/>
        <v>579079.14285713434</v>
      </c>
      <c r="T341" s="2">
        <f t="shared" si="59"/>
        <v>20920.857142857276</v>
      </c>
      <c r="U341" s="2">
        <f t="shared" si="60"/>
        <v>600000</v>
      </c>
      <c r="V341" s="2">
        <f t="shared" si="34"/>
        <v>116701444.06688699</v>
      </c>
      <c r="W341" s="2">
        <f t="shared" si="61"/>
        <v>579079.14285714924</v>
      </c>
      <c r="X341" s="2">
        <f t="shared" si="51"/>
        <v>20920.857142850757</v>
      </c>
      <c r="Y341" s="2">
        <f t="shared" si="62"/>
        <v>54959781.64025493</v>
      </c>
      <c r="Z341" s="2" t="str">
        <f t="shared" si="52"/>
        <v>MEEP</v>
      </c>
      <c r="AA341" s="2">
        <f>IF(Z341="HERE",Y341,AA340+Graph!$G$1*1000)</f>
        <v>99373817.569497243</v>
      </c>
      <c r="AB341" s="2">
        <f t="shared" si="63"/>
        <v>420000</v>
      </c>
      <c r="AC341" s="2">
        <f t="shared" si="64"/>
        <v>51587457.667569637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266</v>
      </c>
      <c r="C342" s="7"/>
      <c r="D342" s="2" t="e">
        <f t="shared" si="55"/>
        <v>#N/A</v>
      </c>
      <c r="E342" s="2" t="e">
        <f t="shared" si="67"/>
        <v>#N/A</v>
      </c>
      <c r="F342" s="2">
        <v>901598.24143661559</v>
      </c>
      <c r="G342" s="2">
        <f t="shared" si="70"/>
        <v>579079.14285714284</v>
      </c>
      <c r="H342" s="2">
        <f t="shared" si="65"/>
        <v>165923171.20974386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6300985.0000000214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984509.42944249511</v>
      </c>
      <c r="Q342" s="2">
        <f t="shared" si="71"/>
        <v>600000</v>
      </c>
      <c r="R342" s="2">
        <f t="shared" si="66"/>
        <v>172261225.70714194</v>
      </c>
      <c r="S342" s="2">
        <f t="shared" si="58"/>
        <v>579079.14285713434</v>
      </c>
      <c r="T342" s="2">
        <f t="shared" si="59"/>
        <v>20920.857142857276</v>
      </c>
      <c r="U342" s="2">
        <f t="shared" si="60"/>
        <v>600000</v>
      </c>
      <c r="V342" s="2">
        <f t="shared" si="34"/>
        <v>117280523.20974414</v>
      </c>
      <c r="W342" s="2">
        <f t="shared" si="61"/>
        <v>579079.14285714924</v>
      </c>
      <c r="X342" s="2">
        <f t="shared" si="51"/>
        <v>20920.857142850757</v>
      </c>
      <c r="Y342" s="2">
        <f t="shared" si="62"/>
        <v>54980702.49739778</v>
      </c>
      <c r="Z342" s="2" t="str">
        <f t="shared" si="52"/>
        <v>MEEP</v>
      </c>
      <c r="AA342" s="2">
        <f>IF(Z342="HERE",Y342,AA341+Graph!$G$1*1000)</f>
        <v>99793817.569497243</v>
      </c>
      <c r="AB342" s="2">
        <f t="shared" si="63"/>
        <v>420000</v>
      </c>
      <c r="AC342" s="2">
        <f t="shared" si="64"/>
        <v>51587457.667569637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267</v>
      </c>
      <c r="C343" s="7"/>
      <c r="D343" s="2" t="e">
        <f t="shared" si="55"/>
        <v>#N/A</v>
      </c>
      <c r="E343" s="2" t="e">
        <f t="shared" si="67"/>
        <v>#N/A</v>
      </c>
      <c r="F343" s="2">
        <v>903434.01692576706</v>
      </c>
      <c r="G343" s="2">
        <f t="shared" si="70"/>
        <v>579079.14285714284</v>
      </c>
      <c r="H343" s="2">
        <f t="shared" si="65"/>
        <v>166502250.35260099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6321905.8571428787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986616.06933796406</v>
      </c>
      <c r="Q343" s="2">
        <f t="shared" si="71"/>
        <v>600000</v>
      </c>
      <c r="R343" s="2">
        <f t="shared" si="66"/>
        <v>172861225.70714194</v>
      </c>
      <c r="S343" s="2">
        <f t="shared" si="58"/>
        <v>579079.14285713434</v>
      </c>
      <c r="T343" s="2">
        <f t="shared" si="59"/>
        <v>20920.857142857276</v>
      </c>
      <c r="U343" s="2">
        <f t="shared" si="60"/>
        <v>600000</v>
      </c>
      <c r="V343" s="2">
        <f t="shared" si="34"/>
        <v>117859602.35260129</v>
      </c>
      <c r="W343" s="2">
        <f t="shared" si="61"/>
        <v>579079.14285714924</v>
      </c>
      <c r="X343" s="2">
        <f t="shared" si="51"/>
        <v>20920.857142850757</v>
      </c>
      <c r="Y343" s="2">
        <f t="shared" si="62"/>
        <v>55001623.354540631</v>
      </c>
      <c r="Z343" s="2" t="str">
        <f t="shared" si="52"/>
        <v>MEEP</v>
      </c>
      <c r="AA343" s="2">
        <f>IF(Z343="HERE",Y343,AA342+Graph!$G$1*1000)</f>
        <v>100213817.56949724</v>
      </c>
      <c r="AB343" s="2">
        <f t="shared" si="63"/>
        <v>420000</v>
      </c>
      <c r="AC343" s="2">
        <f t="shared" si="64"/>
        <v>51587457.667569637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268</v>
      </c>
      <c r="C344" s="7"/>
      <c r="D344" s="2" t="e">
        <f t="shared" si="55"/>
        <v>#N/A</v>
      </c>
      <c r="E344" s="2" t="e">
        <f t="shared" si="67"/>
        <v>#N/A</v>
      </c>
      <c r="F344" s="2">
        <v>905269.79241490364</v>
      </c>
      <c r="G344" s="2">
        <f t="shared" si="70"/>
        <v>579079.14285714284</v>
      </c>
      <c r="H344" s="2">
        <f t="shared" si="65"/>
        <v>167081329.49545813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6342826.714285736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988722.70923343301</v>
      </c>
      <c r="Q344" s="2">
        <f t="shared" si="71"/>
        <v>600000</v>
      </c>
      <c r="R344" s="2">
        <f t="shared" si="66"/>
        <v>173461225.70714194</v>
      </c>
      <c r="S344" s="2">
        <f t="shared" si="58"/>
        <v>579079.14285713434</v>
      </c>
      <c r="T344" s="2">
        <f t="shared" si="59"/>
        <v>20920.857142857276</v>
      </c>
      <c r="U344" s="2">
        <f t="shared" si="60"/>
        <v>600000</v>
      </c>
      <c r="V344" s="2">
        <f t="shared" si="34"/>
        <v>118438681.49545844</v>
      </c>
      <c r="W344" s="2">
        <f t="shared" si="61"/>
        <v>579079.14285714924</v>
      </c>
      <c r="X344" s="2">
        <f t="shared" si="51"/>
        <v>20920.857142850757</v>
      </c>
      <c r="Y344" s="2">
        <f t="shared" si="62"/>
        <v>55022544.211683482</v>
      </c>
      <c r="Z344" s="2" t="str">
        <f t="shared" si="52"/>
        <v>MEEP</v>
      </c>
      <c r="AA344" s="2">
        <f>IF(Z344="HERE",Y344,AA343+Graph!$G$1*1000)</f>
        <v>100633817.56949724</v>
      </c>
      <c r="AB344" s="2">
        <f t="shared" si="63"/>
        <v>420000</v>
      </c>
      <c r="AC344" s="2">
        <f t="shared" si="64"/>
        <v>51587457.667569637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269</v>
      </c>
      <c r="C345" s="7"/>
      <c r="D345" s="2" t="e">
        <f t="shared" si="55"/>
        <v>#N/A</v>
      </c>
      <c r="E345" s="2" t="e">
        <f t="shared" si="67"/>
        <v>#N/A</v>
      </c>
      <c r="F345" s="2">
        <v>907105.56790405512</v>
      </c>
      <c r="G345" s="2">
        <f t="shared" si="70"/>
        <v>579079.14285714284</v>
      </c>
      <c r="H345" s="2">
        <f t="shared" si="65"/>
        <v>167660408.63831526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6363747.5714285932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990829.34912890196</v>
      </c>
      <c r="Q345" s="2">
        <f t="shared" si="71"/>
        <v>600000</v>
      </c>
      <c r="R345" s="2">
        <f t="shared" si="66"/>
        <v>174061225.70714194</v>
      </c>
      <c r="S345" s="2">
        <f t="shared" si="58"/>
        <v>579079.14285713434</v>
      </c>
      <c r="T345" s="2">
        <f t="shared" si="59"/>
        <v>20920.857142857276</v>
      </c>
      <c r="U345" s="2">
        <f t="shared" si="60"/>
        <v>600000</v>
      </c>
      <c r="V345" s="2">
        <f t="shared" si="34"/>
        <v>119017760.63831559</v>
      </c>
      <c r="W345" s="2">
        <f t="shared" si="61"/>
        <v>579079.14285714924</v>
      </c>
      <c r="X345" s="2">
        <f t="shared" si="51"/>
        <v>20920.857142850757</v>
      </c>
      <c r="Y345" s="2">
        <f t="shared" si="62"/>
        <v>55043465.068826333</v>
      </c>
      <c r="Z345" s="2" t="str">
        <f t="shared" si="52"/>
        <v>MEEP</v>
      </c>
      <c r="AA345" s="2">
        <f>IF(Z345="HERE",Y345,AA344+Graph!$G$1*1000)</f>
        <v>101053817.56949724</v>
      </c>
      <c r="AB345" s="2">
        <f t="shared" si="63"/>
        <v>420000</v>
      </c>
      <c r="AC345" s="2">
        <f t="shared" si="64"/>
        <v>51587457.667569637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270</v>
      </c>
      <c r="C346" s="7"/>
      <c r="D346" s="2" t="e">
        <f t="shared" si="55"/>
        <v>#N/A</v>
      </c>
      <c r="E346" s="2" t="e">
        <f t="shared" si="67"/>
        <v>#N/A</v>
      </c>
      <c r="F346" s="2">
        <v>908941.3433932066</v>
      </c>
      <c r="G346" s="2">
        <f t="shared" si="70"/>
        <v>579079.14285714284</v>
      </c>
      <c r="H346" s="2">
        <f t="shared" si="65"/>
        <v>168239487.78117239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6384668.4285714505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992935.98902438581</v>
      </c>
      <c r="Q346" s="2">
        <f t="shared" si="71"/>
        <v>600000</v>
      </c>
      <c r="R346" s="2">
        <f t="shared" si="66"/>
        <v>174661225.70714194</v>
      </c>
      <c r="S346" s="2">
        <f t="shared" si="58"/>
        <v>579079.14285713434</v>
      </c>
      <c r="T346" s="2">
        <f t="shared" si="59"/>
        <v>20920.857142857276</v>
      </c>
      <c r="U346" s="2">
        <f t="shared" si="60"/>
        <v>600000</v>
      </c>
      <c r="V346" s="2">
        <f t="shared" si="34"/>
        <v>119596839.78117274</v>
      </c>
      <c r="W346" s="2">
        <f t="shared" si="61"/>
        <v>579079.14285714924</v>
      </c>
      <c r="X346" s="2">
        <f t="shared" si="51"/>
        <v>20920.857142850757</v>
      </c>
      <c r="Y346" s="2">
        <f t="shared" si="62"/>
        <v>55064385.925969183</v>
      </c>
      <c r="Z346" s="2" t="str">
        <f t="shared" si="52"/>
        <v>MEEP</v>
      </c>
      <c r="AA346" s="2">
        <f>IF(Z346="HERE",Y346,AA345+Graph!$G$1*1000)</f>
        <v>101473817.56949724</v>
      </c>
      <c r="AB346" s="2">
        <f t="shared" si="63"/>
        <v>420000</v>
      </c>
      <c r="AC346" s="2">
        <f t="shared" si="64"/>
        <v>51587457.667569637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271</v>
      </c>
      <c r="C347" s="7"/>
      <c r="D347" s="2" t="e">
        <f t="shared" si="55"/>
        <v>#N/A</v>
      </c>
      <c r="E347" s="2" t="e">
        <f t="shared" si="67"/>
        <v>#N/A</v>
      </c>
      <c r="F347" s="2">
        <v>910777.11888234317</v>
      </c>
      <c r="G347" s="2">
        <f t="shared" si="70"/>
        <v>579079.14285714284</v>
      </c>
      <c r="H347" s="2">
        <f t="shared" si="65"/>
        <v>168818566.92402953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6405589.2857143078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995042.62891985476</v>
      </c>
      <c r="Q347" s="2">
        <f t="shared" si="71"/>
        <v>600000</v>
      </c>
      <c r="R347" s="2">
        <f t="shared" si="66"/>
        <v>175261225.70714194</v>
      </c>
      <c r="S347" s="2">
        <f t="shared" si="58"/>
        <v>579079.14285713434</v>
      </c>
      <c r="T347" s="2">
        <f t="shared" si="59"/>
        <v>20920.857142857276</v>
      </c>
      <c r="U347" s="2">
        <f t="shared" si="60"/>
        <v>600000</v>
      </c>
      <c r="V347" s="2">
        <f t="shared" si="34"/>
        <v>120175918.92402989</v>
      </c>
      <c r="W347" s="2">
        <f t="shared" si="61"/>
        <v>579079.14285714924</v>
      </c>
      <c r="X347" s="2">
        <f t="shared" si="51"/>
        <v>20920.857142850757</v>
      </c>
      <c r="Y347" s="2">
        <f t="shared" si="62"/>
        <v>55085306.783112034</v>
      </c>
      <c r="Z347" s="2" t="str">
        <f t="shared" si="52"/>
        <v>MEEP</v>
      </c>
      <c r="AA347" s="2">
        <f>IF(Z347="HERE",Y347,AA346+Graph!$G$1*1000)</f>
        <v>101893817.56949724</v>
      </c>
      <c r="AB347" s="2">
        <f t="shared" si="63"/>
        <v>420000</v>
      </c>
      <c r="AC347" s="2">
        <f t="shared" si="64"/>
        <v>51587457.667569637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272</v>
      </c>
      <c r="C348" s="7"/>
      <c r="D348" s="2" t="e">
        <f t="shared" si="55"/>
        <v>#N/A</v>
      </c>
      <c r="E348" s="2" t="e">
        <f t="shared" si="67"/>
        <v>#N/A</v>
      </c>
      <c r="F348" s="2">
        <v>912612.89437149465</v>
      </c>
      <c r="G348" s="2">
        <f t="shared" si="70"/>
        <v>579079.14285714284</v>
      </c>
      <c r="H348" s="2">
        <f t="shared" si="65"/>
        <v>169397646.06688666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6426510.1428571651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997149.26881532371</v>
      </c>
      <c r="Q348" s="2">
        <f t="shared" si="71"/>
        <v>600000</v>
      </c>
      <c r="R348" s="2">
        <f t="shared" si="66"/>
        <v>175861225.70714194</v>
      </c>
      <c r="S348" s="2">
        <f t="shared" si="58"/>
        <v>579079.14285713434</v>
      </c>
      <c r="T348" s="2">
        <f t="shared" si="59"/>
        <v>20920.857142857276</v>
      </c>
      <c r="U348" s="2">
        <f t="shared" si="60"/>
        <v>600000</v>
      </c>
      <c r="V348" s="2">
        <f t="shared" si="34"/>
        <v>120754998.06688704</v>
      </c>
      <c r="W348" s="2">
        <f t="shared" si="61"/>
        <v>579079.14285714924</v>
      </c>
      <c r="X348" s="2">
        <f t="shared" si="51"/>
        <v>20920.857142850757</v>
      </c>
      <c r="Y348" s="2">
        <f t="shared" si="62"/>
        <v>55106227.640254885</v>
      </c>
      <c r="Z348" s="2" t="str">
        <f t="shared" si="52"/>
        <v>MEEP</v>
      </c>
      <c r="AA348" s="2">
        <f>IF(Z348="HERE",Y348,AA347+Graph!$G$1*1000)</f>
        <v>102313817.56949724</v>
      </c>
      <c r="AB348" s="2">
        <f t="shared" si="63"/>
        <v>420000</v>
      </c>
      <c r="AC348" s="2">
        <f t="shared" si="64"/>
        <v>51587457.667569637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273</v>
      </c>
      <c r="C349" s="7"/>
      <c r="D349" s="2" t="e">
        <f t="shared" si="55"/>
        <v>#N/A</v>
      </c>
      <c r="E349" s="2" t="e">
        <f t="shared" si="67"/>
        <v>#N/A</v>
      </c>
      <c r="F349" s="2">
        <v>914448.66986063123</v>
      </c>
      <c r="G349" s="2">
        <f t="shared" si="70"/>
        <v>579079.14285714284</v>
      </c>
      <c r="H349" s="2">
        <f t="shared" si="65"/>
        <v>169976725.2097438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6447431.0000000224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999255.90871079266</v>
      </c>
      <c r="Q349" s="2">
        <f t="shared" si="71"/>
        <v>600000</v>
      </c>
      <c r="R349" s="2">
        <f t="shared" si="66"/>
        <v>176461225.70714194</v>
      </c>
      <c r="S349" s="2">
        <f t="shared" si="58"/>
        <v>579079.14285713434</v>
      </c>
      <c r="T349" s="2">
        <f t="shared" si="59"/>
        <v>20920.857142857276</v>
      </c>
      <c r="U349" s="2">
        <f t="shared" si="60"/>
        <v>600000</v>
      </c>
      <c r="V349" s="2">
        <f t="shared" si="34"/>
        <v>121334077.20974419</v>
      </c>
      <c r="W349" s="2">
        <f t="shared" si="61"/>
        <v>579079.14285714924</v>
      </c>
      <c r="X349" s="2">
        <f t="shared" si="51"/>
        <v>20920.857142850757</v>
      </c>
      <c r="Y349" s="2">
        <f t="shared" si="62"/>
        <v>55127148.497397736</v>
      </c>
      <c r="Z349" s="2" t="str">
        <f t="shared" si="52"/>
        <v>MEEP</v>
      </c>
      <c r="AA349" s="2">
        <f>IF(Z349="HERE",Y349,AA348+Graph!$G$1*1000)</f>
        <v>102733817.56949724</v>
      </c>
      <c r="AB349" s="2">
        <f t="shared" si="63"/>
        <v>420000</v>
      </c>
      <c r="AC349" s="2">
        <f t="shared" si="64"/>
        <v>51587457.667569637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274</v>
      </c>
      <c r="C350" s="7"/>
      <c r="D350" s="2" t="e">
        <f t="shared" si="55"/>
        <v>#N/A</v>
      </c>
      <c r="E350" s="2" t="e">
        <f t="shared" si="67"/>
        <v>#N/A</v>
      </c>
      <c r="F350" s="2">
        <v>916284.44534978271</v>
      </c>
      <c r="G350" s="2">
        <f t="shared" si="70"/>
        <v>579079.14285714284</v>
      </c>
      <c r="H350" s="2">
        <f t="shared" si="65"/>
        <v>170555804.35260093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6468351.8571428796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1001362.5486062616</v>
      </c>
      <c r="Q350" s="2">
        <f t="shared" si="71"/>
        <v>600000</v>
      </c>
      <c r="R350" s="2">
        <f t="shared" si="66"/>
        <v>177061225.70714194</v>
      </c>
      <c r="S350" s="2">
        <f t="shared" si="58"/>
        <v>579079.14285713434</v>
      </c>
      <c r="T350" s="2">
        <f t="shared" si="59"/>
        <v>20920.857142857276</v>
      </c>
      <c r="U350" s="2">
        <f t="shared" si="60"/>
        <v>600000</v>
      </c>
      <c r="V350" s="2">
        <f t="shared" si="34"/>
        <v>121913156.35260133</v>
      </c>
      <c r="W350" s="2">
        <f t="shared" si="61"/>
        <v>579079.14285714924</v>
      </c>
      <c r="X350" s="2">
        <f t="shared" si="51"/>
        <v>20920.857142850757</v>
      </c>
      <c r="Y350" s="2">
        <f t="shared" si="62"/>
        <v>55148069.354540586</v>
      </c>
      <c r="Z350" s="2" t="str">
        <f t="shared" si="52"/>
        <v>MEEP</v>
      </c>
      <c r="AA350" s="2">
        <f>IF(Z350="HERE",Y350,AA349+Graph!$G$1*1000)</f>
        <v>103153817.56949724</v>
      </c>
      <c r="AB350" s="2">
        <f t="shared" si="63"/>
        <v>420000</v>
      </c>
      <c r="AC350" s="2">
        <f t="shared" si="64"/>
        <v>51587457.667569637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275</v>
      </c>
      <c r="C351" s="7"/>
      <c r="D351" s="2" t="e">
        <f t="shared" si="55"/>
        <v>#N/A</v>
      </c>
      <c r="E351" s="2" t="e">
        <f t="shared" si="67"/>
        <v>#N/A</v>
      </c>
      <c r="F351" s="2">
        <v>918120.22083891928</v>
      </c>
      <c r="G351" s="2">
        <f t="shared" si="70"/>
        <v>579079.14285714284</v>
      </c>
      <c r="H351" s="2">
        <f t="shared" si="65"/>
        <v>171134883.49545807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6489272.7142857369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1003469.1885017306</v>
      </c>
      <c r="Q351" s="2">
        <f t="shared" si="71"/>
        <v>600000</v>
      </c>
      <c r="R351" s="2">
        <f t="shared" si="66"/>
        <v>177661225.70714194</v>
      </c>
      <c r="S351" s="2">
        <f t="shared" si="58"/>
        <v>579079.14285713434</v>
      </c>
      <c r="T351" s="2">
        <f t="shared" si="59"/>
        <v>20920.857142857276</v>
      </c>
      <c r="U351" s="2">
        <f t="shared" si="60"/>
        <v>600000</v>
      </c>
      <c r="V351" s="2">
        <f t="shared" si="34"/>
        <v>122492235.49545848</v>
      </c>
      <c r="W351" s="2">
        <f t="shared" si="61"/>
        <v>579079.14285714924</v>
      </c>
      <c r="X351" s="2">
        <f t="shared" si="51"/>
        <v>20920.857142850757</v>
      </c>
      <c r="Y351" s="2">
        <f t="shared" ref="Y351:Y385" si="74">IF(COUNT($C352)=0,IF(COUNT($C351)=1,C351,SUM(Y350+X351)),C351)</f>
        <v>55168990.211683437</v>
      </c>
      <c r="Z351" s="2" t="str">
        <f t="shared" si="52"/>
        <v>MEEP</v>
      </c>
      <c r="AA351" s="2">
        <f>IF(Z351="HERE",Y351,AA350+Graph!$G$1*1000)</f>
        <v>103573817.56949724</v>
      </c>
      <c r="AB351" s="2">
        <f t="shared" si="63"/>
        <v>420000</v>
      </c>
      <c r="AC351" s="2">
        <f t="shared" ref="AC351:AC385" si="75">IF(Z352="HERE",V351,AC350)</f>
        <v>51587457.667569637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276</v>
      </c>
      <c r="C352" s="7"/>
      <c r="D352" s="2" t="e">
        <f t="shared" si="55"/>
        <v>#N/A</v>
      </c>
      <c r="E352" s="2" t="e">
        <f t="shared" si="67"/>
        <v>#N/A</v>
      </c>
      <c r="F352" s="2">
        <v>919955.99632807076</v>
      </c>
      <c r="G352" s="2">
        <f t="shared" si="70"/>
        <v>579079.14285714284</v>
      </c>
      <c r="H352" s="2">
        <f t="shared" ref="H352:H385" si="76">IF(COUNT($C353)=0,IF(COUNT($C352)=1,C352,SUM(H351+G352)),C352)</f>
        <v>171713962.6383152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6510193.5714285942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1005575.8283971995</v>
      </c>
      <c r="Q352" s="2">
        <f t="shared" si="71"/>
        <v>600000</v>
      </c>
      <c r="R352" s="2">
        <f t="shared" ref="R352:R385" si="77">IF(COUNT($C353)=0,IF(COUNT($C352)=1,M352,SUM(R351+Q352)),M352)</f>
        <v>178261225.70714194</v>
      </c>
      <c r="S352" s="2">
        <f t="shared" si="58"/>
        <v>579079.14285713434</v>
      </c>
      <c r="T352" s="2">
        <f t="shared" si="59"/>
        <v>20920.857142857276</v>
      </c>
      <c r="U352" s="2">
        <f t="shared" si="60"/>
        <v>600000</v>
      </c>
      <c r="V352" s="2">
        <f t="shared" si="34"/>
        <v>123071314.63831563</v>
      </c>
      <c r="W352" s="2">
        <f t="shared" si="61"/>
        <v>579079.14285714924</v>
      </c>
      <c r="X352" s="2">
        <f t="shared" si="51"/>
        <v>20920.857142850757</v>
      </c>
      <c r="Y352" s="2">
        <f t="shared" si="74"/>
        <v>55189911.068826288</v>
      </c>
      <c r="Z352" s="2" t="str">
        <f t="shared" si="52"/>
        <v>MEEP</v>
      </c>
      <c r="AA352" s="2">
        <f>IF(Z352="HERE",Y352,AA351+Graph!$G$1*1000)</f>
        <v>103993817.56949724</v>
      </c>
      <c r="AB352" s="2">
        <f t="shared" si="63"/>
        <v>420000</v>
      </c>
      <c r="AC352" s="2">
        <f t="shared" si="75"/>
        <v>51587457.667569637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277</v>
      </c>
      <c r="C353" s="7"/>
      <c r="D353" s="2" t="e">
        <f t="shared" si="55"/>
        <v>#N/A</v>
      </c>
      <c r="E353" s="2" t="e">
        <f t="shared" si="67"/>
        <v>#N/A</v>
      </c>
      <c r="F353" s="2">
        <v>921791.77181722224</v>
      </c>
      <c r="G353" s="2">
        <f t="shared" si="70"/>
        <v>579079.14285714284</v>
      </c>
      <c r="H353" s="2">
        <f t="shared" si="76"/>
        <v>172293041.78117234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6531114.4285714515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1007682.4682926685</v>
      </c>
      <c r="Q353" s="2">
        <f t="shared" si="71"/>
        <v>600000</v>
      </c>
      <c r="R353" s="2">
        <f t="shared" si="77"/>
        <v>178861225.70714194</v>
      </c>
      <c r="S353" s="2">
        <f t="shared" si="58"/>
        <v>579079.14285713434</v>
      </c>
      <c r="T353" s="2">
        <f t="shared" si="59"/>
        <v>20920.857142857276</v>
      </c>
      <c r="U353" s="2">
        <f t="shared" si="60"/>
        <v>600000</v>
      </c>
      <c r="V353" s="2">
        <f t="shared" si="34"/>
        <v>123650393.78117278</v>
      </c>
      <c r="W353" s="2">
        <f t="shared" si="61"/>
        <v>579079.14285714924</v>
      </c>
      <c r="X353" s="2">
        <f t="shared" si="51"/>
        <v>20920.857142850757</v>
      </c>
      <c r="Y353" s="2">
        <f t="shared" si="74"/>
        <v>55210831.925969139</v>
      </c>
      <c r="Z353" s="2" t="str">
        <f t="shared" si="52"/>
        <v>MEEP</v>
      </c>
      <c r="AA353" s="2">
        <f>IF(Z353="HERE",Y353,AA352+Graph!$G$1*1000)</f>
        <v>104413817.56949724</v>
      </c>
      <c r="AB353" s="2">
        <f t="shared" si="63"/>
        <v>420000</v>
      </c>
      <c r="AC353" s="2">
        <f t="shared" si="75"/>
        <v>51587457.667569637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278</v>
      </c>
      <c r="C354" s="7"/>
      <c r="D354" s="2" t="e">
        <f t="shared" si="55"/>
        <v>#N/A</v>
      </c>
      <c r="E354" s="2" t="e">
        <f t="shared" si="67"/>
        <v>#N/A</v>
      </c>
      <c r="F354" s="2">
        <v>923627.54730635881</v>
      </c>
      <c r="G354" s="2">
        <f t="shared" si="70"/>
        <v>579079.14285714284</v>
      </c>
      <c r="H354" s="2">
        <f t="shared" si="76"/>
        <v>172872120.92402947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6552035.2857143087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1009789.1081881374</v>
      </c>
      <c r="Q354" s="2">
        <f t="shared" si="71"/>
        <v>600000</v>
      </c>
      <c r="R354" s="2">
        <f t="shared" si="77"/>
        <v>179461225.70714194</v>
      </c>
      <c r="S354" s="2">
        <f t="shared" si="58"/>
        <v>579079.14285713434</v>
      </c>
      <c r="T354" s="2">
        <f t="shared" si="59"/>
        <v>20920.857142857276</v>
      </c>
      <c r="U354" s="2">
        <f t="shared" si="60"/>
        <v>600000</v>
      </c>
      <c r="V354" s="2">
        <f t="shared" si="34"/>
        <v>124229472.92402993</v>
      </c>
      <c r="W354" s="2">
        <f t="shared" si="61"/>
        <v>579079.14285714924</v>
      </c>
      <c r="X354" s="2">
        <f t="shared" si="51"/>
        <v>20920.857142850757</v>
      </c>
      <c r="Y354" s="2">
        <f t="shared" si="74"/>
        <v>55231752.783111989</v>
      </c>
      <c r="Z354" s="2" t="str">
        <f t="shared" si="52"/>
        <v>MEEP</v>
      </c>
      <c r="AA354" s="2">
        <f>IF(Z354="HERE",Y354,AA353+Graph!$G$1*1000)</f>
        <v>104833817.56949724</v>
      </c>
      <c r="AB354" s="2">
        <f t="shared" si="63"/>
        <v>420000</v>
      </c>
      <c r="AC354" s="2">
        <f t="shared" si="75"/>
        <v>51587457.667569637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279</v>
      </c>
      <c r="C355" s="7"/>
      <c r="D355" s="2" t="e">
        <f t="shared" si="55"/>
        <v>#N/A</v>
      </c>
      <c r="E355" s="2" t="e">
        <f t="shared" si="67"/>
        <v>#N/A</v>
      </c>
      <c r="F355" s="2">
        <v>925463.32279551029</v>
      </c>
      <c r="G355" s="2">
        <f t="shared" si="70"/>
        <v>579079.14285714284</v>
      </c>
      <c r="H355" s="2">
        <f t="shared" si="76"/>
        <v>173451200.0668866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6572956.142857166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1011895.7480836064</v>
      </c>
      <c r="Q355" s="2">
        <f t="shared" si="71"/>
        <v>600000</v>
      </c>
      <c r="R355" s="2">
        <f t="shared" si="77"/>
        <v>180061225.70714194</v>
      </c>
      <c r="S355" s="2">
        <f t="shared" si="58"/>
        <v>579079.14285713434</v>
      </c>
      <c r="T355" s="2">
        <f t="shared" si="59"/>
        <v>20920.857142857276</v>
      </c>
      <c r="U355" s="2">
        <f t="shared" si="60"/>
        <v>600000</v>
      </c>
      <c r="V355" s="2">
        <f t="shared" si="34"/>
        <v>124808552.06688708</v>
      </c>
      <c r="W355" s="2">
        <f t="shared" si="61"/>
        <v>579079.14285714924</v>
      </c>
      <c r="X355" s="2">
        <f t="shared" si="51"/>
        <v>20920.857142850757</v>
      </c>
      <c r="Y355" s="2">
        <f t="shared" si="74"/>
        <v>55252673.64025484</v>
      </c>
      <c r="Z355" s="2" t="str">
        <f t="shared" si="52"/>
        <v>MEEP</v>
      </c>
      <c r="AA355" s="2">
        <f>IF(Z355="HERE",Y355,AA354+Graph!$G$1*1000)</f>
        <v>105253817.56949724</v>
      </c>
      <c r="AB355" s="2">
        <f t="shared" si="63"/>
        <v>420000</v>
      </c>
      <c r="AC355" s="2">
        <f t="shared" si="75"/>
        <v>51587457.667569637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280</v>
      </c>
      <c r="C356" s="7"/>
      <c r="D356" s="2" t="e">
        <f t="shared" si="55"/>
        <v>#N/A</v>
      </c>
      <c r="E356" s="2" t="e">
        <f t="shared" si="67"/>
        <v>#N/A</v>
      </c>
      <c r="F356" s="2">
        <v>927299.09828464687</v>
      </c>
      <c r="G356" s="2">
        <f t="shared" si="70"/>
        <v>579079.14285714284</v>
      </c>
      <c r="H356" s="2">
        <f t="shared" si="76"/>
        <v>174030279.20974374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6593877.0000000233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1014002.3879790902</v>
      </c>
      <c r="Q356" s="2">
        <f t="shared" si="71"/>
        <v>600000</v>
      </c>
      <c r="R356" s="2">
        <f t="shared" si="77"/>
        <v>180661225.70714194</v>
      </c>
      <c r="S356" s="2">
        <f t="shared" si="58"/>
        <v>579079.14285713434</v>
      </c>
      <c r="T356" s="2">
        <f t="shared" si="59"/>
        <v>20920.857142857276</v>
      </c>
      <c r="U356" s="2">
        <f t="shared" si="60"/>
        <v>600000</v>
      </c>
      <c r="V356" s="2">
        <f t="shared" ref="V356:V385" si="78">H272</f>
        <v>125387631.20974423</v>
      </c>
      <c r="W356" s="2">
        <f t="shared" si="61"/>
        <v>579079.14285714924</v>
      </c>
      <c r="X356" s="2">
        <f t="shared" si="51"/>
        <v>20920.857142850757</v>
      </c>
      <c r="Y356" s="2">
        <f t="shared" si="74"/>
        <v>55273594.497397691</v>
      </c>
      <c r="Z356" s="2" t="str">
        <f t="shared" si="52"/>
        <v>MEEP</v>
      </c>
      <c r="AA356" s="2">
        <f>IF(Z356="HERE",Y356,AA355+Graph!$G$1*1000)</f>
        <v>105673817.56949724</v>
      </c>
      <c r="AB356" s="2">
        <f t="shared" si="63"/>
        <v>420000</v>
      </c>
      <c r="AC356" s="2">
        <f t="shared" si="75"/>
        <v>51587457.667569637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281</v>
      </c>
      <c r="C357" s="7"/>
      <c r="D357" s="2" t="e">
        <f t="shared" si="55"/>
        <v>#N/A</v>
      </c>
      <c r="E357" s="2" t="e">
        <f t="shared" si="67"/>
        <v>#N/A</v>
      </c>
      <c r="F357" s="2">
        <v>929134.87377379835</v>
      </c>
      <c r="G357" s="2">
        <f t="shared" si="70"/>
        <v>579079.14285714284</v>
      </c>
      <c r="H357" s="2">
        <f t="shared" si="76"/>
        <v>174609358.35260087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6614797.8571428806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1016109.0278745592</v>
      </c>
      <c r="Q357" s="2">
        <f t="shared" si="71"/>
        <v>600000</v>
      </c>
      <c r="R357" s="2">
        <f t="shared" si="77"/>
        <v>181261225.70714194</v>
      </c>
      <c r="S357" s="2">
        <f t="shared" si="58"/>
        <v>579079.14285713434</v>
      </c>
      <c r="T357" s="2">
        <f t="shared" si="59"/>
        <v>20920.857142857276</v>
      </c>
      <c r="U357" s="2">
        <f t="shared" si="60"/>
        <v>600000</v>
      </c>
      <c r="V357" s="2">
        <f t="shared" si="78"/>
        <v>125966710.35260138</v>
      </c>
      <c r="W357" s="2">
        <f t="shared" si="61"/>
        <v>579079.14285714924</v>
      </c>
      <c r="X357" s="2">
        <f t="shared" si="51"/>
        <v>20920.857142850757</v>
      </c>
      <c r="Y357" s="2">
        <f t="shared" si="74"/>
        <v>55294515.354540542</v>
      </c>
      <c r="Z357" s="2" t="str">
        <f t="shared" si="52"/>
        <v>MEEP</v>
      </c>
      <c r="AA357" s="2">
        <f>IF(Z357="HERE",Y357,AA356+Graph!$G$1*1000)</f>
        <v>106093817.56949724</v>
      </c>
      <c r="AB357" s="2">
        <f t="shared" si="63"/>
        <v>420000</v>
      </c>
      <c r="AC357" s="2">
        <f t="shared" si="75"/>
        <v>51587457.667569637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282</v>
      </c>
      <c r="C358" s="7"/>
      <c r="D358" s="2" t="e">
        <f t="shared" si="55"/>
        <v>#N/A</v>
      </c>
      <c r="E358" s="2" t="e">
        <f t="shared" si="67"/>
        <v>#N/A</v>
      </c>
      <c r="F358" s="2">
        <v>930970.64926293492</v>
      </c>
      <c r="G358" s="2">
        <f t="shared" ref="G358:G385" si="79">IF(F358&gt;600000,$AK$31*1000,F358)</f>
        <v>579079.14285714284</v>
      </c>
      <c r="H358" s="2">
        <f t="shared" si="76"/>
        <v>175188437.49545801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6635718.7142857378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1018215.6677700281</v>
      </c>
      <c r="Q358" s="2">
        <f t="shared" ref="Q358:Q385" si="80">IF(P358&gt;600000,600000,P358)</f>
        <v>600000</v>
      </c>
      <c r="R358" s="2">
        <f t="shared" si="77"/>
        <v>181861225.70714194</v>
      </c>
      <c r="S358" s="2">
        <f t="shared" si="58"/>
        <v>579079.14285713434</v>
      </c>
      <c r="T358" s="2">
        <f t="shared" si="59"/>
        <v>20920.857142857276</v>
      </c>
      <c r="U358" s="2">
        <f t="shared" si="60"/>
        <v>600000</v>
      </c>
      <c r="V358" s="2">
        <f t="shared" si="78"/>
        <v>126545789.49545853</v>
      </c>
      <c r="W358" s="2">
        <f t="shared" si="61"/>
        <v>579079.14285714924</v>
      </c>
      <c r="X358" s="2">
        <f t="shared" si="51"/>
        <v>20920.857142850757</v>
      </c>
      <c r="Y358" s="2">
        <f t="shared" si="74"/>
        <v>55315436.211683393</v>
      </c>
      <c r="Z358" s="2" t="str">
        <f t="shared" si="52"/>
        <v>MEEP</v>
      </c>
      <c r="AA358" s="2">
        <f>IF(Z358="HERE",Y358,AA357+Graph!$G$1*1000)</f>
        <v>106513817.56949724</v>
      </c>
      <c r="AB358" s="2">
        <f t="shared" si="63"/>
        <v>420000</v>
      </c>
      <c r="AC358" s="2">
        <f t="shared" si="75"/>
        <v>51587457.667569637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283</v>
      </c>
      <c r="C359" s="7"/>
      <c r="D359" s="2" t="e">
        <f t="shared" si="55"/>
        <v>#N/A</v>
      </c>
      <c r="E359" s="2" t="e">
        <f t="shared" si="67"/>
        <v>#N/A</v>
      </c>
      <c r="F359" s="2">
        <v>932806.4247520864</v>
      </c>
      <c r="G359" s="2">
        <f t="shared" si="79"/>
        <v>579079.14285714284</v>
      </c>
      <c r="H359" s="2">
        <f t="shared" si="76"/>
        <v>175767516.63831514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6656639.5714285951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1020322.3076654971</v>
      </c>
      <c r="Q359" s="2">
        <f t="shared" si="80"/>
        <v>600000</v>
      </c>
      <c r="R359" s="2">
        <f t="shared" si="77"/>
        <v>182461225.70714194</v>
      </c>
      <c r="S359" s="2">
        <f t="shared" si="58"/>
        <v>579079.14285713434</v>
      </c>
      <c r="T359" s="2">
        <f t="shared" si="59"/>
        <v>20920.857142857276</v>
      </c>
      <c r="U359" s="2">
        <f t="shared" si="60"/>
        <v>600000</v>
      </c>
      <c r="V359" s="2">
        <f t="shared" si="78"/>
        <v>127124868.63831568</v>
      </c>
      <c r="W359" s="2">
        <f t="shared" si="61"/>
        <v>579079.14285714924</v>
      </c>
      <c r="X359" s="2">
        <f t="shared" si="51"/>
        <v>20920.857142850757</v>
      </c>
      <c r="Y359" s="2">
        <f t="shared" si="74"/>
        <v>55336357.068826243</v>
      </c>
      <c r="Z359" s="2" t="str">
        <f t="shared" si="52"/>
        <v>MEEP</v>
      </c>
      <c r="AA359" s="2">
        <f>IF(Z359="HERE",Y359,AA358+Graph!$G$1*1000)</f>
        <v>106933817.56949724</v>
      </c>
      <c r="AB359" s="2">
        <f t="shared" si="63"/>
        <v>420000</v>
      </c>
      <c r="AC359" s="2">
        <f t="shared" si="75"/>
        <v>51587457.667569637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284</v>
      </c>
      <c r="C360" s="7"/>
      <c r="D360" s="2" t="e">
        <f t="shared" si="55"/>
        <v>#N/A</v>
      </c>
      <c r="E360" s="2" t="e">
        <f t="shared" si="67"/>
        <v>#N/A</v>
      </c>
      <c r="F360" s="2">
        <v>934642.20024123788</v>
      </c>
      <c r="G360" s="2">
        <f t="shared" si="79"/>
        <v>579079.14285714284</v>
      </c>
      <c r="H360" s="2">
        <f t="shared" si="76"/>
        <v>176346595.78117228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6677560.4285714524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1022428.947560966</v>
      </c>
      <c r="Q360" s="2">
        <f t="shared" si="80"/>
        <v>600000</v>
      </c>
      <c r="R360" s="2">
        <f t="shared" si="77"/>
        <v>183061225.70714194</v>
      </c>
      <c r="S360" s="2">
        <f t="shared" si="58"/>
        <v>579079.14285713434</v>
      </c>
      <c r="T360" s="2">
        <f t="shared" si="59"/>
        <v>20920.857142857276</v>
      </c>
      <c r="U360" s="2">
        <f t="shared" si="60"/>
        <v>600000</v>
      </c>
      <c r="V360" s="2">
        <f t="shared" si="78"/>
        <v>127703947.78117283</v>
      </c>
      <c r="W360" s="2">
        <f t="shared" si="61"/>
        <v>579079.14285714924</v>
      </c>
      <c r="X360" s="2">
        <f t="shared" si="51"/>
        <v>20920.857142850757</v>
      </c>
      <c r="Y360" s="2">
        <f t="shared" si="74"/>
        <v>55357277.925969094</v>
      </c>
      <c r="Z360" s="2" t="str">
        <f t="shared" si="52"/>
        <v>MEEP</v>
      </c>
      <c r="AA360" s="2">
        <f>IF(Z360="HERE",Y360,AA359+Graph!$G$1*1000)</f>
        <v>107353817.56949724</v>
      </c>
      <c r="AB360" s="2">
        <f t="shared" si="63"/>
        <v>420000</v>
      </c>
      <c r="AC360" s="2">
        <f t="shared" si="75"/>
        <v>51587457.667569637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285</v>
      </c>
      <c r="C361" s="7"/>
      <c r="D361" s="2" t="e">
        <f t="shared" si="55"/>
        <v>#N/A</v>
      </c>
      <c r="E361" s="2" t="e">
        <f t="shared" si="67"/>
        <v>#N/A</v>
      </c>
      <c r="F361" s="2">
        <v>936477.97573037446</v>
      </c>
      <c r="G361" s="2">
        <f t="shared" si="79"/>
        <v>579079.14285714284</v>
      </c>
      <c r="H361" s="2">
        <f t="shared" si="76"/>
        <v>176925674.92402941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6698481.2857143097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1024535.587456435</v>
      </c>
      <c r="Q361" s="2">
        <f t="shared" si="80"/>
        <v>600000</v>
      </c>
      <c r="R361" s="2">
        <f t="shared" si="77"/>
        <v>183661225.70714194</v>
      </c>
      <c r="S361" s="2">
        <f t="shared" si="58"/>
        <v>579079.14285713434</v>
      </c>
      <c r="T361" s="2">
        <f t="shared" si="59"/>
        <v>20920.857142857276</v>
      </c>
      <c r="U361" s="2">
        <f t="shared" si="60"/>
        <v>600000</v>
      </c>
      <c r="V361" s="2">
        <f t="shared" si="78"/>
        <v>128283026.92402998</v>
      </c>
      <c r="W361" s="2">
        <f t="shared" si="61"/>
        <v>579079.14285714924</v>
      </c>
      <c r="X361" s="2">
        <f t="shared" si="51"/>
        <v>20920.857142850757</v>
      </c>
      <c r="Y361" s="2">
        <f t="shared" si="74"/>
        <v>55378198.783111945</v>
      </c>
      <c r="Z361" s="2" t="str">
        <f t="shared" si="52"/>
        <v>MEEP</v>
      </c>
      <c r="AA361" s="2">
        <f>IF(Z361="HERE",Y361,AA360+Graph!$G$1*1000)</f>
        <v>107773817.56949724</v>
      </c>
      <c r="AB361" s="2">
        <f t="shared" si="63"/>
        <v>420000</v>
      </c>
      <c r="AC361" s="2">
        <f t="shared" si="75"/>
        <v>51587457.667569637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286</v>
      </c>
      <c r="C362" s="7"/>
      <c r="D362" s="2" t="e">
        <f t="shared" si="55"/>
        <v>#N/A</v>
      </c>
      <c r="E362" s="2" t="e">
        <f t="shared" si="67"/>
        <v>#N/A</v>
      </c>
      <c r="F362" s="2">
        <v>938313.75121952593</v>
      </c>
      <c r="G362" s="2">
        <f t="shared" si="79"/>
        <v>579079.14285714284</v>
      </c>
      <c r="H362" s="2">
        <f t="shared" si="76"/>
        <v>177504754.06688654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6719402.1428571669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1026642.2273519039</v>
      </c>
      <c r="Q362" s="2">
        <f t="shared" si="80"/>
        <v>600000</v>
      </c>
      <c r="R362" s="2">
        <f t="shared" si="77"/>
        <v>184261225.70714194</v>
      </c>
      <c r="S362" s="2">
        <f t="shared" si="58"/>
        <v>579079.14285713434</v>
      </c>
      <c r="T362" s="2">
        <f t="shared" si="59"/>
        <v>20920.857142857276</v>
      </c>
      <c r="U362" s="2">
        <f t="shared" si="60"/>
        <v>600000</v>
      </c>
      <c r="V362" s="2">
        <f t="shared" si="78"/>
        <v>128862106.06688713</v>
      </c>
      <c r="W362" s="2">
        <f t="shared" si="61"/>
        <v>579079.14285714924</v>
      </c>
      <c r="X362" s="2">
        <f t="shared" si="51"/>
        <v>20920.857142850757</v>
      </c>
      <c r="Y362" s="2">
        <f t="shared" si="74"/>
        <v>55399119.640254796</v>
      </c>
      <c r="Z362" s="2" t="str">
        <f t="shared" si="52"/>
        <v>MEEP</v>
      </c>
      <c r="AA362" s="2">
        <f>IF(Z362="HERE",Y362,AA361+Graph!$G$1*1000)</f>
        <v>108193817.56949724</v>
      </c>
      <c r="AB362" s="2">
        <f t="shared" si="63"/>
        <v>420000</v>
      </c>
      <c r="AC362" s="2">
        <f t="shared" si="75"/>
        <v>51587457.667569637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287</v>
      </c>
      <c r="C363" s="7"/>
      <c r="D363" s="2" t="e">
        <f t="shared" si="55"/>
        <v>#N/A</v>
      </c>
      <c r="E363" s="2" t="e">
        <f t="shared" si="67"/>
        <v>#N/A</v>
      </c>
      <c r="F363" s="2">
        <v>940149.52670866251</v>
      </c>
      <c r="G363" s="2">
        <f t="shared" si="79"/>
        <v>579079.14285714284</v>
      </c>
      <c r="H363" s="2">
        <f t="shared" si="76"/>
        <v>178083833.20974368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6740323.0000000242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1028748.8672473729</v>
      </c>
      <c r="Q363" s="2">
        <f t="shared" si="80"/>
        <v>600000</v>
      </c>
      <c r="R363" s="2">
        <f t="shared" si="77"/>
        <v>184861225.70714194</v>
      </c>
      <c r="S363" s="2">
        <f t="shared" si="58"/>
        <v>579079.14285713434</v>
      </c>
      <c r="T363" s="2">
        <f t="shared" si="59"/>
        <v>20920.857142857276</v>
      </c>
      <c r="U363" s="2">
        <f t="shared" si="60"/>
        <v>600000</v>
      </c>
      <c r="V363" s="2">
        <f t="shared" si="78"/>
        <v>129441185.20974427</v>
      </c>
      <c r="W363" s="2">
        <f t="shared" si="61"/>
        <v>579079.14285714924</v>
      </c>
      <c r="X363" s="2">
        <f t="shared" si="51"/>
        <v>20920.857142850757</v>
      </c>
      <c r="Y363" s="2">
        <f t="shared" si="74"/>
        <v>55420040.497397646</v>
      </c>
      <c r="Z363" s="2" t="str">
        <f t="shared" si="52"/>
        <v>MEEP</v>
      </c>
      <c r="AA363" s="2">
        <f>IF(Z363="HERE",Y363,AA362+Graph!$G$1*1000)</f>
        <v>108613817.56949724</v>
      </c>
      <c r="AB363" s="2">
        <f t="shared" si="63"/>
        <v>420000</v>
      </c>
      <c r="AC363" s="2">
        <f t="shared" si="75"/>
        <v>51587457.667569637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288</v>
      </c>
      <c r="C364" s="7"/>
      <c r="D364" s="2" t="e">
        <f t="shared" si="55"/>
        <v>#N/A</v>
      </c>
      <c r="E364" s="2" t="e">
        <f t="shared" si="67"/>
        <v>#N/A</v>
      </c>
      <c r="F364" s="2">
        <v>941985.30219781399</v>
      </c>
      <c r="G364" s="2">
        <f t="shared" si="79"/>
        <v>579079.14285714284</v>
      </c>
      <c r="H364" s="2">
        <f t="shared" si="76"/>
        <v>178662912.35260081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6761243.8571428815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1030855.5071428418</v>
      </c>
      <c r="Q364" s="2">
        <f t="shared" si="80"/>
        <v>600000</v>
      </c>
      <c r="R364" s="2">
        <f t="shared" si="77"/>
        <v>185461225.70714194</v>
      </c>
      <c r="S364" s="2">
        <f t="shared" si="58"/>
        <v>579079.14285713434</v>
      </c>
      <c r="T364" s="2">
        <f t="shared" si="59"/>
        <v>20920.857142857276</v>
      </c>
      <c r="U364" s="2">
        <f t="shared" si="60"/>
        <v>600000</v>
      </c>
      <c r="V364" s="2">
        <f t="shared" si="78"/>
        <v>130020264.35260142</v>
      </c>
      <c r="W364" s="2">
        <f t="shared" si="61"/>
        <v>579079.14285714924</v>
      </c>
      <c r="X364" s="2">
        <f t="shared" si="51"/>
        <v>20920.857142850757</v>
      </c>
      <c r="Y364" s="2">
        <f t="shared" si="74"/>
        <v>55440961.354540497</v>
      </c>
      <c r="Z364" s="2" t="str">
        <f t="shared" si="52"/>
        <v>MEEP</v>
      </c>
      <c r="AA364" s="2">
        <f>IF(Z364="HERE",Y364,AA363+Graph!$G$1*1000)</f>
        <v>109033817.56949724</v>
      </c>
      <c r="AB364" s="2">
        <f t="shared" si="63"/>
        <v>420000</v>
      </c>
      <c r="AC364" s="2">
        <f t="shared" si="75"/>
        <v>51587457.667569637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289</v>
      </c>
      <c r="C365" s="7"/>
      <c r="D365" s="2" t="e">
        <f t="shared" si="55"/>
        <v>#N/A</v>
      </c>
      <c r="E365" s="2" t="e">
        <f t="shared" si="67"/>
        <v>#N/A</v>
      </c>
      <c r="F365" s="2">
        <v>943821.07768695056</v>
      </c>
      <c r="G365" s="2">
        <f t="shared" si="79"/>
        <v>579079.14285714284</v>
      </c>
      <c r="H365" s="2">
        <f t="shared" si="76"/>
        <v>179241991.49545795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6782164.7142857388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1032962.1470383108</v>
      </c>
      <c r="Q365" s="2">
        <f t="shared" si="80"/>
        <v>600000</v>
      </c>
      <c r="R365" s="2">
        <f t="shared" si="77"/>
        <v>186061225.70714194</v>
      </c>
      <c r="S365" s="2">
        <f t="shared" si="58"/>
        <v>579079.14285713434</v>
      </c>
      <c r="T365" s="2">
        <f t="shared" si="59"/>
        <v>20920.857142857276</v>
      </c>
      <c r="U365" s="2">
        <f t="shared" si="60"/>
        <v>600000</v>
      </c>
      <c r="V365" s="2">
        <f t="shared" si="78"/>
        <v>130599343.49545857</v>
      </c>
      <c r="W365" s="2">
        <f t="shared" si="61"/>
        <v>579079.14285714924</v>
      </c>
      <c r="X365" s="2">
        <f t="shared" si="51"/>
        <v>20920.857142850757</v>
      </c>
      <c r="Y365" s="2">
        <f t="shared" si="74"/>
        <v>55461882.211683348</v>
      </c>
      <c r="Z365" s="2" t="str">
        <f t="shared" si="52"/>
        <v>MEEP</v>
      </c>
      <c r="AA365" s="2">
        <f>IF(Z365="HERE",Y365,AA364+Graph!$G$1*1000)</f>
        <v>109453817.56949724</v>
      </c>
      <c r="AB365" s="2">
        <f t="shared" si="63"/>
        <v>420000</v>
      </c>
      <c r="AC365" s="2">
        <f t="shared" si="75"/>
        <v>51587457.667569637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290</v>
      </c>
      <c r="C366" s="7"/>
      <c r="D366" s="2" t="e">
        <f t="shared" si="55"/>
        <v>#N/A</v>
      </c>
      <c r="E366" s="2" t="e">
        <f t="shared" si="67"/>
        <v>#N/A</v>
      </c>
      <c r="F366" s="2">
        <v>945656.85317610204</v>
      </c>
      <c r="G366" s="2">
        <f t="shared" si="79"/>
        <v>579079.14285714284</v>
      </c>
      <c r="H366" s="2">
        <f t="shared" si="76"/>
        <v>179821070.63831508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6803085.571428596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1035068.7869337797</v>
      </c>
      <c r="Q366" s="2">
        <f t="shared" si="80"/>
        <v>600000</v>
      </c>
      <c r="R366" s="2">
        <f t="shared" si="77"/>
        <v>186661225.70714194</v>
      </c>
      <c r="S366" s="2">
        <f t="shared" si="58"/>
        <v>579079.14285713434</v>
      </c>
      <c r="T366" s="2">
        <f t="shared" si="59"/>
        <v>20920.857142857276</v>
      </c>
      <c r="U366" s="2">
        <f t="shared" si="60"/>
        <v>600000</v>
      </c>
      <c r="V366" s="2">
        <f t="shared" si="78"/>
        <v>131178422.63831572</v>
      </c>
      <c r="W366" s="2">
        <f t="shared" si="61"/>
        <v>579079.14285714924</v>
      </c>
      <c r="X366" s="2">
        <f t="shared" si="51"/>
        <v>20920.857142850757</v>
      </c>
      <c r="Y366" s="2">
        <f t="shared" si="74"/>
        <v>55482803.068826199</v>
      </c>
      <c r="Z366" s="2" t="str">
        <f t="shared" si="52"/>
        <v>MEEP</v>
      </c>
      <c r="AA366" s="2">
        <f>IF(Z366="HERE",Y366,AA365+Graph!$G$1*1000)</f>
        <v>109873817.56949724</v>
      </c>
      <c r="AB366" s="2">
        <f t="shared" si="63"/>
        <v>420000</v>
      </c>
      <c r="AC366" s="2">
        <f t="shared" si="75"/>
        <v>51587457.667569637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291</v>
      </c>
      <c r="C367" s="7"/>
      <c r="D367" s="2" t="e">
        <f t="shared" si="55"/>
        <v>#N/A</v>
      </c>
      <c r="E367" s="2" t="e">
        <f t="shared" si="67"/>
        <v>#N/A</v>
      </c>
      <c r="F367" s="2">
        <v>947492.62866523862</v>
      </c>
      <c r="G367" s="2">
        <f t="shared" si="79"/>
        <v>579079.14285714284</v>
      </c>
      <c r="H367" s="2">
        <f t="shared" si="76"/>
        <v>180400149.78117222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6824006.4285714533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1037175.4268292636</v>
      </c>
      <c r="Q367" s="2">
        <f t="shared" si="80"/>
        <v>600000</v>
      </c>
      <c r="R367" s="2">
        <f t="shared" si="77"/>
        <v>187261225.70714194</v>
      </c>
      <c r="S367" s="2">
        <f t="shared" si="58"/>
        <v>579079.14285713434</v>
      </c>
      <c r="T367" s="2">
        <f t="shared" si="59"/>
        <v>20920.857142857276</v>
      </c>
      <c r="U367" s="2">
        <f t="shared" si="60"/>
        <v>600000</v>
      </c>
      <c r="V367" s="2">
        <f t="shared" si="78"/>
        <v>131757501.78117287</v>
      </c>
      <c r="W367" s="2">
        <f t="shared" si="61"/>
        <v>579079.14285714924</v>
      </c>
      <c r="X367" s="2">
        <f t="shared" si="51"/>
        <v>20920.857142850757</v>
      </c>
      <c r="Y367" s="2">
        <f t="shared" si="74"/>
        <v>55503723.925969049</v>
      </c>
      <c r="Z367" s="2" t="str">
        <f t="shared" si="52"/>
        <v>MEEP</v>
      </c>
      <c r="AA367" s="2">
        <f>IF(Z367="HERE",Y367,AA366+Graph!$G$1*1000)</f>
        <v>110293817.56949724</v>
      </c>
      <c r="AB367" s="2">
        <f t="shared" si="63"/>
        <v>420000</v>
      </c>
      <c r="AC367" s="2">
        <f t="shared" si="75"/>
        <v>51587457.667569637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292</v>
      </c>
      <c r="C368" s="7"/>
      <c r="D368" s="2" t="e">
        <f t="shared" si="55"/>
        <v>#N/A</v>
      </c>
      <c r="E368" s="2" t="e">
        <f t="shared" si="67"/>
        <v>#N/A</v>
      </c>
      <c r="F368" s="2">
        <v>949328.4041543901</v>
      </c>
      <c r="G368" s="2">
        <f t="shared" si="79"/>
        <v>579079.14285714284</v>
      </c>
      <c r="H368" s="2">
        <f t="shared" si="76"/>
        <v>180979228.92402935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6844927.2857143106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1039282.0667247325</v>
      </c>
      <c r="Q368" s="2">
        <f t="shared" si="80"/>
        <v>600000</v>
      </c>
      <c r="R368" s="2">
        <f t="shared" si="77"/>
        <v>187861225.70714194</v>
      </c>
      <c r="S368" s="2">
        <f t="shared" si="58"/>
        <v>579079.14285713434</v>
      </c>
      <c r="T368" s="2">
        <f t="shared" si="59"/>
        <v>20920.857142857276</v>
      </c>
      <c r="U368" s="2">
        <f t="shared" si="60"/>
        <v>600000</v>
      </c>
      <c r="V368" s="2">
        <f t="shared" si="78"/>
        <v>132336580.92403002</v>
      </c>
      <c r="W368" s="2">
        <f t="shared" si="61"/>
        <v>579079.14285714924</v>
      </c>
      <c r="X368" s="2">
        <f t="shared" si="51"/>
        <v>20920.857142850757</v>
      </c>
      <c r="Y368" s="2">
        <f t="shared" si="74"/>
        <v>55524644.7831119</v>
      </c>
      <c r="Z368" s="2" t="str">
        <f t="shared" si="52"/>
        <v>MEEP</v>
      </c>
      <c r="AA368" s="2">
        <f>IF(Z368="HERE",Y368,AA367+Graph!$G$1*1000)</f>
        <v>110713817.56949724</v>
      </c>
      <c r="AB368" s="2">
        <f t="shared" si="63"/>
        <v>420000</v>
      </c>
      <c r="AC368" s="2">
        <f t="shared" si="75"/>
        <v>51587457.667569637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293</v>
      </c>
      <c r="C369" s="7"/>
      <c r="D369" s="2" t="e">
        <f t="shared" si="55"/>
        <v>#N/A</v>
      </c>
      <c r="E369" s="2" t="e">
        <f t="shared" si="67"/>
        <v>#N/A</v>
      </c>
      <c r="F369" s="2">
        <v>951164.17964354157</v>
      </c>
      <c r="G369" s="2">
        <f t="shared" si="79"/>
        <v>579079.14285714284</v>
      </c>
      <c r="H369" s="2">
        <f t="shared" si="76"/>
        <v>181558308.06688648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6865848.1428571679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1041388.7066202015</v>
      </c>
      <c r="Q369" s="2">
        <f t="shared" si="80"/>
        <v>600000</v>
      </c>
      <c r="R369" s="2">
        <f t="shared" si="77"/>
        <v>188461225.70714194</v>
      </c>
      <c r="S369" s="2">
        <f t="shared" si="58"/>
        <v>579079.14285713434</v>
      </c>
      <c r="T369" s="2">
        <f t="shared" si="59"/>
        <v>20920.857142857276</v>
      </c>
      <c r="U369" s="2">
        <f t="shared" si="60"/>
        <v>600000</v>
      </c>
      <c r="V369" s="2">
        <f t="shared" si="78"/>
        <v>132915660.06688717</v>
      </c>
      <c r="W369" s="2">
        <f t="shared" si="61"/>
        <v>579079.14285714924</v>
      </c>
      <c r="X369" s="2">
        <f t="shared" si="51"/>
        <v>20920.857142850757</v>
      </c>
      <c r="Y369" s="2">
        <f t="shared" si="74"/>
        <v>55545565.640254751</v>
      </c>
      <c r="Z369" s="2" t="str">
        <f t="shared" si="52"/>
        <v>MEEP</v>
      </c>
      <c r="AA369" s="2">
        <f>IF(Z369="HERE",Y369,AA368+Graph!$G$1*1000)</f>
        <v>111133817.56949724</v>
      </c>
      <c r="AB369" s="2">
        <f t="shared" si="63"/>
        <v>420000</v>
      </c>
      <c r="AC369" s="2">
        <f t="shared" si="75"/>
        <v>51587457.667569637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294</v>
      </c>
      <c r="C370" s="7"/>
      <c r="D370" s="2" t="e">
        <f t="shared" si="55"/>
        <v>#N/A</v>
      </c>
      <c r="E370" s="2" t="e">
        <f t="shared" si="67"/>
        <v>#N/A</v>
      </c>
      <c r="F370" s="2">
        <v>952999.95513267815</v>
      </c>
      <c r="G370" s="2">
        <f t="shared" si="79"/>
        <v>579079.14285714284</v>
      </c>
      <c r="H370" s="2">
        <f t="shared" si="76"/>
        <v>182137387.20974362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6886769.0000000251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1043495.3465156704</v>
      </c>
      <c r="Q370" s="2">
        <f t="shared" si="80"/>
        <v>600000</v>
      </c>
      <c r="R370" s="2">
        <f t="shared" si="77"/>
        <v>189061225.70714194</v>
      </c>
      <c r="S370" s="2">
        <f t="shared" si="58"/>
        <v>579079.14285713434</v>
      </c>
      <c r="T370" s="2">
        <f t="shared" si="59"/>
        <v>20920.857142857276</v>
      </c>
      <c r="U370" s="2">
        <f t="shared" si="60"/>
        <v>600000</v>
      </c>
      <c r="V370" s="2">
        <f t="shared" si="78"/>
        <v>133494739.20974432</v>
      </c>
      <c r="W370" s="2">
        <f t="shared" si="61"/>
        <v>579079.14285714924</v>
      </c>
      <c r="X370" s="2">
        <f t="shared" si="51"/>
        <v>20920.857142850757</v>
      </c>
      <c r="Y370" s="2">
        <f t="shared" si="74"/>
        <v>55566486.497397602</v>
      </c>
      <c r="Z370" s="2" t="str">
        <f t="shared" si="52"/>
        <v>MEEP</v>
      </c>
      <c r="AA370" s="2">
        <f>IF(Z370="HERE",Y370,AA369+Graph!$G$1*1000)</f>
        <v>111553817.56949724</v>
      </c>
      <c r="AB370" s="2">
        <f t="shared" si="63"/>
        <v>420000</v>
      </c>
      <c r="AC370" s="2">
        <f t="shared" si="75"/>
        <v>51587457.667569637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295</v>
      </c>
      <c r="C371" s="7"/>
      <c r="D371" s="2" t="e">
        <f t="shared" si="55"/>
        <v>#N/A</v>
      </c>
      <c r="E371" s="2" t="e">
        <f t="shared" si="67"/>
        <v>#N/A</v>
      </c>
      <c r="F371" s="2">
        <v>954835.73062182963</v>
      </c>
      <c r="G371" s="2">
        <f t="shared" si="79"/>
        <v>579079.14285714284</v>
      </c>
      <c r="H371" s="2">
        <f t="shared" si="76"/>
        <v>182716466.35260075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6907689.8571428824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1045601.9864111394</v>
      </c>
      <c r="Q371" s="2">
        <f t="shared" si="80"/>
        <v>600000</v>
      </c>
      <c r="R371" s="2">
        <f t="shared" si="77"/>
        <v>189661225.70714194</v>
      </c>
      <c r="S371" s="2">
        <f t="shared" si="58"/>
        <v>579079.14285713434</v>
      </c>
      <c r="T371" s="2">
        <f t="shared" si="59"/>
        <v>20920.857142857276</v>
      </c>
      <c r="U371" s="2">
        <f t="shared" si="60"/>
        <v>600000</v>
      </c>
      <c r="V371" s="2">
        <f t="shared" si="78"/>
        <v>134073818.35260147</v>
      </c>
      <c r="W371" s="2">
        <f t="shared" si="61"/>
        <v>579079.14285714924</v>
      </c>
      <c r="X371" s="2">
        <f t="shared" si="51"/>
        <v>20920.857142850757</v>
      </c>
      <c r="Y371" s="2">
        <f t="shared" si="74"/>
        <v>55587407.354540452</v>
      </c>
      <c r="Z371" s="2" t="str">
        <f t="shared" si="52"/>
        <v>MEEP</v>
      </c>
      <c r="AA371" s="2">
        <f>IF(Z371="HERE",Y371,AA370+Graph!$G$1*1000)</f>
        <v>111973817.56949724</v>
      </c>
      <c r="AB371" s="2">
        <f t="shared" si="63"/>
        <v>420000</v>
      </c>
      <c r="AC371" s="2">
        <f t="shared" si="75"/>
        <v>51587457.667569637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296</v>
      </c>
      <c r="C372" s="7"/>
      <c r="D372" s="2" t="e">
        <f t="shared" si="55"/>
        <v>#N/A</v>
      </c>
      <c r="E372" s="2" t="e">
        <f t="shared" si="67"/>
        <v>#N/A</v>
      </c>
      <c r="F372" s="2">
        <v>956671.50611096621</v>
      </c>
      <c r="G372" s="2">
        <f t="shared" si="79"/>
        <v>579079.14285714284</v>
      </c>
      <c r="H372" s="2">
        <f t="shared" si="76"/>
        <v>183295545.49545789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6928610.7142857397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1047708.6263066083</v>
      </c>
      <c r="Q372" s="2">
        <f t="shared" si="80"/>
        <v>600000</v>
      </c>
      <c r="R372" s="2">
        <f t="shared" si="77"/>
        <v>190261225.70714194</v>
      </c>
      <c r="S372" s="2">
        <f t="shared" si="58"/>
        <v>579079.14285713434</v>
      </c>
      <c r="T372" s="2">
        <f t="shared" si="59"/>
        <v>20920.857142857276</v>
      </c>
      <c r="U372" s="2">
        <f t="shared" si="60"/>
        <v>600000</v>
      </c>
      <c r="V372" s="2">
        <f t="shared" si="78"/>
        <v>134652897.4954586</v>
      </c>
      <c r="W372" s="2">
        <f t="shared" si="61"/>
        <v>579079.14285713434</v>
      </c>
      <c r="X372" s="2">
        <f t="shared" si="51"/>
        <v>20920.857142865658</v>
      </c>
      <c r="Y372" s="2">
        <f t="shared" si="74"/>
        <v>55608328.211683318</v>
      </c>
      <c r="Z372" s="2" t="str">
        <f t="shared" si="52"/>
        <v>MEEP</v>
      </c>
      <c r="AA372" s="2">
        <f>IF(Z372="HERE",Y372,AA371+Graph!$G$1*1000)</f>
        <v>112393817.56949724</v>
      </c>
      <c r="AB372" s="2">
        <f t="shared" si="63"/>
        <v>420000</v>
      </c>
      <c r="AC372" s="2">
        <f t="shared" si="75"/>
        <v>51587457.667569637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297</v>
      </c>
      <c r="C373" s="7"/>
      <c r="D373" s="2" t="e">
        <f t="shared" si="55"/>
        <v>#N/A</v>
      </c>
      <c r="E373" s="2" t="e">
        <f t="shared" si="67"/>
        <v>#N/A</v>
      </c>
      <c r="F373" s="2">
        <v>958507.28160011768</v>
      </c>
      <c r="G373" s="2">
        <f t="shared" si="79"/>
        <v>579079.14285714284</v>
      </c>
      <c r="H373" s="2">
        <f t="shared" si="76"/>
        <v>183874624.63831502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6949531.571428597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1049815.2662020773</v>
      </c>
      <c r="Q373" s="2">
        <f t="shared" si="80"/>
        <v>600000</v>
      </c>
      <c r="R373" s="2">
        <f t="shared" si="77"/>
        <v>190861225.70714194</v>
      </c>
      <c r="S373" s="2">
        <f t="shared" si="58"/>
        <v>579079.14285713434</v>
      </c>
      <c r="T373" s="2">
        <f t="shared" si="59"/>
        <v>20920.857142857276</v>
      </c>
      <c r="U373" s="2">
        <f t="shared" si="60"/>
        <v>600000</v>
      </c>
      <c r="V373" s="2">
        <f t="shared" si="78"/>
        <v>135231976.63831574</v>
      </c>
      <c r="W373" s="2">
        <f t="shared" si="61"/>
        <v>579079.14285713434</v>
      </c>
      <c r="X373" s="2">
        <f t="shared" si="51"/>
        <v>20920.857142865658</v>
      </c>
      <c r="Y373" s="2">
        <f t="shared" si="74"/>
        <v>55629249.068826184</v>
      </c>
      <c r="Z373" s="2" t="str">
        <f t="shared" si="52"/>
        <v>MEEP</v>
      </c>
      <c r="AA373" s="2">
        <f>IF(Z373="HERE",Y373,AA372+Graph!$G$1*1000)</f>
        <v>112813817.56949724</v>
      </c>
      <c r="AB373" s="2">
        <f t="shared" si="63"/>
        <v>420000</v>
      </c>
      <c r="AC373" s="2">
        <f t="shared" si="75"/>
        <v>51587457.667569637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298</v>
      </c>
      <c r="C374" s="7"/>
      <c r="D374" s="2" t="e">
        <f t="shared" si="55"/>
        <v>#N/A</v>
      </c>
      <c r="E374" s="2" t="e">
        <f t="shared" si="67"/>
        <v>#N/A</v>
      </c>
      <c r="F374" s="2">
        <v>960343.05708925426</v>
      </c>
      <c r="G374" s="2">
        <f t="shared" si="79"/>
        <v>579079.14285714284</v>
      </c>
      <c r="H374" s="2">
        <f t="shared" si="76"/>
        <v>184453703.78117216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6970452.4285714542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1051921.9060975462</v>
      </c>
      <c r="Q374" s="2">
        <f t="shared" si="80"/>
        <v>600000</v>
      </c>
      <c r="R374" s="2">
        <f t="shared" si="77"/>
        <v>191461225.70714194</v>
      </c>
      <c r="S374" s="2">
        <f t="shared" si="58"/>
        <v>579079.14285713434</v>
      </c>
      <c r="T374" s="2">
        <f t="shared" si="59"/>
        <v>20920.857142857276</v>
      </c>
      <c r="U374" s="2">
        <f t="shared" si="60"/>
        <v>600000</v>
      </c>
      <c r="V374" s="2">
        <f t="shared" si="78"/>
        <v>135811055.78117287</v>
      </c>
      <c r="W374" s="2">
        <f t="shared" si="61"/>
        <v>579079.14285713434</v>
      </c>
      <c r="X374" s="2">
        <f t="shared" si="51"/>
        <v>20920.857142865658</v>
      </c>
      <c r="Y374" s="2">
        <f t="shared" si="74"/>
        <v>55650169.925969049</v>
      </c>
      <c r="Z374" s="2" t="str">
        <f t="shared" si="52"/>
        <v>MEEP</v>
      </c>
      <c r="AA374" s="2">
        <f>IF(Z374="HERE",Y374,AA373+Graph!$G$1*1000)</f>
        <v>113233817.56949724</v>
      </c>
      <c r="AB374" s="2">
        <f t="shared" si="63"/>
        <v>420000</v>
      </c>
      <c r="AC374" s="2">
        <f t="shared" si="75"/>
        <v>51587457.667569637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299</v>
      </c>
      <c r="C375" s="7"/>
      <c r="D375" s="2" t="e">
        <f t="shared" si="55"/>
        <v>#N/A</v>
      </c>
      <c r="E375" s="2" t="e">
        <f t="shared" si="67"/>
        <v>#N/A</v>
      </c>
      <c r="F375" s="2">
        <v>962178.83257840574</v>
      </c>
      <c r="G375" s="2">
        <f t="shared" si="79"/>
        <v>579079.14285714284</v>
      </c>
      <c r="H375" s="2">
        <f t="shared" si="76"/>
        <v>185032782.92402929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6991373.2857143115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1054028.5459930152</v>
      </c>
      <c r="Q375" s="2">
        <f t="shared" si="80"/>
        <v>600000</v>
      </c>
      <c r="R375" s="2">
        <f t="shared" si="77"/>
        <v>192061225.70714194</v>
      </c>
      <c r="S375" s="2">
        <f t="shared" si="58"/>
        <v>579079.14285713434</v>
      </c>
      <c r="T375" s="2">
        <f t="shared" si="59"/>
        <v>20920.857142857276</v>
      </c>
      <c r="U375" s="2">
        <f t="shared" si="60"/>
        <v>600000</v>
      </c>
      <c r="V375" s="2">
        <f t="shared" si="78"/>
        <v>136390134.92403001</v>
      </c>
      <c r="W375" s="2">
        <f t="shared" si="61"/>
        <v>579079.14285713434</v>
      </c>
      <c r="X375" s="2">
        <f t="shared" si="51"/>
        <v>20920.857142865658</v>
      </c>
      <c r="Y375" s="2">
        <f t="shared" si="74"/>
        <v>55671090.783111915</v>
      </c>
      <c r="Z375" s="2" t="str">
        <f t="shared" si="52"/>
        <v>MEEP</v>
      </c>
      <c r="AA375" s="2">
        <f>IF(Z375="HERE",Y375,AA374+Graph!$G$1*1000)</f>
        <v>113653817.56949724</v>
      </c>
      <c r="AB375" s="2">
        <f t="shared" si="63"/>
        <v>420000</v>
      </c>
      <c r="AC375" s="2">
        <f t="shared" si="75"/>
        <v>51587457.667569637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300</v>
      </c>
      <c r="C376" s="7"/>
      <c r="D376" s="2" t="e">
        <f t="shared" si="55"/>
        <v>#N/A</v>
      </c>
      <c r="E376" s="2" t="e">
        <f t="shared" si="67"/>
        <v>#N/A</v>
      </c>
      <c r="F376" s="2">
        <v>964014.60806755722</v>
      </c>
      <c r="G376" s="2">
        <f t="shared" si="79"/>
        <v>579079.14285714284</v>
      </c>
      <c r="H376" s="2">
        <f t="shared" si="76"/>
        <v>185611862.06688643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7012294.1428571688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1056135.1858884841</v>
      </c>
      <c r="Q376" s="2">
        <f t="shared" si="80"/>
        <v>600000</v>
      </c>
      <c r="R376" s="2">
        <f t="shared" si="77"/>
        <v>192661225.70714194</v>
      </c>
      <c r="S376" s="2">
        <f t="shared" si="58"/>
        <v>579079.14285713434</v>
      </c>
      <c r="T376" s="2">
        <f t="shared" si="59"/>
        <v>20920.857142857276</v>
      </c>
      <c r="U376" s="2">
        <f t="shared" si="60"/>
        <v>600000</v>
      </c>
      <c r="V376" s="2">
        <f t="shared" si="78"/>
        <v>136969214.06688714</v>
      </c>
      <c r="W376" s="2">
        <f t="shared" si="61"/>
        <v>579079.14285713434</v>
      </c>
      <c r="X376" s="2">
        <f t="shared" si="51"/>
        <v>20920.857142865658</v>
      </c>
      <c r="Y376" s="2">
        <f t="shared" si="74"/>
        <v>55692011.640254781</v>
      </c>
      <c r="Z376" s="2" t="str">
        <f t="shared" si="52"/>
        <v>MEEP</v>
      </c>
      <c r="AA376" s="2">
        <f>IF(Z376="HERE",Y376,AA375+Graph!$G$1*1000)</f>
        <v>114073817.56949724</v>
      </c>
      <c r="AB376" s="2">
        <f t="shared" si="63"/>
        <v>420000</v>
      </c>
      <c r="AC376" s="2">
        <f t="shared" si="75"/>
        <v>51587457.667569637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301</v>
      </c>
      <c r="C377" s="7"/>
      <c r="D377" s="2" t="e">
        <f t="shared" si="55"/>
        <v>#N/A</v>
      </c>
      <c r="E377" s="2" t="e">
        <f t="shared" si="67"/>
        <v>#N/A</v>
      </c>
      <c r="F377" s="2">
        <v>965850.38355669379</v>
      </c>
      <c r="G377" s="2">
        <f t="shared" si="79"/>
        <v>579079.14285714284</v>
      </c>
      <c r="H377" s="2">
        <f t="shared" si="76"/>
        <v>186190941.20974356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7033215.0000000261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1058241.825783968</v>
      </c>
      <c r="Q377" s="2">
        <f t="shared" si="80"/>
        <v>600000</v>
      </c>
      <c r="R377" s="2">
        <f t="shared" si="77"/>
        <v>193261225.70714194</v>
      </c>
      <c r="S377" s="2">
        <f t="shared" si="58"/>
        <v>579079.14285713434</v>
      </c>
      <c r="T377" s="2">
        <f t="shared" si="59"/>
        <v>20920.857142857276</v>
      </c>
      <c r="U377" s="2">
        <f t="shared" si="60"/>
        <v>600000</v>
      </c>
      <c r="V377" s="2">
        <f t="shared" si="78"/>
        <v>137548293.20974427</v>
      </c>
      <c r="W377" s="2">
        <f t="shared" si="61"/>
        <v>579079.14285713434</v>
      </c>
      <c r="X377" s="2">
        <f t="shared" si="51"/>
        <v>20920.857142865658</v>
      </c>
      <c r="Y377" s="2">
        <f t="shared" si="74"/>
        <v>55712932.497397646</v>
      </c>
      <c r="Z377" s="2" t="str">
        <f t="shared" si="52"/>
        <v>MEEP</v>
      </c>
      <c r="AA377" s="2">
        <f>IF(Z377="HERE",Y377,AA376+Graph!$G$1*1000)</f>
        <v>114493817.56949724</v>
      </c>
      <c r="AB377" s="2">
        <f t="shared" si="63"/>
        <v>420000</v>
      </c>
      <c r="AC377" s="2">
        <f t="shared" si="75"/>
        <v>51587457.667569637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302</v>
      </c>
      <c r="C378" s="7"/>
      <c r="D378" s="2" t="e">
        <f t="shared" si="55"/>
        <v>#N/A</v>
      </c>
      <c r="E378" s="2" t="e">
        <f t="shared" si="67"/>
        <v>#N/A</v>
      </c>
      <c r="F378" s="2">
        <v>967686.15904584527</v>
      </c>
      <c r="G378" s="2">
        <f t="shared" si="79"/>
        <v>579079.14285714284</v>
      </c>
      <c r="H378" s="2">
        <f t="shared" si="76"/>
        <v>186770020.35260069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7054135.8571428834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1060348.4656794369</v>
      </c>
      <c r="Q378" s="2">
        <f t="shared" si="80"/>
        <v>600000</v>
      </c>
      <c r="R378" s="2">
        <f t="shared" si="77"/>
        <v>193861225.70714194</v>
      </c>
      <c r="S378" s="2">
        <f t="shared" si="58"/>
        <v>579079.14285713434</v>
      </c>
      <c r="T378" s="2">
        <f t="shared" si="59"/>
        <v>20920.857142857276</v>
      </c>
      <c r="U378" s="2">
        <f t="shared" si="60"/>
        <v>600000</v>
      </c>
      <c r="V378" s="2">
        <f t="shared" si="78"/>
        <v>138127372.35260141</v>
      </c>
      <c r="W378" s="2">
        <f t="shared" si="61"/>
        <v>579079.14285713434</v>
      </c>
      <c r="X378" s="2">
        <f t="shared" si="51"/>
        <v>20920.857142865658</v>
      </c>
      <c r="Y378" s="2">
        <f t="shared" si="74"/>
        <v>55733853.354540512</v>
      </c>
      <c r="Z378" s="2" t="str">
        <f t="shared" si="52"/>
        <v>MEEP</v>
      </c>
      <c r="AA378" s="2">
        <f>IF(Z378="HERE",Y378,AA377+Graph!$G$1*1000)</f>
        <v>114913817.56949724</v>
      </c>
      <c r="AB378" s="2">
        <f t="shared" si="63"/>
        <v>420000</v>
      </c>
      <c r="AC378" s="2">
        <f t="shared" si="75"/>
        <v>51587457.667569637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303</v>
      </c>
      <c r="C379" s="7"/>
      <c r="D379" s="2" t="e">
        <f t="shared" si="55"/>
        <v>#N/A</v>
      </c>
      <c r="E379" s="2" t="e">
        <f t="shared" si="67"/>
        <v>#N/A</v>
      </c>
      <c r="F379" s="2">
        <v>969521.93453498185</v>
      </c>
      <c r="G379" s="2">
        <f t="shared" si="79"/>
        <v>579079.14285714284</v>
      </c>
      <c r="H379" s="2">
        <f t="shared" si="76"/>
        <v>187349099.49545783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7075056.7142857406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1062455.1055749059</v>
      </c>
      <c r="Q379" s="2">
        <f t="shared" si="80"/>
        <v>600000</v>
      </c>
      <c r="R379" s="2">
        <f t="shared" si="77"/>
        <v>194461225.70714194</v>
      </c>
      <c r="S379" s="2">
        <f t="shared" si="58"/>
        <v>579079.14285713434</v>
      </c>
      <c r="T379" s="2">
        <f t="shared" si="59"/>
        <v>20920.857142857276</v>
      </c>
      <c r="U379" s="2">
        <f t="shared" si="60"/>
        <v>600000</v>
      </c>
      <c r="V379" s="2">
        <f t="shared" si="78"/>
        <v>138706451.49545854</v>
      </c>
      <c r="W379" s="2">
        <f t="shared" si="61"/>
        <v>579079.14285713434</v>
      </c>
      <c r="X379" s="2">
        <f t="shared" si="51"/>
        <v>20920.857142865658</v>
      </c>
      <c r="Y379" s="2">
        <f t="shared" si="74"/>
        <v>55754774.211683378</v>
      </c>
      <c r="Z379" s="2" t="str">
        <f t="shared" si="52"/>
        <v>MEEP</v>
      </c>
      <c r="AA379" s="2">
        <f>IF(Z379="HERE",Y379,AA378+Graph!$G$1*1000)</f>
        <v>115333817.56949724</v>
      </c>
      <c r="AB379" s="2">
        <f t="shared" si="63"/>
        <v>420000</v>
      </c>
      <c r="AC379" s="2">
        <f t="shared" si="75"/>
        <v>51587457.667569637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304</v>
      </c>
      <c r="C380" s="7"/>
      <c r="D380" s="2" t="e">
        <f t="shared" si="55"/>
        <v>#N/A</v>
      </c>
      <c r="E380" s="2" t="e">
        <f t="shared" si="67"/>
        <v>#N/A</v>
      </c>
      <c r="F380" s="2">
        <v>971357.71002413332</v>
      </c>
      <c r="G380" s="2">
        <f t="shared" si="79"/>
        <v>579079.14285714284</v>
      </c>
      <c r="H380" s="2">
        <f t="shared" si="76"/>
        <v>187928178.63831496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7095977.5714285979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1064561.7454703748</v>
      </c>
      <c r="Q380" s="2">
        <f t="shared" si="80"/>
        <v>600000</v>
      </c>
      <c r="R380" s="2">
        <f t="shared" si="77"/>
        <v>195061225.70714194</v>
      </c>
      <c r="S380" s="2">
        <f t="shared" si="58"/>
        <v>579079.14285713434</v>
      </c>
      <c r="T380" s="2">
        <f t="shared" si="59"/>
        <v>20920.857142857276</v>
      </c>
      <c r="U380" s="2">
        <f t="shared" si="60"/>
        <v>600000</v>
      </c>
      <c r="V380" s="2">
        <f t="shared" si="78"/>
        <v>139285530.63831568</v>
      </c>
      <c r="W380" s="2">
        <f t="shared" si="61"/>
        <v>579079.14285713434</v>
      </c>
      <c r="X380" s="2">
        <f t="shared" si="51"/>
        <v>20920.857142865658</v>
      </c>
      <c r="Y380" s="2">
        <f t="shared" si="74"/>
        <v>55775695.068826243</v>
      </c>
      <c r="Z380" s="2" t="str">
        <f t="shared" si="52"/>
        <v>MEEP</v>
      </c>
      <c r="AA380" s="2">
        <f>IF(Z380="HERE",Y380,AA379+Graph!$G$1*1000)</f>
        <v>115753817.56949724</v>
      </c>
      <c r="AB380" s="2">
        <f t="shared" si="63"/>
        <v>420000</v>
      </c>
      <c r="AC380" s="2">
        <f t="shared" si="75"/>
        <v>51587457.667569637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305</v>
      </c>
      <c r="C381" s="7"/>
      <c r="D381" s="2" t="e">
        <f t="shared" si="55"/>
        <v>#N/A</v>
      </c>
      <c r="E381" s="2" t="e">
        <f t="shared" si="67"/>
        <v>#N/A</v>
      </c>
      <c r="F381" s="2">
        <v>973193.4855132699</v>
      </c>
      <c r="G381" s="2">
        <f t="shared" si="79"/>
        <v>579079.14285714284</v>
      </c>
      <c r="H381" s="2">
        <f t="shared" si="76"/>
        <v>188507257.7811721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7116898.4285714552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1066668.3853658438</v>
      </c>
      <c r="Q381" s="2">
        <f t="shared" si="80"/>
        <v>600000</v>
      </c>
      <c r="R381" s="2">
        <f t="shared" si="77"/>
        <v>195661225.70714194</v>
      </c>
      <c r="S381" s="2">
        <f t="shared" si="58"/>
        <v>579079.14285713434</v>
      </c>
      <c r="T381" s="2">
        <f t="shared" si="59"/>
        <v>20920.857142857276</v>
      </c>
      <c r="U381" s="2">
        <f t="shared" si="60"/>
        <v>600000</v>
      </c>
      <c r="V381" s="2">
        <f t="shared" si="78"/>
        <v>139864609.78117281</v>
      </c>
      <c r="W381" s="2">
        <f t="shared" si="61"/>
        <v>579079.14285713434</v>
      </c>
      <c r="X381" s="2">
        <f t="shared" si="51"/>
        <v>20920.857142865658</v>
      </c>
      <c r="Y381" s="2">
        <f t="shared" si="74"/>
        <v>55796615.925969109</v>
      </c>
      <c r="Z381" s="2" t="str">
        <f t="shared" si="52"/>
        <v>MEEP</v>
      </c>
      <c r="AA381" s="2">
        <f>IF(Z381="HERE",Y381,AA380+Graph!$G$1*1000)</f>
        <v>116173817.56949724</v>
      </c>
      <c r="AB381" s="2">
        <f t="shared" si="63"/>
        <v>420000</v>
      </c>
      <c r="AC381" s="2">
        <f t="shared" si="75"/>
        <v>51587457.667569637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306</v>
      </c>
      <c r="C382" s="7"/>
      <c r="D382" s="2" t="e">
        <f t="shared" si="55"/>
        <v>#N/A</v>
      </c>
      <c r="E382" s="2" t="e">
        <f t="shared" si="67"/>
        <v>#N/A</v>
      </c>
      <c r="F382" s="2">
        <v>975029.26100242138</v>
      </c>
      <c r="G382" s="2">
        <f t="shared" si="79"/>
        <v>579079.14285714284</v>
      </c>
      <c r="H382" s="2">
        <f t="shared" si="76"/>
        <v>189086336.92402923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7137819.2857143125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1068775.0252613127</v>
      </c>
      <c r="Q382" s="2">
        <f t="shared" si="80"/>
        <v>600000</v>
      </c>
      <c r="R382" s="2">
        <f t="shared" si="77"/>
        <v>196261225.70714194</v>
      </c>
      <c r="S382" s="2">
        <f t="shared" si="58"/>
        <v>579079.14285713434</v>
      </c>
      <c r="T382" s="2">
        <f t="shared" si="59"/>
        <v>20920.857142857276</v>
      </c>
      <c r="U382" s="2">
        <f t="shared" si="60"/>
        <v>600000</v>
      </c>
      <c r="V382" s="2">
        <f t="shared" si="78"/>
        <v>140443688.92402995</v>
      </c>
      <c r="W382" s="2">
        <f t="shared" si="61"/>
        <v>579079.14285713434</v>
      </c>
      <c r="X382" s="2">
        <f t="shared" si="51"/>
        <v>20920.857142865658</v>
      </c>
      <c r="Y382" s="2">
        <f t="shared" si="74"/>
        <v>55817536.783111975</v>
      </c>
      <c r="Z382" s="2" t="str">
        <f t="shared" si="52"/>
        <v>MEEP</v>
      </c>
      <c r="AA382" s="2">
        <f>IF(Z382="HERE",Y382,AA381+Graph!$G$1*1000)</f>
        <v>116593817.56949724</v>
      </c>
      <c r="AB382" s="2">
        <f t="shared" si="63"/>
        <v>420000</v>
      </c>
      <c r="AC382" s="2">
        <f t="shared" si="75"/>
        <v>51587457.667569637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307</v>
      </c>
      <c r="C383" s="7"/>
      <c r="D383" s="2" t="e">
        <f t="shared" si="55"/>
        <v>#N/A</v>
      </c>
      <c r="E383" s="2" t="e">
        <f t="shared" si="67"/>
        <v>#N/A</v>
      </c>
      <c r="F383" s="2">
        <v>976865.03649157286</v>
      </c>
      <c r="G383" s="2">
        <f t="shared" si="79"/>
        <v>579079.14285714284</v>
      </c>
      <c r="H383" s="2">
        <f t="shared" si="76"/>
        <v>189665416.06688637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7158740.1428571697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1070881.6651567817</v>
      </c>
      <c r="Q383" s="2">
        <f t="shared" si="80"/>
        <v>600000</v>
      </c>
      <c r="R383" s="2">
        <f t="shared" si="77"/>
        <v>196861225.70714194</v>
      </c>
      <c r="S383" s="2">
        <f t="shared" si="58"/>
        <v>579079.14285713434</v>
      </c>
      <c r="T383" s="2">
        <f t="shared" si="59"/>
        <v>20920.857142857276</v>
      </c>
      <c r="U383" s="2">
        <f t="shared" si="60"/>
        <v>600000</v>
      </c>
      <c r="V383" s="2">
        <f t="shared" si="78"/>
        <v>141022768.06688708</v>
      </c>
      <c r="W383" s="2">
        <f t="shared" si="61"/>
        <v>579079.14285713434</v>
      </c>
      <c r="X383" s="2">
        <f t="shared" si="51"/>
        <v>20920.857142865658</v>
      </c>
      <c r="Y383" s="2">
        <f t="shared" si="74"/>
        <v>55838457.64025484</v>
      </c>
      <c r="Z383" s="2" t="str">
        <f t="shared" si="52"/>
        <v>MEEP</v>
      </c>
      <c r="AA383" s="2">
        <f>IF(Z383="HERE",Y383,AA382+Graph!$G$1*1000)</f>
        <v>117013817.56949724</v>
      </c>
      <c r="AB383" s="2">
        <f t="shared" si="63"/>
        <v>420000</v>
      </c>
      <c r="AC383" s="2">
        <f t="shared" si="75"/>
        <v>51587457.667569637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308</v>
      </c>
      <c r="C384" s="7"/>
      <c r="D384" s="2" t="e">
        <f t="shared" si="55"/>
        <v>#N/A</v>
      </c>
      <c r="E384" s="2" t="e">
        <f t="shared" si="67"/>
        <v>#N/A</v>
      </c>
      <c r="F384" s="2">
        <v>978700.81198070943</v>
      </c>
      <c r="G384" s="2">
        <f t="shared" si="79"/>
        <v>579079.14285714284</v>
      </c>
      <c r="H384" s="2">
        <f t="shared" si="76"/>
        <v>190244495.2097435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7179661.000000027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1072988.3050522506</v>
      </c>
      <c r="Q384" s="2">
        <f t="shared" si="80"/>
        <v>600000</v>
      </c>
      <c r="R384" s="2">
        <f t="shared" si="77"/>
        <v>197461225.70714194</v>
      </c>
      <c r="S384" s="2">
        <f t="shared" si="58"/>
        <v>579079.14285713434</v>
      </c>
      <c r="T384" s="2">
        <f t="shared" si="59"/>
        <v>20920.857142857276</v>
      </c>
      <c r="U384" s="2">
        <f t="shared" si="60"/>
        <v>600000</v>
      </c>
      <c r="V384" s="2">
        <f t="shared" si="78"/>
        <v>141601847.20974422</v>
      </c>
      <c r="W384" s="2">
        <f t="shared" si="61"/>
        <v>579079.14285713434</v>
      </c>
      <c r="X384" s="2">
        <f t="shared" si="51"/>
        <v>20920.857142865658</v>
      </c>
      <c r="Y384" s="2">
        <f t="shared" si="74"/>
        <v>55859378.497397706</v>
      </c>
      <c r="Z384" s="2" t="str">
        <f t="shared" si="52"/>
        <v>MEEP</v>
      </c>
      <c r="AA384" s="2">
        <f>IF(Z384="HERE",Y384,AA383+Graph!$G$1*1000)</f>
        <v>117433817.56949724</v>
      </c>
      <c r="AB384" s="2">
        <f t="shared" si="63"/>
        <v>420000</v>
      </c>
      <c r="AC384" s="2">
        <f t="shared" si="75"/>
        <v>51587457.667569637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309</v>
      </c>
      <c r="C385" s="7"/>
      <c r="D385" s="2" t="e">
        <f t="shared" si="55"/>
        <v>#N/A</v>
      </c>
      <c r="E385" s="2" t="e">
        <f t="shared" si="67"/>
        <v>#N/A</v>
      </c>
      <c r="F385" s="2">
        <v>980536.58746986091</v>
      </c>
      <c r="G385" s="2">
        <f t="shared" si="79"/>
        <v>579079.14285714284</v>
      </c>
      <c r="H385" s="2">
        <f t="shared" si="76"/>
        <v>190823574.35260063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7200581.8571428843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1075094.9449477196</v>
      </c>
      <c r="Q385" s="2">
        <f t="shared" si="80"/>
        <v>600000</v>
      </c>
      <c r="R385" s="2">
        <f t="shared" si="77"/>
        <v>198061225.70714194</v>
      </c>
      <c r="S385" s="2">
        <f t="shared" si="58"/>
        <v>579079.14285713434</v>
      </c>
      <c r="T385" s="2">
        <f t="shared" si="59"/>
        <v>20920.857142857276</v>
      </c>
      <c r="U385" s="2">
        <f t="shared" si="60"/>
        <v>600000</v>
      </c>
      <c r="V385" s="2">
        <f t="shared" si="78"/>
        <v>142180926.35260135</v>
      </c>
      <c r="W385" s="2">
        <f t="shared" si="61"/>
        <v>579079.14285713434</v>
      </c>
      <c r="X385" s="2">
        <f t="shared" si="51"/>
        <v>20920.857142865658</v>
      </c>
      <c r="Y385" s="2">
        <f t="shared" si="74"/>
        <v>55880299.354540572</v>
      </c>
      <c r="Z385" s="2" t="str">
        <f t="shared" si="52"/>
        <v>MEEP</v>
      </c>
      <c r="AA385" s="2">
        <f>IF(Z385="HERE",Y385,AA384+Graph!$G$1*1000)</f>
        <v>117853817.56949724</v>
      </c>
      <c r="AB385" s="2">
        <f t="shared" si="63"/>
        <v>420000</v>
      </c>
      <c r="AC385" s="2">
        <f t="shared" si="75"/>
        <v>51587457.667569637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7:I385">
    <cfRule type="cellIs" dxfId="146" priority="37" operator="greaterThan">
      <formula>0</formula>
    </cfRule>
  </conditionalFormatting>
  <conditionalFormatting sqref="C31:C64 C117:C385 C77:C114">
    <cfRule type="cellIs" dxfId="145" priority="38" operator="greaterThan">
      <formula>0</formula>
    </cfRule>
  </conditionalFormatting>
  <conditionalFormatting sqref="C31:C64 C117:C385 C77:C114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44" priority="40" operator="greaterThan">
      <formula>0</formula>
    </cfRule>
  </conditionalFormatting>
  <conditionalFormatting sqref="C115">
    <cfRule type="cellIs" dxfId="143" priority="41" operator="greaterThan">
      <formula>0</formula>
    </cfRule>
  </conditionalFormatting>
  <conditionalFormatting sqref="C65">
    <cfRule type="cellIs" dxfId="142" priority="35" operator="greaterThan">
      <formula>0</formula>
    </cfRule>
  </conditionalFormatting>
  <conditionalFormatting sqref="C65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41" priority="34" operator="greaterThan">
      <formula>0</formula>
    </cfRule>
  </conditionalFormatting>
  <conditionalFormatting sqref="C66">
    <cfRule type="cellIs" dxfId="140" priority="32" operator="greaterThan">
      <formula>0</formula>
    </cfRule>
  </conditionalFormatting>
  <conditionalFormatting sqref="C66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39" priority="31" operator="greaterThan">
      <formula>0</formula>
    </cfRule>
  </conditionalFormatting>
  <conditionalFormatting sqref="C67">
    <cfRule type="cellIs" dxfId="138" priority="29" operator="greaterThan">
      <formula>0</formula>
    </cfRule>
  </conditionalFormatting>
  <conditionalFormatting sqref="C67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37" priority="28" operator="greaterThan">
      <formula>0</formula>
    </cfRule>
  </conditionalFormatting>
  <conditionalFormatting sqref="C68">
    <cfRule type="cellIs" dxfId="136" priority="26" operator="greaterThan">
      <formula>0</formula>
    </cfRule>
  </conditionalFormatting>
  <conditionalFormatting sqref="C68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35" priority="25" operator="greaterThan">
      <formula>0</formula>
    </cfRule>
  </conditionalFormatting>
  <conditionalFormatting sqref="C69">
    <cfRule type="cellIs" dxfId="134" priority="23" operator="greaterThan">
      <formula>0</formula>
    </cfRule>
  </conditionalFormatting>
  <conditionalFormatting sqref="C69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33" priority="22" operator="greaterThan">
      <formula>0</formula>
    </cfRule>
  </conditionalFormatting>
  <conditionalFormatting sqref="C70">
    <cfRule type="cellIs" dxfId="132" priority="20" operator="greaterThan">
      <formula>0</formula>
    </cfRule>
  </conditionalFormatting>
  <conditionalFormatting sqref="C70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31" priority="19" operator="greaterThan">
      <formula>0</formula>
    </cfRule>
  </conditionalFormatting>
  <conditionalFormatting sqref="C71">
    <cfRule type="cellIs" dxfId="130" priority="17" operator="greaterThan">
      <formula>0</formula>
    </cfRule>
  </conditionalFormatting>
  <conditionalFormatting sqref="C71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29" priority="16" operator="greaterThan">
      <formula>0</formula>
    </cfRule>
  </conditionalFormatting>
  <conditionalFormatting sqref="C72">
    <cfRule type="cellIs" dxfId="128" priority="14" operator="greaterThan">
      <formula>0</formula>
    </cfRule>
  </conditionalFormatting>
  <conditionalFormatting sqref="C7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27" priority="13" operator="greaterThan">
      <formula>0</formula>
    </cfRule>
  </conditionalFormatting>
  <conditionalFormatting sqref="C73">
    <cfRule type="cellIs" dxfId="126" priority="11" operator="greaterThan">
      <formula>0</formula>
    </cfRule>
  </conditionalFormatting>
  <conditionalFormatting sqref="C7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25" priority="10" operator="greaterThan">
      <formula>0</formula>
    </cfRule>
  </conditionalFormatting>
  <conditionalFormatting sqref="C74">
    <cfRule type="cellIs" dxfId="124" priority="8" operator="greaterThan">
      <formula>0</formula>
    </cfRule>
  </conditionalFormatting>
  <conditionalFormatting sqref="C7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23" priority="7" operator="greaterThan">
      <formula>0</formula>
    </cfRule>
  </conditionalFormatting>
  <conditionalFormatting sqref="C75">
    <cfRule type="cellIs" dxfId="122" priority="5" operator="greaterThan">
      <formula>0</formula>
    </cfRule>
  </conditionalFormatting>
  <conditionalFormatting sqref="C7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21" priority="4" operator="greaterThan">
      <formula>0</formula>
    </cfRule>
  </conditionalFormatting>
  <conditionalFormatting sqref="C76">
    <cfRule type="cellIs" dxfId="13" priority="2" operator="greaterThan">
      <formula>0</formula>
    </cfRule>
  </conditionalFormatting>
  <conditionalFormatting sqref="C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6" sqref="I76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629.07914285714287</v>
      </c>
    </row>
    <row r="32" spans="1:37" ht="15" x14ac:dyDescent="0.25">
      <c r="A32" s="1">
        <v>44208</v>
      </c>
      <c r="B32" s="2">
        <f t="shared" si="0"/>
        <v>-44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-43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-42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-41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-40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-39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341686.71724739671</v>
      </c>
      <c r="G37" s="2">
        <f>IF(F37&gt;650000,$AK$31*1000,F37)</f>
        <v>341686.71724739671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341984.26132403314</v>
      </c>
      <c r="Q37" s="2">
        <f>IF(P37&gt;650000,650000,P37)</f>
        <v>341984.26132403314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-38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343522.49273654819</v>
      </c>
      <c r="G38" s="2">
        <f t="shared" ref="G38:G101" si="25">IF(F38&gt;650000,$AK$31*1000,F38)</f>
        <v>343522.49273654819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344090.90121950209</v>
      </c>
      <c r="Q38" s="2">
        <f t="shared" ref="Q38:Q101" si="26">IF(P38&gt;650000,650000,P38)</f>
        <v>344090.90121950209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-37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345358.26822568476</v>
      </c>
      <c r="G39" s="2">
        <f t="shared" si="25"/>
        <v>345358.26822568476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346197.54111497104</v>
      </c>
      <c r="Q39" s="2">
        <f t="shared" si="26"/>
        <v>346197.54111497104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-36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347194.04371483624</v>
      </c>
      <c r="G40" s="2">
        <f t="shared" si="25"/>
        <v>347194.04371483624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348304.18101043999</v>
      </c>
      <c r="Q40" s="2">
        <f t="shared" si="26"/>
        <v>348304.18101043999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-35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349029.81920397282</v>
      </c>
      <c r="G41" s="2">
        <f t="shared" si="25"/>
        <v>349029.81920397282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350410.82090590894</v>
      </c>
      <c r="Q41" s="2">
        <f t="shared" si="26"/>
        <v>350410.82090590894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-34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350865.59469312429</v>
      </c>
      <c r="G42" s="2">
        <f t="shared" si="25"/>
        <v>350865.59469312429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352517.46080137789</v>
      </c>
      <c r="Q42" s="2">
        <f t="shared" si="26"/>
        <v>352517.46080137789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-33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352701.37018226087</v>
      </c>
      <c r="G43" s="2">
        <f t="shared" si="25"/>
        <v>352701.37018226087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354624.10069684684</v>
      </c>
      <c r="Q43" s="2">
        <f t="shared" si="26"/>
        <v>354624.10069684684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-32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354537.14567141235</v>
      </c>
      <c r="G44" s="2">
        <f t="shared" si="25"/>
        <v>354537.14567141235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356730.74059233069</v>
      </c>
      <c r="Q44" s="2">
        <f t="shared" si="26"/>
        <v>356730.74059233069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-31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356372.92116054893</v>
      </c>
      <c r="G45" s="2">
        <f t="shared" si="25"/>
        <v>356372.92116054893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358837.38048779964</v>
      </c>
      <c r="Q45" s="2">
        <f t="shared" si="26"/>
        <v>358837.38048779964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-30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358208.6966497004</v>
      </c>
      <c r="G46" s="2">
        <f t="shared" si="25"/>
        <v>358208.6966497004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360944.02038326859</v>
      </c>
      <c r="Q46" s="2">
        <f t="shared" si="26"/>
        <v>360944.02038326859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-29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360044.47213885188</v>
      </c>
      <c r="G47" s="2">
        <f t="shared" si="25"/>
        <v>360044.47213885188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363050.66027873755</v>
      </c>
      <c r="Q47" s="2">
        <f t="shared" si="26"/>
        <v>363050.66027873755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-28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361880.24762798846</v>
      </c>
      <c r="G48" s="2">
        <f t="shared" si="25"/>
        <v>361880.24762798846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365157.3001742065</v>
      </c>
      <c r="Q48" s="2">
        <f t="shared" si="26"/>
        <v>365157.3001742065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-27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363716.02311713994</v>
      </c>
      <c r="G49" s="2">
        <f t="shared" si="25"/>
        <v>363716.02311713994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367263.94006967545</v>
      </c>
      <c r="Q49" s="2">
        <f t="shared" si="26"/>
        <v>367263.94006967545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-26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365551.79860627651</v>
      </c>
      <c r="G50" s="2">
        <f t="shared" si="25"/>
        <v>365551.79860627651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369370.5799651444</v>
      </c>
      <c r="Q50" s="2">
        <f t="shared" si="26"/>
        <v>369370.5799651444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-25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367387.57409542799</v>
      </c>
      <c r="G51" s="2">
        <f t="shared" si="25"/>
        <v>367387.57409542799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371477.21986061335</v>
      </c>
      <c r="Q51" s="2">
        <f t="shared" si="26"/>
        <v>371477.21986061335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-24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369223.34958456457</v>
      </c>
      <c r="G52" s="2">
        <f t="shared" si="25"/>
        <v>369223.34958456457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373583.8597560823</v>
      </c>
      <c r="Q52" s="2">
        <f t="shared" si="26"/>
        <v>373583.8597560823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-23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371059.12507371604</v>
      </c>
      <c r="G53" s="2">
        <f t="shared" si="25"/>
        <v>371059.12507371604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375690.49965155125</v>
      </c>
      <c r="Q53" s="2">
        <f t="shared" si="26"/>
        <v>375690.49965155125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-22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372894.90056286752</v>
      </c>
      <c r="G54" s="2">
        <f t="shared" si="25"/>
        <v>372894.90056286752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377797.1395470202</v>
      </c>
      <c r="Q54" s="2">
        <f t="shared" si="26"/>
        <v>377797.1395470202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-21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374730.6760520041</v>
      </c>
      <c r="G55" s="2">
        <f t="shared" si="25"/>
        <v>374730.6760520041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379903.77944250405</v>
      </c>
      <c r="Q55" s="2">
        <f t="shared" si="26"/>
        <v>379903.77944250405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-20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376566.45154115558</v>
      </c>
      <c r="G56" s="2">
        <f t="shared" si="25"/>
        <v>376566.45154115558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382010.419337973</v>
      </c>
      <c r="Q56" s="2">
        <f t="shared" si="26"/>
        <v>382010.419337973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-19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378402.22703029215</v>
      </c>
      <c r="G57" s="2">
        <f t="shared" si="25"/>
        <v>378402.22703029215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384117.05923344195</v>
      </c>
      <c r="Q57" s="2">
        <f t="shared" si="26"/>
        <v>384117.05923344195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-18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380238.00251944363</v>
      </c>
      <c r="G58" s="2">
        <f t="shared" si="25"/>
        <v>380238.00251944363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386223.6991289109</v>
      </c>
      <c r="Q58" s="2">
        <f t="shared" si="26"/>
        <v>386223.6991289109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-17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382073.77800858021</v>
      </c>
      <c r="G59" s="2">
        <f t="shared" si="25"/>
        <v>382073.77800858021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388330.33902437985</v>
      </c>
      <c r="Q59" s="2">
        <f t="shared" si="26"/>
        <v>388330.33902437985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-16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383909.55349773169</v>
      </c>
      <c r="G60" s="2">
        <f t="shared" si="25"/>
        <v>383909.55349773169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390436.9789198488</v>
      </c>
      <c r="Q60" s="2">
        <f t="shared" si="26"/>
        <v>390436.9789198488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-15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385745.32898688316</v>
      </c>
      <c r="G61" s="2">
        <f t="shared" si="25"/>
        <v>385745.32898688316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392543.61881531775</v>
      </c>
      <c r="Q61" s="2">
        <f t="shared" si="26"/>
        <v>392543.61881531775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-14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387581.10447601974</v>
      </c>
      <c r="G62" s="2">
        <f t="shared" si="25"/>
        <v>387581.10447601974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394650.2587107867</v>
      </c>
      <c r="Q62" s="2">
        <f t="shared" si="26"/>
        <v>394650.2587107867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-13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389416.87996517122</v>
      </c>
      <c r="G63" s="2">
        <f t="shared" si="25"/>
        <v>389416.87996517122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396756.89860625565</v>
      </c>
      <c r="Q63" s="2">
        <f t="shared" si="26"/>
        <v>396756.89860625565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-12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391252.65545430779</v>
      </c>
      <c r="G64" s="2">
        <f t="shared" si="25"/>
        <v>391252.65545430779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398863.5385017246</v>
      </c>
      <c r="Q64" s="2">
        <f t="shared" si="26"/>
        <v>398863.5385017246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-11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393088.43094345927</v>
      </c>
      <c r="G65" s="2">
        <f t="shared" si="25"/>
        <v>393088.43094345927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400970.17839720845</v>
      </c>
      <c r="Q65" s="2">
        <f t="shared" si="26"/>
        <v>400970.17839720845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-10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394924.20643259585</v>
      </c>
      <c r="G66" s="2">
        <f t="shared" si="25"/>
        <v>394924.20643259585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403076.8182926774</v>
      </c>
      <c r="Q66" s="2">
        <f t="shared" si="26"/>
        <v>403076.8182926774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-9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396759.98192174733</v>
      </c>
      <c r="G67" s="2">
        <f t="shared" si="25"/>
        <v>396759.98192174733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405183.45818814635</v>
      </c>
      <c r="Q67" s="2">
        <f t="shared" si="26"/>
        <v>405183.45818814635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-8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398595.7574108839</v>
      </c>
      <c r="G68" s="2">
        <f t="shared" si="25"/>
        <v>398595.7574108839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407290.0980836153</v>
      </c>
      <c r="Q68" s="2">
        <f t="shared" si="26"/>
        <v>407290.0980836153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-7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400431.53290003538</v>
      </c>
      <c r="G69" s="2">
        <f t="shared" si="25"/>
        <v>400431.53290003538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409396.73797908425</v>
      </c>
      <c r="Q69" s="2">
        <f t="shared" si="26"/>
        <v>409396.73797908425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-6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402267.30838918686</v>
      </c>
      <c r="G70" s="2">
        <f t="shared" si="25"/>
        <v>402267.30838918686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411503.3778745532</v>
      </c>
      <c r="Q70" s="2">
        <f t="shared" si="26"/>
        <v>411503.3778745532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-5</v>
      </c>
      <c r="C71" s="7">
        <v>17582121</v>
      </c>
      <c r="D71" s="2">
        <f t="shared" si="11"/>
        <v>334679</v>
      </c>
      <c r="E71" s="2">
        <f t="shared" si="22"/>
        <v>359990.28571428574</v>
      </c>
      <c r="F71" s="2">
        <v>404103.08387832344</v>
      </c>
      <c r="G71" s="2">
        <f t="shared" si="25"/>
        <v>404103.08387832344</v>
      </c>
      <c r="H71" s="2">
        <f t="shared" si="12"/>
        <v>17582121</v>
      </c>
      <c r="I71" s="7">
        <v>615148</v>
      </c>
      <c r="J71" s="2">
        <f t="shared" si="13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4"/>
        <v>344942</v>
      </c>
      <c r="O71" s="2">
        <f t="shared" si="24"/>
        <v>371052.14285714284</v>
      </c>
      <c r="P71" s="2">
        <v>413610.01777002215</v>
      </c>
      <c r="Q71" s="2">
        <f t="shared" si="26"/>
        <v>413610.01777002215</v>
      </c>
      <c r="R71" s="2">
        <f t="shared" si="15"/>
        <v>18197269</v>
      </c>
      <c r="S71" s="2">
        <f t="shared" si="16"/>
        <v>334679</v>
      </c>
      <c r="T71" s="2">
        <f t="shared" si="17"/>
        <v>10263</v>
      </c>
      <c r="U71" s="2">
        <f t="shared" si="18"/>
        <v>344942</v>
      </c>
      <c r="V71" s="2">
        <f t="shared" si="5"/>
        <v>615148</v>
      </c>
      <c r="W71" s="2">
        <f t="shared" si="19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0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2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-4</v>
      </c>
      <c r="C72" s="7">
        <v>17723840</v>
      </c>
      <c r="D72" s="2">
        <f t="shared" si="11"/>
        <v>141719</v>
      </c>
      <c r="E72" s="2">
        <f t="shared" si="22"/>
        <v>346241.28571428574</v>
      </c>
      <c r="F72" s="2">
        <v>405938.85936747491</v>
      </c>
      <c r="G72" s="2">
        <f t="shared" si="25"/>
        <v>405938.85936747491</v>
      </c>
      <c r="H72" s="2">
        <f t="shared" si="12"/>
        <v>17723840</v>
      </c>
      <c r="I72" s="7">
        <v>624325</v>
      </c>
      <c r="J72" s="2">
        <f t="shared" si="13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4"/>
        <v>150896</v>
      </c>
      <c r="O72" s="2">
        <f t="shared" si="24"/>
        <v>358340.57142857142</v>
      </c>
      <c r="P72" s="2">
        <v>415716.6576654911</v>
      </c>
      <c r="Q72" s="2">
        <f t="shared" si="26"/>
        <v>415716.6576654911</v>
      </c>
      <c r="R72" s="2">
        <f t="shared" si="15"/>
        <v>18348165</v>
      </c>
      <c r="S72" s="2">
        <f t="shared" si="16"/>
        <v>141719</v>
      </c>
      <c r="T72" s="2">
        <f t="shared" si="17"/>
        <v>9177</v>
      </c>
      <c r="U72" s="2">
        <f t="shared" si="18"/>
        <v>150896</v>
      </c>
      <c r="V72" s="2">
        <f t="shared" si="5"/>
        <v>624325</v>
      </c>
      <c r="W72" s="2">
        <f t="shared" si="19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0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2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-3</v>
      </c>
      <c r="C73" s="7">
        <v>17916181</v>
      </c>
      <c r="D73" s="2">
        <f t="shared" si="11"/>
        <v>192341</v>
      </c>
      <c r="E73" s="2">
        <f t="shared" si="22"/>
        <v>334296.28571428574</v>
      </c>
      <c r="F73" s="2">
        <v>407774.63485661149</v>
      </c>
      <c r="G73" s="2">
        <f t="shared" si="25"/>
        <v>407774.63485661149</v>
      </c>
      <c r="H73" s="2">
        <f t="shared" si="12"/>
        <v>17916181</v>
      </c>
      <c r="I73" s="7">
        <v>642788</v>
      </c>
      <c r="J73" s="2">
        <f t="shared" si="13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4"/>
        <v>210804</v>
      </c>
      <c r="O73" s="2">
        <f t="shared" si="24"/>
        <v>348035.28571428574</v>
      </c>
      <c r="P73" s="2">
        <v>417823.29756096005</v>
      </c>
      <c r="Q73" s="2">
        <f t="shared" si="26"/>
        <v>417823.29756096005</v>
      </c>
      <c r="R73" s="2">
        <f t="shared" si="15"/>
        <v>18558969</v>
      </c>
      <c r="S73" s="2">
        <f t="shared" si="16"/>
        <v>192341</v>
      </c>
      <c r="T73" s="2">
        <f t="shared" si="17"/>
        <v>18463</v>
      </c>
      <c r="U73" s="2">
        <f t="shared" si="18"/>
        <v>210804</v>
      </c>
      <c r="V73" s="2">
        <f t="shared" si="5"/>
        <v>642788</v>
      </c>
      <c r="W73" s="2">
        <f t="shared" si="19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0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2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</v>
      </c>
      <c r="C74" s="7">
        <v>18242873</v>
      </c>
      <c r="D74" s="2">
        <f t="shared" si="11"/>
        <v>326692</v>
      </c>
      <c r="E74" s="2">
        <f t="shared" si="22"/>
        <v>328843</v>
      </c>
      <c r="F74" s="2">
        <v>409610.41034576297</v>
      </c>
      <c r="G74" s="2">
        <f t="shared" si="25"/>
        <v>409610.41034576297</v>
      </c>
      <c r="H74" s="2">
        <f t="shared" si="12"/>
        <v>18242873</v>
      </c>
      <c r="I74" s="7">
        <v>669105</v>
      </c>
      <c r="J74" s="2">
        <f t="shared" si="13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4"/>
        <v>353009</v>
      </c>
      <c r="O74" s="2">
        <f t="shared" si="24"/>
        <v>344632.71428571426</v>
      </c>
      <c r="P74" s="2">
        <v>419929.937456429</v>
      </c>
      <c r="Q74" s="2">
        <f t="shared" si="26"/>
        <v>419929.937456429</v>
      </c>
      <c r="R74" s="2">
        <f t="shared" si="15"/>
        <v>18911978</v>
      </c>
      <c r="S74" s="2">
        <f t="shared" si="16"/>
        <v>326692</v>
      </c>
      <c r="T74" s="2">
        <f t="shared" si="17"/>
        <v>26317</v>
      </c>
      <c r="U74" s="2">
        <f t="shared" si="18"/>
        <v>353009</v>
      </c>
      <c r="V74" s="2">
        <f t="shared" si="5"/>
        <v>669105</v>
      </c>
      <c r="W74" s="2">
        <f t="shared" si="19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0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2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-1</v>
      </c>
      <c r="C75" s="7">
        <v>18691835</v>
      </c>
      <c r="D75" s="2">
        <f t="shared" si="11"/>
        <v>448962</v>
      </c>
      <c r="E75" s="2">
        <f t="shared" si="22"/>
        <v>324107.57142857142</v>
      </c>
      <c r="F75" s="2">
        <v>411446.18583489954</v>
      </c>
      <c r="G75" s="2">
        <f t="shared" si="25"/>
        <v>411446.18583489954</v>
      </c>
      <c r="H75" s="2">
        <f t="shared" si="12"/>
        <v>18691835</v>
      </c>
      <c r="I75" s="7">
        <v>700718</v>
      </c>
      <c r="J75" s="2">
        <f t="shared" si="13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4"/>
        <v>480575</v>
      </c>
      <c r="O75" s="2">
        <f t="shared" si="24"/>
        <v>342249.57142857142</v>
      </c>
      <c r="P75" s="2">
        <v>422036.57735191286</v>
      </c>
      <c r="Q75" s="2">
        <f t="shared" si="26"/>
        <v>422036.57735191286</v>
      </c>
      <c r="R75" s="2">
        <f t="shared" si="15"/>
        <v>19392553</v>
      </c>
      <c r="S75" s="2">
        <f t="shared" si="16"/>
        <v>448962</v>
      </c>
      <c r="T75" s="2">
        <f t="shared" si="17"/>
        <v>31613</v>
      </c>
      <c r="U75" s="2">
        <f t="shared" si="18"/>
        <v>480575</v>
      </c>
      <c r="V75" s="2">
        <f t="shared" si="5"/>
        <v>700718</v>
      </c>
      <c r="W75" s="2">
        <f t="shared" si="19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0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2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0</v>
      </c>
      <c r="C76" s="7">
        <v>19177555</v>
      </c>
      <c r="D76" s="2">
        <f t="shared" si="11"/>
        <v>485720</v>
      </c>
      <c r="E76" s="2">
        <f t="shared" si="22"/>
        <v>328859.85714285716</v>
      </c>
      <c r="F76" s="2">
        <v>413281.96132405102</v>
      </c>
      <c r="G76" s="2">
        <f t="shared" si="25"/>
        <v>413281.96132405102</v>
      </c>
      <c r="H76" s="2">
        <f t="shared" si="12"/>
        <v>19177555</v>
      </c>
      <c r="I76" s="7">
        <v>736037</v>
      </c>
      <c r="J76" s="2">
        <f t="shared" si="13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4"/>
        <v>521039</v>
      </c>
      <c r="O76" s="2">
        <f t="shared" si="24"/>
        <v>349780.71428571426</v>
      </c>
      <c r="P76" s="2">
        <v>424143.21724738181</v>
      </c>
      <c r="Q76" s="2">
        <f t="shared" si="26"/>
        <v>424143.21724738181</v>
      </c>
      <c r="R76" s="2">
        <f t="shared" si="15"/>
        <v>19913592</v>
      </c>
      <c r="S76" s="2">
        <f t="shared" si="16"/>
        <v>485720</v>
      </c>
      <c r="T76" s="2">
        <f t="shared" si="17"/>
        <v>35319</v>
      </c>
      <c r="U76" s="2">
        <f t="shared" si="18"/>
        <v>521039</v>
      </c>
      <c r="V76" s="2">
        <f t="shared" si="5"/>
        <v>736037</v>
      </c>
      <c r="W76" s="2">
        <f t="shared" si="19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0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2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1</v>
      </c>
      <c r="C77" s="7"/>
      <c r="D77" s="2" t="e">
        <f t="shared" si="11"/>
        <v>#N/A</v>
      </c>
      <c r="E77" s="2" t="e">
        <f t="shared" si="22"/>
        <v>#N/A</v>
      </c>
      <c r="F77" s="2">
        <v>415117.7368132025</v>
      </c>
      <c r="G77" s="2">
        <f t="shared" si="25"/>
        <v>415117.7368132025</v>
      </c>
      <c r="H77" s="2">
        <f t="shared" si="12"/>
        <v>19592672.736813203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756957.85714285716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426249.85714285076</v>
      </c>
      <c r="Q77" s="2">
        <f t="shared" si="26"/>
        <v>426249.85714285076</v>
      </c>
      <c r="R77" s="2">
        <f t="shared" si="15"/>
        <v>20339841.857142851</v>
      </c>
      <c r="S77" s="2">
        <f t="shared" si="16"/>
        <v>415117.7368132025</v>
      </c>
      <c r="T77" s="2">
        <f t="shared" si="17"/>
        <v>20920.857142857159</v>
      </c>
      <c r="U77" s="2">
        <f t="shared" si="18"/>
        <v>426249.85714285076</v>
      </c>
      <c r="V77" s="2">
        <f t="shared" si="5"/>
        <v>747157.54166666663</v>
      </c>
      <c r="W77" s="2">
        <f t="shared" si="19"/>
        <v>11120.541666666628</v>
      </c>
      <c r="X77" s="2">
        <f t="shared" si="6"/>
        <v>415129.31547618413</v>
      </c>
      <c r="Y77" s="2">
        <f t="shared" si="7"/>
        <v>19592684.315476183</v>
      </c>
      <c r="Z77" s="2" t="str">
        <f t="shared" si="8"/>
        <v>HERE</v>
      </c>
      <c r="AA77" s="2">
        <f>IF(Z77="HERE",Y77,AA76+Graph!$G$1*1000)</f>
        <v>19592684.315476183</v>
      </c>
      <c r="AB77" s="2">
        <f t="shared" si="20"/>
        <v>415129.31547618285</v>
      </c>
      <c r="AC77" s="2">
        <f t="shared" si="9"/>
        <v>747157.54166666663</v>
      </c>
      <c r="AD77" s="3">
        <f t="shared" si="10"/>
        <v>19592684.315476183</v>
      </c>
      <c r="AE77" s="2">
        <f>IF(AE75&gt;=52800000,52800000,IF(AB56=Graph!G$1*1000,AE76+Graph!G$1*1000,AC77))</f>
        <v>747157.54166666663</v>
      </c>
      <c r="AF77" s="3">
        <f t="shared" si="21"/>
        <v>747157.54166666663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2</v>
      </c>
      <c r="C78" s="7"/>
      <c r="D78" s="2" t="e">
        <f t="shared" si="11"/>
        <v>#N/A</v>
      </c>
      <c r="E78" s="2" t="e">
        <f t="shared" si="22"/>
        <v>#N/A</v>
      </c>
      <c r="F78" s="2">
        <v>416953.51230233908</v>
      </c>
      <c r="G78" s="2">
        <f t="shared" si="25"/>
        <v>416953.51230233908</v>
      </c>
      <c r="H78" s="2">
        <f t="shared" si="12"/>
        <v>20009626.249115542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777878.71428571432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428356.49703831971</v>
      </c>
      <c r="Q78" s="2">
        <f t="shared" si="26"/>
        <v>428356.49703831971</v>
      </c>
      <c r="R78" s="2">
        <f t="shared" si="15"/>
        <v>20768198.35418117</v>
      </c>
      <c r="S78" s="2">
        <f t="shared" si="16"/>
        <v>416953.51230233908</v>
      </c>
      <c r="T78" s="2">
        <f t="shared" si="17"/>
        <v>20920.857142857159</v>
      </c>
      <c r="U78" s="2">
        <f t="shared" si="18"/>
        <v>428356.49703831971</v>
      </c>
      <c r="V78" s="2">
        <f t="shared" si="5"/>
        <v>758278.08333333337</v>
      </c>
      <c r="W78" s="2">
        <f t="shared" si="19"/>
        <v>11120.541666666744</v>
      </c>
      <c r="X78" s="2">
        <f t="shared" si="6"/>
        <v>417235.95537165296</v>
      </c>
      <c r="Y78" s="2">
        <f t="shared" si="7"/>
        <v>20009920.270847835</v>
      </c>
      <c r="Z78" s="2" t="str">
        <f t="shared" si="8"/>
        <v>HERE</v>
      </c>
      <c r="AA78" s="2">
        <f>IF(Z78="HERE",Y78,AA77+Graph!$G$1*1000)</f>
        <v>20009920.270847835</v>
      </c>
      <c r="AB78" s="2">
        <f t="shared" si="20"/>
        <v>417235.9553716518</v>
      </c>
      <c r="AC78" s="2">
        <f t="shared" si="9"/>
        <v>758278.08333333337</v>
      </c>
      <c r="AD78" s="3">
        <f t="shared" si="10"/>
        <v>20009920.270847835</v>
      </c>
      <c r="AE78" s="2">
        <f>IF(AE76&gt;=52800000,52800000,IF(AB57=Graph!G$1*1000,AE77+Graph!G$1*1000,AC78))</f>
        <v>758278.08333333337</v>
      </c>
      <c r="AF78" s="3">
        <f t="shared" si="21"/>
        <v>758278.08333333337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3</v>
      </c>
      <c r="C79" s="7"/>
      <c r="D79" s="2" t="e">
        <f t="shared" si="11"/>
        <v>#N/A</v>
      </c>
      <c r="E79" s="2" t="e">
        <f t="shared" si="22"/>
        <v>#N/A</v>
      </c>
      <c r="F79" s="2">
        <v>418789.28779149055</v>
      </c>
      <c r="G79" s="2">
        <f t="shared" si="25"/>
        <v>418789.28779149055</v>
      </c>
      <c r="H79" s="2">
        <f t="shared" si="12"/>
        <v>20428415.536907032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798799.57142857148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430463.13693378866</v>
      </c>
      <c r="Q79" s="2">
        <f t="shared" si="26"/>
        <v>430463.13693378866</v>
      </c>
      <c r="R79" s="2">
        <f t="shared" si="15"/>
        <v>21198661.491114959</v>
      </c>
      <c r="S79" s="2">
        <f t="shared" si="16"/>
        <v>418789.28779149055</v>
      </c>
      <c r="T79" s="2">
        <f t="shared" si="17"/>
        <v>20920.857142857159</v>
      </c>
      <c r="U79" s="2">
        <f t="shared" si="18"/>
        <v>430463.13693378866</v>
      </c>
      <c r="V79" s="2">
        <f t="shared" si="5"/>
        <v>769398.625</v>
      </c>
      <c r="W79" s="2">
        <f t="shared" si="19"/>
        <v>11120.541666666628</v>
      </c>
      <c r="X79" s="2">
        <f t="shared" si="6"/>
        <v>419342.59526712203</v>
      </c>
      <c r="Y79" s="2">
        <f t="shared" si="7"/>
        <v>20429262.866114955</v>
      </c>
      <c r="Z79" s="2" t="str">
        <f t="shared" si="8"/>
        <v>HERE</v>
      </c>
      <c r="AA79" s="2">
        <f>IF(Z79="HERE",Y79,AA78+Graph!$G$1*1000)</f>
        <v>20429262.866114955</v>
      </c>
      <c r="AB79" s="2">
        <f t="shared" si="20"/>
        <v>419342.59526712075</v>
      </c>
      <c r="AC79" s="2">
        <f t="shared" si="9"/>
        <v>769398.625</v>
      </c>
      <c r="AD79" s="3">
        <f t="shared" si="10"/>
        <v>20429262.866114955</v>
      </c>
      <c r="AE79" s="2">
        <f>IF(AE77&gt;=52800000,52800000,IF(AB58=Graph!G$1*1000,AE78+Graph!G$1*1000,AC79))</f>
        <v>769398.625</v>
      </c>
      <c r="AF79" s="3">
        <f t="shared" si="21"/>
        <v>769398.625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4</v>
      </c>
      <c r="C80" s="7"/>
      <c r="D80" s="2" t="e">
        <f t="shared" si="11"/>
        <v>#N/A</v>
      </c>
      <c r="E80" s="2" t="e">
        <f t="shared" si="22"/>
        <v>#N/A</v>
      </c>
      <c r="F80" s="2">
        <v>420625.06328062713</v>
      </c>
      <c r="G80" s="2">
        <f t="shared" si="25"/>
        <v>420625.06328062713</v>
      </c>
      <c r="H80" s="2">
        <f t="shared" si="12"/>
        <v>20849040.600187659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819720.42857142864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432569.77682925761</v>
      </c>
      <c r="Q80" s="2">
        <f t="shared" si="26"/>
        <v>432569.77682925761</v>
      </c>
      <c r="R80" s="2">
        <f t="shared" si="15"/>
        <v>21631231.267944217</v>
      </c>
      <c r="S80" s="2">
        <f t="shared" si="16"/>
        <v>420625.06328062713</v>
      </c>
      <c r="T80" s="2">
        <f t="shared" si="17"/>
        <v>20920.857142857159</v>
      </c>
      <c r="U80" s="2">
        <f t="shared" si="18"/>
        <v>432569.77682925761</v>
      </c>
      <c r="V80" s="2">
        <f t="shared" si="5"/>
        <v>780519.16666666663</v>
      </c>
      <c r="W80" s="2">
        <f t="shared" si="19"/>
        <v>11120.541666666628</v>
      </c>
      <c r="X80" s="2">
        <f t="shared" si="6"/>
        <v>421449.23516259098</v>
      </c>
      <c r="Y80" s="2">
        <f t="shared" si="7"/>
        <v>20850712.101277545</v>
      </c>
      <c r="Z80" s="2" t="str">
        <f t="shared" si="8"/>
        <v>HERE</v>
      </c>
      <c r="AA80" s="2">
        <f>IF(Z80="HERE",Y80,AA79+Graph!$G$1*1000)</f>
        <v>20850712.101277545</v>
      </c>
      <c r="AB80" s="2">
        <f t="shared" si="20"/>
        <v>421449.2351625897</v>
      </c>
      <c r="AC80" s="2">
        <f t="shared" si="9"/>
        <v>780519.16666666663</v>
      </c>
      <c r="AD80" s="3">
        <f t="shared" si="10"/>
        <v>20850712.101277545</v>
      </c>
      <c r="AE80" s="2">
        <f>IF(AE78&gt;=52800000,52800000,IF(AB59=Graph!G$1*1000,AE79+Graph!G$1*1000,AC80))</f>
        <v>780519.16666666663</v>
      </c>
      <c r="AF80" s="3">
        <f t="shared" si="21"/>
        <v>780519.16666666663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5</v>
      </c>
      <c r="C81" s="7"/>
      <c r="D81" s="2" t="e">
        <f t="shared" si="11"/>
        <v>#N/A</v>
      </c>
      <c r="E81" s="2" t="e">
        <f t="shared" si="22"/>
        <v>#N/A</v>
      </c>
      <c r="F81" s="2">
        <v>422460.83876977861</v>
      </c>
      <c r="G81" s="2">
        <f t="shared" si="25"/>
        <v>422460.83876977861</v>
      </c>
      <c r="H81" s="2">
        <f t="shared" si="12"/>
        <v>21271501.438957438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840641.2857142858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434676.41672472656</v>
      </c>
      <c r="Q81" s="2">
        <f t="shared" si="26"/>
        <v>434676.41672472656</v>
      </c>
      <c r="R81" s="2">
        <f t="shared" si="15"/>
        <v>22065907.684668943</v>
      </c>
      <c r="S81" s="2">
        <f t="shared" si="16"/>
        <v>422460.83876977861</v>
      </c>
      <c r="T81" s="2">
        <f t="shared" si="17"/>
        <v>20920.857142857159</v>
      </c>
      <c r="U81" s="2">
        <f t="shared" si="18"/>
        <v>434676.41672472656</v>
      </c>
      <c r="V81" s="2">
        <f t="shared" si="5"/>
        <v>791639.70833333337</v>
      </c>
      <c r="W81" s="2">
        <f t="shared" si="19"/>
        <v>11120.541666666744</v>
      </c>
      <c r="X81" s="2">
        <f t="shared" si="6"/>
        <v>423555.87505805981</v>
      </c>
      <c r="Y81" s="2">
        <f t="shared" si="7"/>
        <v>21274267.976335604</v>
      </c>
      <c r="Z81" s="2" t="str">
        <f t="shared" si="8"/>
        <v>HERE</v>
      </c>
      <c r="AA81" s="2">
        <f>IF(Z81="HERE",Y81,AA80+Graph!$G$1*1000)</f>
        <v>21274267.976335604</v>
      </c>
      <c r="AB81" s="2">
        <f t="shared" si="20"/>
        <v>423555.87505805865</v>
      </c>
      <c r="AC81" s="2">
        <f t="shared" si="9"/>
        <v>791639.70833333337</v>
      </c>
      <c r="AD81" s="3">
        <f t="shared" si="10"/>
        <v>21274267.976335604</v>
      </c>
      <c r="AE81" s="2">
        <f>IF(AE79&gt;=52800000,52800000,IF(AB60=Graph!G$1*1000,AE80+Graph!G$1*1000,AC81))</f>
        <v>791639.70833333337</v>
      </c>
      <c r="AF81" s="3">
        <f t="shared" si="21"/>
        <v>791639.70833333337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6</v>
      </c>
      <c r="C82" s="7"/>
      <c r="D82" s="2" t="e">
        <f t="shared" si="11"/>
        <v>#N/A</v>
      </c>
      <c r="E82" s="2" t="e">
        <f t="shared" si="22"/>
        <v>#N/A</v>
      </c>
      <c r="F82" s="2">
        <v>424296.61425891519</v>
      </c>
      <c r="G82" s="2">
        <f t="shared" si="25"/>
        <v>424296.61425891519</v>
      </c>
      <c r="H82" s="2">
        <f t="shared" si="12"/>
        <v>21695798.053216353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861562.14285714296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436783.05662019551</v>
      </c>
      <c r="Q82" s="2">
        <f t="shared" si="26"/>
        <v>436783.05662019551</v>
      </c>
      <c r="R82" s="2">
        <f t="shared" si="15"/>
        <v>22502690.741289139</v>
      </c>
      <c r="S82" s="2">
        <f t="shared" si="16"/>
        <v>424296.61425891519</v>
      </c>
      <c r="T82" s="2">
        <f t="shared" si="17"/>
        <v>20920.857142857159</v>
      </c>
      <c r="U82" s="2">
        <f t="shared" si="18"/>
        <v>436783.05662019551</v>
      </c>
      <c r="V82" s="2">
        <f t="shared" si="5"/>
        <v>802760.25</v>
      </c>
      <c r="W82" s="2">
        <f t="shared" si="19"/>
        <v>11120.541666666628</v>
      </c>
      <c r="X82" s="2">
        <f t="shared" si="6"/>
        <v>425662.51495352888</v>
      </c>
      <c r="Y82" s="2">
        <f t="shared" si="7"/>
        <v>21699930.491289131</v>
      </c>
      <c r="Z82" s="2" t="str">
        <f t="shared" si="8"/>
        <v>HERE</v>
      </c>
      <c r="AA82" s="2">
        <f>IF(Z82="HERE",Y82,AA81+Graph!$G$1*1000)</f>
        <v>21699930.491289131</v>
      </c>
      <c r="AB82" s="2">
        <f t="shared" si="20"/>
        <v>425662.5149535276</v>
      </c>
      <c r="AC82" s="2">
        <f t="shared" si="9"/>
        <v>802760.25</v>
      </c>
      <c r="AD82" s="3">
        <f t="shared" si="10"/>
        <v>21699930.491289131</v>
      </c>
      <c r="AE82" s="2">
        <f>IF(AE80&gt;=52800000,52800000,IF(AB61=Graph!G$1*1000,AE81+Graph!G$1*1000,AC82))</f>
        <v>802760.25</v>
      </c>
      <c r="AF82" s="3">
        <f t="shared" si="21"/>
        <v>802760.25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7</v>
      </c>
      <c r="C83" s="7"/>
      <c r="D83" s="2" t="e">
        <f t="shared" si="11"/>
        <v>#N/A</v>
      </c>
      <c r="E83" s="2" t="e">
        <f t="shared" si="22"/>
        <v>#N/A</v>
      </c>
      <c r="F83" s="2">
        <v>426132.38974806666</v>
      </c>
      <c r="G83" s="2">
        <f t="shared" si="25"/>
        <v>426132.38974806666</v>
      </c>
      <c r="H83" s="2">
        <f t="shared" si="12"/>
        <v>22121930.44296442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882483.00000000012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438889.69651566446</v>
      </c>
      <c r="Q83" s="2">
        <f t="shared" si="26"/>
        <v>438889.69651566446</v>
      </c>
      <c r="R83" s="2">
        <f t="shared" si="15"/>
        <v>22941580.437804803</v>
      </c>
      <c r="S83" s="2">
        <f t="shared" si="16"/>
        <v>426132.38974806666</v>
      </c>
      <c r="T83" s="2">
        <f t="shared" si="17"/>
        <v>20920.857142857159</v>
      </c>
      <c r="U83" s="2">
        <f t="shared" si="18"/>
        <v>438889.69651566446</v>
      </c>
      <c r="V83" s="2">
        <f t="shared" si="5"/>
        <v>813880.79166666663</v>
      </c>
      <c r="W83" s="2">
        <f t="shared" si="19"/>
        <v>11120.541666666628</v>
      </c>
      <c r="X83" s="2">
        <f t="shared" si="6"/>
        <v>427769.15484899783</v>
      </c>
      <c r="Y83" s="2">
        <f t="shared" si="7"/>
        <v>22127699.646138128</v>
      </c>
      <c r="Z83" s="2" t="str">
        <f t="shared" si="8"/>
        <v>HERE</v>
      </c>
      <c r="AA83" s="2">
        <f>IF(Z83="HERE",Y83,AA82+Graph!$G$1*1000)</f>
        <v>22127699.646138128</v>
      </c>
      <c r="AB83" s="2">
        <f t="shared" si="20"/>
        <v>427769.15484899655</v>
      </c>
      <c r="AC83" s="2">
        <f t="shared" si="9"/>
        <v>813880.79166666663</v>
      </c>
      <c r="AD83" s="3">
        <f t="shared" si="10"/>
        <v>22127699.646138128</v>
      </c>
      <c r="AE83" s="2">
        <f>IF(AE81&gt;=52800000,52800000,IF(AB62=Graph!G$1*1000,AE82+Graph!G$1*1000,AC83))</f>
        <v>813880.79166666663</v>
      </c>
      <c r="AF83" s="3">
        <f t="shared" si="21"/>
        <v>813880.79166666663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8</v>
      </c>
      <c r="C84" s="7"/>
      <c r="D84" s="2" t="e">
        <f t="shared" si="11"/>
        <v>#N/A</v>
      </c>
      <c r="E84" s="2" t="e">
        <f t="shared" si="22"/>
        <v>#N/A</v>
      </c>
      <c r="F84" s="2">
        <v>427968.16523721814</v>
      </c>
      <c r="G84" s="2">
        <f t="shared" si="25"/>
        <v>427968.16523721814</v>
      </c>
      <c r="H84" s="2">
        <f t="shared" si="12"/>
        <v>22549898.608201638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903403.85714285728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440996.33641113341</v>
      </c>
      <c r="Q84" s="2">
        <f t="shared" si="26"/>
        <v>440996.33641113341</v>
      </c>
      <c r="R84" s="2">
        <f t="shared" si="15"/>
        <v>23382576.774215937</v>
      </c>
      <c r="S84" s="2">
        <f t="shared" si="16"/>
        <v>427968.16523721814</v>
      </c>
      <c r="T84" s="2">
        <f t="shared" si="17"/>
        <v>20920.857142857159</v>
      </c>
      <c r="U84" s="2">
        <f t="shared" si="18"/>
        <v>440996.33641113341</v>
      </c>
      <c r="V84" s="2">
        <f t="shared" si="5"/>
        <v>825001.33333333337</v>
      </c>
      <c r="W84" s="2">
        <f t="shared" si="19"/>
        <v>11120.541666666744</v>
      </c>
      <c r="X84" s="2">
        <f t="shared" si="6"/>
        <v>429875.79474446666</v>
      </c>
      <c r="Y84" s="2">
        <f t="shared" si="7"/>
        <v>22557575.440882593</v>
      </c>
      <c r="Z84" s="2" t="str">
        <f t="shared" si="8"/>
        <v>HERE</v>
      </c>
      <c r="AA84" s="2">
        <f>IF(Z84="HERE",Y84,AA83+Graph!$G$1*1000)</f>
        <v>22557575.440882593</v>
      </c>
      <c r="AB84" s="2">
        <f t="shared" si="20"/>
        <v>429875.7947444655</v>
      </c>
      <c r="AC84" s="2">
        <f t="shared" si="9"/>
        <v>825001.33333333337</v>
      </c>
      <c r="AD84" s="3">
        <f t="shared" si="10"/>
        <v>22557575.440882593</v>
      </c>
      <c r="AE84" s="2">
        <f>IF(AE82&gt;=52800000,52800000,IF(AB63=Graph!G$1*1000,AE83+Graph!G$1*1000,AC84))</f>
        <v>825001.33333333337</v>
      </c>
      <c r="AF84" s="3">
        <f t="shared" si="21"/>
        <v>825001.33333333337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9</v>
      </c>
      <c r="C85" s="7"/>
      <c r="D85" s="2" t="e">
        <f t="shared" si="11"/>
        <v>#N/A</v>
      </c>
      <c r="E85" s="2" t="e">
        <f t="shared" si="22"/>
        <v>#N/A</v>
      </c>
      <c r="F85" s="2">
        <v>429803.94072635472</v>
      </c>
      <c r="G85" s="2">
        <f t="shared" si="25"/>
        <v>429803.94072635472</v>
      </c>
      <c r="H85" s="2">
        <f t="shared" si="12"/>
        <v>22979702.548927993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924324.71428571444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443102.97630660236</v>
      </c>
      <c r="Q85" s="2">
        <f t="shared" si="26"/>
        <v>443102.97630660236</v>
      </c>
      <c r="R85" s="2">
        <f t="shared" si="15"/>
        <v>23825679.750522539</v>
      </c>
      <c r="S85" s="2">
        <f t="shared" si="16"/>
        <v>429803.94072635472</v>
      </c>
      <c r="T85" s="2">
        <f t="shared" si="17"/>
        <v>20920.857142857159</v>
      </c>
      <c r="U85" s="2">
        <f t="shared" si="18"/>
        <v>443102.97630660236</v>
      </c>
      <c r="V85" s="2">
        <f t="shared" si="5"/>
        <v>836121.875</v>
      </c>
      <c r="W85" s="2">
        <f t="shared" si="19"/>
        <v>11120.541666666628</v>
      </c>
      <c r="X85" s="2">
        <f t="shared" si="6"/>
        <v>431982.43463993573</v>
      </c>
      <c r="Y85" s="2">
        <f t="shared" si="7"/>
        <v>22989557.875522528</v>
      </c>
      <c r="Z85" s="2" t="str">
        <f t="shared" si="8"/>
        <v>HERE</v>
      </c>
      <c r="AA85" s="2">
        <f>IF(Z85="HERE",Y85,AA84+Graph!$G$1*1000)</f>
        <v>22989557.875522528</v>
      </c>
      <c r="AB85" s="2">
        <f t="shared" si="20"/>
        <v>431982.43463993445</v>
      </c>
      <c r="AC85" s="2">
        <f t="shared" si="9"/>
        <v>836121.875</v>
      </c>
      <c r="AD85" s="3">
        <f t="shared" si="10"/>
        <v>22989557.875522528</v>
      </c>
      <c r="AE85" s="2">
        <f>IF(AE83&gt;=52800000,52800000,IF(AB64=Graph!G$1*1000,AE84+Graph!G$1*1000,AC85))</f>
        <v>836121.875</v>
      </c>
      <c r="AF85" s="3">
        <f t="shared" si="21"/>
        <v>836121.875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10</v>
      </c>
      <c r="C86" s="7"/>
      <c r="D86" s="2" t="e">
        <f t="shared" si="11"/>
        <v>#N/A</v>
      </c>
      <c r="E86" s="2" t="e">
        <f t="shared" si="22"/>
        <v>#N/A</v>
      </c>
      <c r="F86" s="2">
        <v>431639.7162155062</v>
      </c>
      <c r="G86" s="2">
        <f t="shared" si="25"/>
        <v>431639.7162155062</v>
      </c>
      <c r="H86" s="2">
        <f t="shared" si="12"/>
        <v>23411342.265143499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945245.57142857159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445209.61620208621</v>
      </c>
      <c r="Q86" s="2">
        <f t="shared" si="26"/>
        <v>445209.61620208621</v>
      </c>
      <c r="R86" s="2">
        <f t="shared" si="15"/>
        <v>24270889.366724625</v>
      </c>
      <c r="S86" s="2">
        <f t="shared" si="16"/>
        <v>431639.7162155062</v>
      </c>
      <c r="T86" s="2">
        <f t="shared" si="17"/>
        <v>20920.857142857159</v>
      </c>
      <c r="U86" s="2">
        <f t="shared" si="18"/>
        <v>445209.61620208621</v>
      </c>
      <c r="V86" s="2">
        <f t="shared" si="5"/>
        <v>847242.41666666663</v>
      </c>
      <c r="W86" s="2">
        <f t="shared" si="19"/>
        <v>11120.541666666628</v>
      </c>
      <c r="X86" s="2">
        <f t="shared" si="6"/>
        <v>434089.07453541958</v>
      </c>
      <c r="Y86" s="2">
        <f t="shared" si="7"/>
        <v>23423646.950057946</v>
      </c>
      <c r="Z86" s="2" t="str">
        <f t="shared" si="8"/>
        <v>HERE</v>
      </c>
      <c r="AA86" s="2">
        <f>IF(Z86="HERE",Y86,AA85+Graph!$G$1*1000)</f>
        <v>23423646.950057946</v>
      </c>
      <c r="AB86" s="2">
        <f t="shared" si="20"/>
        <v>434089.0745354183</v>
      </c>
      <c r="AC86" s="2">
        <f t="shared" si="9"/>
        <v>847242.41666666663</v>
      </c>
      <c r="AD86" s="3">
        <f t="shared" si="10"/>
        <v>23423646.950057946</v>
      </c>
      <c r="AE86" s="2">
        <f>IF(AE84&gt;=52800000,52800000,IF(AB65=Graph!G$1*1000,AE85+Graph!G$1*1000,AC86))</f>
        <v>847242.41666666663</v>
      </c>
      <c r="AF86" s="3">
        <f t="shared" si="21"/>
        <v>847242.41666666663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11</v>
      </c>
      <c r="C87" s="7"/>
      <c r="D87" s="2" t="e">
        <f t="shared" si="11"/>
        <v>#N/A</v>
      </c>
      <c r="E87" s="2" t="e">
        <f t="shared" si="22"/>
        <v>#N/A</v>
      </c>
      <c r="F87" s="2">
        <v>433475.49170464277</v>
      </c>
      <c r="G87" s="2">
        <f t="shared" si="25"/>
        <v>433475.49170464277</v>
      </c>
      <c r="H87" s="2">
        <f t="shared" si="12"/>
        <v>23844817.756848142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966166.42857142875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447316.25609755516</v>
      </c>
      <c r="Q87" s="2">
        <f t="shared" si="26"/>
        <v>447316.25609755516</v>
      </c>
      <c r="R87" s="2">
        <f t="shared" si="15"/>
        <v>24718205.62282218</v>
      </c>
      <c r="S87" s="2">
        <f t="shared" si="16"/>
        <v>433475.49170464277</v>
      </c>
      <c r="T87" s="2">
        <f t="shared" si="17"/>
        <v>20920.857142857159</v>
      </c>
      <c r="U87" s="2">
        <f t="shared" si="18"/>
        <v>447316.25609755516</v>
      </c>
      <c r="V87" s="2">
        <f t="shared" si="5"/>
        <v>858362.95833333337</v>
      </c>
      <c r="W87" s="2">
        <f t="shared" si="19"/>
        <v>11120.541666666744</v>
      </c>
      <c r="X87" s="2">
        <f t="shared" si="6"/>
        <v>436195.71443088842</v>
      </c>
      <c r="Y87" s="2">
        <f t="shared" si="7"/>
        <v>23859842.664488833</v>
      </c>
      <c r="Z87" s="2" t="str">
        <f t="shared" si="8"/>
        <v>HERE</v>
      </c>
      <c r="AA87" s="2">
        <f>IF(Z87="HERE",Y87,AA86+Graph!$G$1*1000)</f>
        <v>23859842.664488833</v>
      </c>
      <c r="AB87" s="2">
        <f t="shared" si="20"/>
        <v>436195.71443088725</v>
      </c>
      <c r="AC87" s="2">
        <f t="shared" si="9"/>
        <v>858362.95833333337</v>
      </c>
      <c r="AD87" s="3">
        <f t="shared" si="10"/>
        <v>23859842.664488833</v>
      </c>
      <c r="AE87" s="2">
        <f>IF(AE85&gt;=52800000,52800000,IF(AB66=Graph!G$1*1000,AE86+Graph!G$1*1000,AC87))</f>
        <v>858362.95833333337</v>
      </c>
      <c r="AF87" s="3">
        <f t="shared" si="21"/>
        <v>858362.95833333337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12</v>
      </c>
      <c r="C88" s="7"/>
      <c r="D88" s="2" t="e">
        <f t="shared" si="11"/>
        <v>#N/A</v>
      </c>
      <c r="E88" s="2" t="e">
        <f t="shared" si="22"/>
        <v>#N/A</v>
      </c>
      <c r="F88" s="2">
        <v>435311.26719379425</v>
      </c>
      <c r="G88" s="2">
        <f t="shared" si="25"/>
        <v>435311.26719379425</v>
      </c>
      <c r="H88" s="2">
        <f t="shared" si="12"/>
        <v>24280129.024041936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987087.28571428591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449422.89599302411</v>
      </c>
      <c r="Q88" s="2">
        <f t="shared" si="26"/>
        <v>449422.89599302411</v>
      </c>
      <c r="R88" s="2">
        <f t="shared" si="15"/>
        <v>25167628.518815205</v>
      </c>
      <c r="S88" s="2">
        <f t="shared" si="16"/>
        <v>435311.26719379425</v>
      </c>
      <c r="T88" s="2">
        <f t="shared" si="17"/>
        <v>20920.857142857159</v>
      </c>
      <c r="U88" s="2">
        <f t="shared" si="18"/>
        <v>449422.89599302411</v>
      </c>
      <c r="V88" s="2">
        <f t="shared" si="5"/>
        <v>869483.5</v>
      </c>
      <c r="W88" s="2">
        <f t="shared" si="19"/>
        <v>11120.541666666628</v>
      </c>
      <c r="X88" s="2">
        <f t="shared" si="6"/>
        <v>438302.35432635748</v>
      </c>
      <c r="Y88" s="2">
        <f t="shared" si="7"/>
        <v>24298145.01881519</v>
      </c>
      <c r="Z88" s="2" t="str">
        <f t="shared" si="8"/>
        <v>HERE</v>
      </c>
      <c r="AA88" s="2">
        <f>IF(Z88="HERE",Y88,AA87+Graph!$G$1*1000)</f>
        <v>24298145.01881519</v>
      </c>
      <c r="AB88" s="2">
        <f t="shared" si="20"/>
        <v>438302.3543263562</v>
      </c>
      <c r="AC88" s="2">
        <f t="shared" si="9"/>
        <v>869483.5</v>
      </c>
      <c r="AD88" s="3">
        <f t="shared" si="10"/>
        <v>24298145.01881519</v>
      </c>
      <c r="AE88" s="2">
        <f>IF(AE86&gt;=52800000,52800000,IF(AB67=Graph!G$1*1000,AE87+Graph!G$1*1000,AC88))</f>
        <v>869483.5</v>
      </c>
      <c r="AF88" s="3">
        <f t="shared" si="21"/>
        <v>869483.5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13</v>
      </c>
      <c r="C89" s="7"/>
      <c r="D89" s="2" t="e">
        <f t="shared" si="11"/>
        <v>#N/A</v>
      </c>
      <c r="E89" s="2" t="e">
        <f t="shared" si="22"/>
        <v>#N/A</v>
      </c>
      <c r="F89" s="2">
        <v>437147.04268293083</v>
      </c>
      <c r="G89" s="2">
        <f t="shared" si="25"/>
        <v>437147.04268293083</v>
      </c>
      <c r="H89" s="2">
        <f t="shared" si="12"/>
        <v>24717276.066724867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1008008.1428571431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451529.53588849306</v>
      </c>
      <c r="Q89" s="2">
        <f t="shared" si="26"/>
        <v>451529.53588849306</v>
      </c>
      <c r="R89" s="2">
        <f t="shared" si="15"/>
        <v>25619158.054703698</v>
      </c>
      <c r="S89" s="2">
        <f t="shared" si="16"/>
        <v>437147.04268293083</v>
      </c>
      <c r="T89" s="2">
        <f t="shared" si="17"/>
        <v>20920.857142857159</v>
      </c>
      <c r="U89" s="2">
        <f t="shared" si="18"/>
        <v>451529.53588849306</v>
      </c>
      <c r="V89" s="2">
        <f t="shared" si="5"/>
        <v>880604.04166666663</v>
      </c>
      <c r="W89" s="2">
        <f t="shared" si="19"/>
        <v>11120.541666666628</v>
      </c>
      <c r="X89" s="2">
        <f t="shared" si="6"/>
        <v>440408.99422182643</v>
      </c>
      <c r="Y89" s="2">
        <f t="shared" si="7"/>
        <v>24738554.013037015</v>
      </c>
      <c r="Z89" s="2" t="str">
        <f t="shared" si="8"/>
        <v>HERE</v>
      </c>
      <c r="AA89" s="2">
        <f>IF(Z89="HERE",Y89,AA88+Graph!$G$1*1000)</f>
        <v>24738554.013037015</v>
      </c>
      <c r="AB89" s="2">
        <f t="shared" si="20"/>
        <v>440408.99422182515</v>
      </c>
      <c r="AC89" s="2">
        <f t="shared" si="9"/>
        <v>880604.04166666663</v>
      </c>
      <c r="AD89" s="3">
        <f t="shared" si="10"/>
        <v>24738554.013037015</v>
      </c>
      <c r="AE89" s="2">
        <f>IF(AE87&gt;=52800000,52800000,IF(AB68=Graph!G$1*1000,AE88+Graph!G$1*1000,AC89))</f>
        <v>880604.04166666663</v>
      </c>
      <c r="AF89" s="3">
        <f t="shared" si="21"/>
        <v>880604.04166666663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14</v>
      </c>
      <c r="C90" s="7"/>
      <c r="D90" s="2" t="e">
        <f t="shared" si="11"/>
        <v>#N/A</v>
      </c>
      <c r="E90" s="2" t="e">
        <f t="shared" si="22"/>
        <v>#N/A</v>
      </c>
      <c r="F90" s="2">
        <v>438982.8181720823</v>
      </c>
      <c r="G90" s="2">
        <f t="shared" si="25"/>
        <v>438982.8181720823</v>
      </c>
      <c r="H90" s="2">
        <f t="shared" si="12"/>
        <v>25156258.884896949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1028929.0000000002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453636.17578396201</v>
      </c>
      <c r="Q90" s="2">
        <f t="shared" si="26"/>
        <v>453636.17578396201</v>
      </c>
      <c r="R90" s="2">
        <f t="shared" si="15"/>
        <v>26072794.23048766</v>
      </c>
      <c r="S90" s="2">
        <f t="shared" si="16"/>
        <v>438982.8181720823</v>
      </c>
      <c r="T90" s="2">
        <f t="shared" si="17"/>
        <v>20920.857142857159</v>
      </c>
      <c r="U90" s="2">
        <f t="shared" si="18"/>
        <v>453636.17578396201</v>
      </c>
      <c r="V90" s="2">
        <f t="shared" si="5"/>
        <v>891724.58333333326</v>
      </c>
      <c r="W90" s="2">
        <f t="shared" si="19"/>
        <v>11120.541666666628</v>
      </c>
      <c r="X90" s="2">
        <f t="shared" si="6"/>
        <v>442515.63411729538</v>
      </c>
      <c r="Y90" s="2">
        <f t="shared" si="7"/>
        <v>25181069.647154309</v>
      </c>
      <c r="Z90" s="2" t="str">
        <f t="shared" si="8"/>
        <v>HERE</v>
      </c>
      <c r="AA90" s="2">
        <f>IF(Z90="HERE",Y90,AA89+Graph!$G$1*1000)</f>
        <v>25181069.647154309</v>
      </c>
      <c r="AB90" s="2">
        <f t="shared" si="20"/>
        <v>442515.6341172941</v>
      </c>
      <c r="AC90" s="2">
        <f t="shared" si="9"/>
        <v>891724.58333333326</v>
      </c>
      <c r="AD90" s="3">
        <f t="shared" si="10"/>
        <v>25181069.647154309</v>
      </c>
      <c r="AE90" s="2">
        <f>IF(AE88&gt;=52800000,52800000,IF(AB69=Graph!G$1*1000,AE89+Graph!G$1*1000,AC90))</f>
        <v>891724.58333333326</v>
      </c>
      <c r="AF90" s="3">
        <f t="shared" si="21"/>
        <v>891724.58333333326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15</v>
      </c>
      <c r="C91" s="7"/>
      <c r="D91" s="2" t="e">
        <f t="shared" si="11"/>
        <v>#N/A</v>
      </c>
      <c r="E91" s="2" t="e">
        <f t="shared" si="22"/>
        <v>#N/A</v>
      </c>
      <c r="F91" s="2">
        <v>440818.59366121888</v>
      </c>
      <c r="G91" s="2">
        <f t="shared" si="25"/>
        <v>440818.59366121888</v>
      </c>
      <c r="H91" s="2">
        <f t="shared" si="12"/>
        <v>25597077.478558168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1049849.8571428573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455742.81567943096</v>
      </c>
      <c r="Q91" s="2">
        <f t="shared" si="26"/>
        <v>455742.81567943096</v>
      </c>
      <c r="R91" s="2">
        <f t="shared" si="15"/>
        <v>26528537.046167091</v>
      </c>
      <c r="S91" s="2">
        <f t="shared" si="16"/>
        <v>440818.59366121888</v>
      </c>
      <c r="T91" s="2">
        <f t="shared" si="17"/>
        <v>20920.857142857043</v>
      </c>
      <c r="U91" s="2">
        <f t="shared" si="18"/>
        <v>455742.81567943096</v>
      </c>
      <c r="V91" s="2">
        <f t="shared" si="5"/>
        <v>902845.125</v>
      </c>
      <c r="W91" s="2">
        <f t="shared" si="19"/>
        <v>11120.541666666744</v>
      </c>
      <c r="X91" s="2">
        <f t="shared" si="6"/>
        <v>444622.27401276422</v>
      </c>
      <c r="Y91" s="2">
        <f t="shared" si="7"/>
        <v>25625691.921167072</v>
      </c>
      <c r="Z91" s="2" t="str">
        <f t="shared" si="8"/>
        <v>HERE</v>
      </c>
      <c r="AA91" s="2">
        <f>IF(Z91="HERE",Y91,AA90+Graph!$G$1*1000)</f>
        <v>25625691.921167072</v>
      </c>
      <c r="AB91" s="2">
        <f t="shared" si="20"/>
        <v>444622.27401276305</v>
      </c>
      <c r="AC91" s="2">
        <f t="shared" si="9"/>
        <v>902845.125</v>
      </c>
      <c r="AD91" s="3">
        <f t="shared" si="10"/>
        <v>25625691.921167072</v>
      </c>
      <c r="AE91" s="2">
        <f>IF(AE89&gt;=52800000,52800000,IF(AB70=Graph!G$1*1000,AE90+Graph!G$1*1000,AC91))</f>
        <v>902845.125</v>
      </c>
      <c r="AF91" s="3">
        <f t="shared" si="21"/>
        <v>902845.125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16</v>
      </c>
      <c r="C92" s="7"/>
      <c r="D92" s="2" t="e">
        <f t="shared" si="11"/>
        <v>#N/A</v>
      </c>
      <c r="E92" s="2" t="e">
        <f t="shared" si="22"/>
        <v>#N/A</v>
      </c>
      <c r="F92" s="2">
        <v>442654.36915037036</v>
      </c>
      <c r="G92" s="2">
        <f t="shared" si="25"/>
        <v>442654.36915037036</v>
      </c>
      <c r="H92" s="2">
        <f t="shared" si="12"/>
        <v>26039731.847708538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1070770.7142857143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457849.45557489991</v>
      </c>
      <c r="Q92" s="2">
        <f t="shared" si="26"/>
        <v>457849.45557489991</v>
      </c>
      <c r="R92" s="2">
        <f t="shared" si="15"/>
        <v>26986386.50174199</v>
      </c>
      <c r="S92" s="2">
        <f t="shared" si="16"/>
        <v>442654.36915037036</v>
      </c>
      <c r="T92" s="2">
        <f t="shared" si="17"/>
        <v>20920.857142857043</v>
      </c>
      <c r="U92" s="2">
        <f t="shared" si="18"/>
        <v>457849.45557489991</v>
      </c>
      <c r="V92" s="2">
        <f t="shared" si="5"/>
        <v>913965.66666666663</v>
      </c>
      <c r="W92" s="2">
        <f t="shared" si="19"/>
        <v>11120.541666666628</v>
      </c>
      <c r="X92" s="2">
        <f t="shared" si="6"/>
        <v>446728.91390823328</v>
      </c>
      <c r="Y92" s="2">
        <f t="shared" si="7"/>
        <v>26072420.835075304</v>
      </c>
      <c r="Z92" s="2" t="str">
        <f t="shared" si="8"/>
        <v>HERE</v>
      </c>
      <c r="AA92" s="2">
        <f>IF(Z92="HERE",Y92,AA91+Graph!$G$1*1000)</f>
        <v>26072420.835075304</v>
      </c>
      <c r="AB92" s="2">
        <f t="shared" si="20"/>
        <v>446728.913908232</v>
      </c>
      <c r="AC92" s="2">
        <f t="shared" si="9"/>
        <v>913965.66666666663</v>
      </c>
      <c r="AD92" s="3">
        <f t="shared" si="10"/>
        <v>26072420.835075304</v>
      </c>
      <c r="AE92" s="2">
        <f>IF(AE90&gt;=52800000,52800000,IF(AB71=Graph!G$1*1000,AE91+Graph!G$1*1000,AC92))</f>
        <v>913965.66666666663</v>
      </c>
      <c r="AF92" s="3">
        <f t="shared" si="21"/>
        <v>913965.66666666663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17</v>
      </c>
      <c r="C93" s="7"/>
      <c r="D93" s="2" t="e">
        <f t="shared" si="11"/>
        <v>#N/A</v>
      </c>
      <c r="E93" s="2" t="e">
        <f t="shared" si="22"/>
        <v>#N/A</v>
      </c>
      <c r="F93" s="2">
        <v>444490.14463952184</v>
      </c>
      <c r="G93" s="2">
        <f t="shared" si="25"/>
        <v>444490.14463952184</v>
      </c>
      <c r="H93" s="2">
        <f t="shared" si="12"/>
        <v>26484221.99234806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1091691.5714285714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459956.09547036886</v>
      </c>
      <c r="Q93" s="2">
        <f t="shared" si="26"/>
        <v>459956.09547036886</v>
      </c>
      <c r="R93" s="2">
        <f t="shared" si="15"/>
        <v>27446342.597212359</v>
      </c>
      <c r="S93" s="2">
        <f t="shared" si="16"/>
        <v>444490.14463952184</v>
      </c>
      <c r="T93" s="2">
        <f t="shared" si="17"/>
        <v>20920.857142857043</v>
      </c>
      <c r="U93" s="2">
        <f t="shared" si="18"/>
        <v>459956.09547036886</v>
      </c>
      <c r="V93" s="2">
        <f t="shared" si="5"/>
        <v>925086.20833333326</v>
      </c>
      <c r="W93" s="2">
        <f t="shared" si="19"/>
        <v>11120.541666666628</v>
      </c>
      <c r="X93" s="2">
        <f t="shared" si="6"/>
        <v>448835.55380370223</v>
      </c>
      <c r="Y93" s="2">
        <f t="shared" si="7"/>
        <v>26521256.388879005</v>
      </c>
      <c r="Z93" s="2" t="str">
        <f t="shared" si="8"/>
        <v>HERE</v>
      </c>
      <c r="AA93" s="2">
        <f>IF(Z93="HERE",Y93,AA92+Graph!$G$1*1000)</f>
        <v>26521256.388879005</v>
      </c>
      <c r="AB93" s="2">
        <f t="shared" si="20"/>
        <v>448835.55380370095</v>
      </c>
      <c r="AC93" s="2">
        <f t="shared" si="9"/>
        <v>925086.20833333326</v>
      </c>
      <c r="AD93" s="3">
        <f t="shared" si="10"/>
        <v>26521256.388879005</v>
      </c>
      <c r="AE93" s="2">
        <f>IF(AE91&gt;=52800000,52800000,IF(AB72=Graph!G$1*1000,AE92+Graph!G$1*1000,AC93))</f>
        <v>925086.20833333326</v>
      </c>
      <c r="AF93" s="3">
        <f t="shared" si="21"/>
        <v>925086.20833333326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18</v>
      </c>
      <c r="C94" s="7"/>
      <c r="D94" s="2" t="e">
        <f t="shared" si="11"/>
        <v>#N/A</v>
      </c>
      <c r="E94" s="2" t="e">
        <f t="shared" si="22"/>
        <v>#N/A</v>
      </c>
      <c r="F94" s="2">
        <v>446325.92012865841</v>
      </c>
      <c r="G94" s="2">
        <f t="shared" si="25"/>
        <v>446325.92012865841</v>
      </c>
      <c r="H94" s="2">
        <f t="shared" si="12"/>
        <v>26930547.912476718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1112612.4285714284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462062.73536583781</v>
      </c>
      <c r="Q94" s="2">
        <f t="shared" si="26"/>
        <v>462062.73536583781</v>
      </c>
      <c r="R94" s="2">
        <f t="shared" si="15"/>
        <v>27908405.332578197</v>
      </c>
      <c r="S94" s="2">
        <f t="shared" si="16"/>
        <v>446325.92012865841</v>
      </c>
      <c r="T94" s="2">
        <f t="shared" si="17"/>
        <v>20920.857142857043</v>
      </c>
      <c r="U94" s="2">
        <f t="shared" si="18"/>
        <v>462062.73536583781</v>
      </c>
      <c r="V94" s="2">
        <f t="shared" si="5"/>
        <v>936206.75</v>
      </c>
      <c r="W94" s="2">
        <f t="shared" si="19"/>
        <v>11120.541666666744</v>
      </c>
      <c r="X94" s="2">
        <f t="shared" si="6"/>
        <v>450942.19369917107</v>
      </c>
      <c r="Y94" s="2">
        <f t="shared" si="7"/>
        <v>26972198.582578175</v>
      </c>
      <c r="Z94" s="2" t="str">
        <f t="shared" si="8"/>
        <v>HERE</v>
      </c>
      <c r="AA94" s="2">
        <f>IF(Z94="HERE",Y94,AA93+Graph!$G$1*1000)</f>
        <v>26972198.582578175</v>
      </c>
      <c r="AB94" s="2">
        <f t="shared" si="20"/>
        <v>450942.1936991699</v>
      </c>
      <c r="AC94" s="2">
        <f t="shared" si="9"/>
        <v>936206.75</v>
      </c>
      <c r="AD94" s="3">
        <f t="shared" si="10"/>
        <v>26972198.582578175</v>
      </c>
      <c r="AE94" s="2">
        <f>IF(AE92&gt;=52800000,52800000,IF(AB73=Graph!G$1*1000,AE93+Graph!G$1*1000,AC94))</f>
        <v>936206.75</v>
      </c>
      <c r="AF94" s="3">
        <f t="shared" si="21"/>
        <v>936206.75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19</v>
      </c>
      <c r="C95" s="7"/>
      <c r="D95" s="2" t="e">
        <f t="shared" si="11"/>
        <v>#N/A</v>
      </c>
      <c r="E95" s="2" t="e">
        <f t="shared" si="22"/>
        <v>#N/A</v>
      </c>
      <c r="F95" s="2">
        <v>448161.69561780989</v>
      </c>
      <c r="G95" s="2">
        <f t="shared" si="25"/>
        <v>448161.69561780989</v>
      </c>
      <c r="H95" s="2">
        <f t="shared" si="12"/>
        <v>27378709.608094528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1133533.2857142854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464169.37526130676</v>
      </c>
      <c r="Q95" s="2">
        <f t="shared" si="26"/>
        <v>464169.37526130676</v>
      </c>
      <c r="R95" s="2">
        <f t="shared" si="15"/>
        <v>28372574.707839504</v>
      </c>
      <c r="S95" s="2">
        <f t="shared" si="16"/>
        <v>448161.69561780989</v>
      </c>
      <c r="T95" s="2">
        <f t="shared" si="17"/>
        <v>20920.857142857043</v>
      </c>
      <c r="U95" s="2">
        <f t="shared" si="18"/>
        <v>464169.37526130676</v>
      </c>
      <c r="V95" s="2">
        <f t="shared" si="5"/>
        <v>947327.29166666663</v>
      </c>
      <c r="W95" s="2">
        <f t="shared" si="19"/>
        <v>11120.541666666628</v>
      </c>
      <c r="X95" s="2">
        <f t="shared" si="6"/>
        <v>453048.83359464013</v>
      </c>
      <c r="Y95" s="2">
        <f t="shared" ref="Y95:Y158" si="30">IF(COUNT($C96)=0,IF(COUNT($C95)=1,C95,SUM(Y94+X95)),C95)</f>
        <v>27425247.416172814</v>
      </c>
      <c r="Z95" s="2" t="str">
        <f t="shared" si="8"/>
        <v>HERE</v>
      </c>
      <c r="AA95" s="2">
        <f>IF(Z95="HERE",Y95,AA94+Graph!$G$1*1000)</f>
        <v>27425247.416172814</v>
      </c>
      <c r="AB95" s="2">
        <f t="shared" si="20"/>
        <v>453048.83359463885</v>
      </c>
      <c r="AC95" s="2">
        <f t="shared" ref="AC95:AC158" si="31">IF(Z96="HERE",V95,AC94)</f>
        <v>947327.29166666663</v>
      </c>
      <c r="AD95" s="3">
        <f t="shared" si="10"/>
        <v>27425247.416172814</v>
      </c>
      <c r="AE95" s="2">
        <f>IF(AE93&gt;=52800000,52800000,IF(AB74=Graph!G$1*1000,AE94+Graph!G$1*1000,AC95))</f>
        <v>947327.29166666663</v>
      </c>
      <c r="AF95" s="3">
        <f t="shared" si="21"/>
        <v>947327.29166666663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20</v>
      </c>
      <c r="C96" s="7"/>
      <c r="D96" s="2" t="e">
        <f t="shared" si="11"/>
        <v>#N/A</v>
      </c>
      <c r="E96" s="2" t="e">
        <f t="shared" si="22"/>
        <v>#N/A</v>
      </c>
      <c r="F96" s="2">
        <v>449997.47110694647</v>
      </c>
      <c r="G96" s="2">
        <f t="shared" si="25"/>
        <v>449997.47110694647</v>
      </c>
      <c r="H96" s="2">
        <f t="shared" ref="H96:H159" si="32">IF(COUNT($C97)=0,IF(COUNT($C96)=1,C96,SUM(H95+G96)),C96)</f>
        <v>27828707.079201475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1154454.1428571425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466276.01515679061</v>
      </c>
      <c r="Q96" s="2">
        <f t="shared" si="26"/>
        <v>466276.01515679061</v>
      </c>
      <c r="R96" s="2">
        <f t="shared" ref="R96:R159" si="33">IF(COUNT($C97)=0,IF(COUNT($C96)=1,M96,SUM(R95+Q96)),M96)</f>
        <v>28838850.722996294</v>
      </c>
      <c r="S96" s="2">
        <f t="shared" si="16"/>
        <v>449997.47110694647</v>
      </c>
      <c r="T96" s="2">
        <f t="shared" si="17"/>
        <v>20920.857142857043</v>
      </c>
      <c r="U96" s="2">
        <f t="shared" si="18"/>
        <v>466276.01515679061</v>
      </c>
      <c r="V96" s="2">
        <f t="shared" si="5"/>
        <v>958447.83333333326</v>
      </c>
      <c r="W96" s="2">
        <f t="shared" si="19"/>
        <v>11120.541666666628</v>
      </c>
      <c r="X96" s="2">
        <f t="shared" si="6"/>
        <v>455155.47349012399</v>
      </c>
      <c r="Y96" s="2">
        <f t="shared" si="30"/>
        <v>27880402.889662936</v>
      </c>
      <c r="Z96" s="2" t="str">
        <f t="shared" si="8"/>
        <v>HERE</v>
      </c>
      <c r="AA96" s="2">
        <f>IF(Z96="HERE",Y96,AA95+Graph!$G$1*1000)</f>
        <v>27880402.889662936</v>
      </c>
      <c r="AB96" s="2">
        <f t="shared" si="20"/>
        <v>455155.47349012271</v>
      </c>
      <c r="AC96" s="2">
        <f t="shared" si="31"/>
        <v>958447.83333333326</v>
      </c>
      <c r="AD96" s="3">
        <f t="shared" si="10"/>
        <v>27880402.889662936</v>
      </c>
      <c r="AE96" s="2">
        <f>IF(AE94&gt;=52800000,52800000,IF(AB75=Graph!G$1*1000,AE95+Graph!G$1*1000,AC96))</f>
        <v>958447.83333333326</v>
      </c>
      <c r="AF96" s="3">
        <f t="shared" si="21"/>
        <v>958447.83333333326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21</v>
      </c>
      <c r="C97" s="7"/>
      <c r="D97" s="2" t="e">
        <f t="shared" si="11"/>
        <v>#N/A</v>
      </c>
      <c r="E97" s="2" t="e">
        <f t="shared" si="22"/>
        <v>#N/A</v>
      </c>
      <c r="F97" s="2">
        <v>451833.24659609795</v>
      </c>
      <c r="G97" s="2">
        <f t="shared" si="25"/>
        <v>451833.24659609795</v>
      </c>
      <c r="H97" s="2">
        <f t="shared" si="32"/>
        <v>28280540.325797573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1175374.9999999995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468382.65505225956</v>
      </c>
      <c r="Q97" s="2">
        <f t="shared" si="26"/>
        <v>468382.65505225956</v>
      </c>
      <c r="R97" s="2">
        <f t="shared" si="33"/>
        <v>29307233.378048554</v>
      </c>
      <c r="S97" s="2">
        <f t="shared" si="16"/>
        <v>451833.24659609795</v>
      </c>
      <c r="T97" s="2">
        <f t="shared" si="17"/>
        <v>20920.857142857043</v>
      </c>
      <c r="U97" s="2">
        <f t="shared" si="18"/>
        <v>468382.65505225956</v>
      </c>
      <c r="V97" s="2">
        <f t="shared" si="5"/>
        <v>969568.375</v>
      </c>
      <c r="W97" s="2">
        <f t="shared" si="19"/>
        <v>11120.541666666744</v>
      </c>
      <c r="X97" s="2">
        <f t="shared" si="6"/>
        <v>457262.11338559282</v>
      </c>
      <c r="Y97" s="2">
        <f t="shared" si="30"/>
        <v>28337665.003048528</v>
      </c>
      <c r="Z97" s="2" t="str">
        <f t="shared" si="8"/>
        <v>HERE</v>
      </c>
      <c r="AA97" s="2">
        <f>IF(Z97="HERE",Y97,AA96+Graph!$G$1*1000)</f>
        <v>28337665.003048528</v>
      </c>
      <c r="AB97" s="2">
        <f t="shared" si="20"/>
        <v>457262.11338559166</v>
      </c>
      <c r="AC97" s="2">
        <f t="shared" si="31"/>
        <v>969568.375</v>
      </c>
      <c r="AD97" s="3">
        <f t="shared" si="10"/>
        <v>28337665.003048528</v>
      </c>
      <c r="AE97" s="2">
        <f>IF(AE95&gt;=52800000,52800000,IF(AB76=Graph!G$1*1000,AE96+Graph!G$1*1000,AC97))</f>
        <v>969568.375</v>
      </c>
      <c r="AF97" s="3">
        <f t="shared" si="21"/>
        <v>969568.375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22</v>
      </c>
      <c r="C98" s="7"/>
      <c r="D98" s="2" t="e">
        <f t="shared" si="11"/>
        <v>#N/A</v>
      </c>
      <c r="E98" s="2" t="e">
        <f t="shared" si="22"/>
        <v>#N/A</v>
      </c>
      <c r="F98" s="2">
        <v>453669.02208523452</v>
      </c>
      <c r="G98" s="2">
        <f t="shared" si="25"/>
        <v>453669.02208523452</v>
      </c>
      <c r="H98" s="2">
        <f t="shared" si="32"/>
        <v>28734209.347882807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1196295.8571428566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470489.29494772851</v>
      </c>
      <c r="Q98" s="2">
        <f t="shared" si="26"/>
        <v>470489.29494772851</v>
      </c>
      <c r="R98" s="2">
        <f t="shared" si="33"/>
        <v>29777722.672996283</v>
      </c>
      <c r="S98" s="2">
        <f t="shared" si="16"/>
        <v>453669.02208523452</v>
      </c>
      <c r="T98" s="2">
        <f t="shared" si="17"/>
        <v>20920.857142857043</v>
      </c>
      <c r="U98" s="2">
        <f t="shared" si="18"/>
        <v>470489.29494772851</v>
      </c>
      <c r="V98" s="2">
        <f t="shared" si="5"/>
        <v>980688.91666666663</v>
      </c>
      <c r="W98" s="2">
        <f t="shared" si="19"/>
        <v>11120.541666666628</v>
      </c>
      <c r="X98" s="2">
        <f t="shared" si="6"/>
        <v>459368.75328106189</v>
      </c>
      <c r="Y98" s="2">
        <f t="shared" si="30"/>
        <v>28797033.756329589</v>
      </c>
      <c r="Z98" s="2" t="str">
        <f t="shared" si="8"/>
        <v>HERE</v>
      </c>
      <c r="AA98" s="2">
        <f>IF(Z98="HERE",Y98,AA97+Graph!$G$1*1000)</f>
        <v>28797033.756329589</v>
      </c>
      <c r="AB98" s="2">
        <f t="shared" si="20"/>
        <v>459368.75328106061</v>
      </c>
      <c r="AC98" s="2">
        <f t="shared" si="31"/>
        <v>980688.91666666663</v>
      </c>
      <c r="AD98" s="3">
        <f t="shared" si="10"/>
        <v>28797033.756329589</v>
      </c>
      <c r="AE98" s="2">
        <f>IF(AE96&gt;=52800000,52800000,IF(AB77=Graph!G$1*1000,AE97+Graph!G$1*1000,AC98))</f>
        <v>980688.91666666663</v>
      </c>
      <c r="AF98" s="3">
        <f t="shared" si="21"/>
        <v>980688.91666666663</v>
      </c>
      <c r="AG98" s="3">
        <f t="shared" si="29"/>
        <v>17670773.761011899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23</v>
      </c>
      <c r="C99" s="7"/>
      <c r="D99" s="2" t="e">
        <f t="shared" si="11"/>
        <v>#N/A</v>
      </c>
      <c r="E99" s="2" t="e">
        <f t="shared" si="22"/>
        <v>#N/A</v>
      </c>
      <c r="F99" s="2">
        <v>455504.797574386</v>
      </c>
      <c r="G99" s="2">
        <f t="shared" si="25"/>
        <v>455504.797574386</v>
      </c>
      <c r="H99" s="2">
        <f t="shared" si="32"/>
        <v>29189714.145457193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1217216.7142857136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472595.93484319746</v>
      </c>
      <c r="Q99" s="2">
        <f t="shared" si="26"/>
        <v>472595.93484319746</v>
      </c>
      <c r="R99" s="2">
        <f t="shared" si="33"/>
        <v>30250318.60783948</v>
      </c>
      <c r="S99" s="2">
        <f t="shared" si="16"/>
        <v>455504.797574386</v>
      </c>
      <c r="T99" s="2">
        <f t="shared" si="17"/>
        <v>20920.857142857043</v>
      </c>
      <c r="U99" s="2">
        <f t="shared" si="18"/>
        <v>472595.93484319746</v>
      </c>
      <c r="V99" s="2">
        <f t="shared" si="5"/>
        <v>991809.45833333326</v>
      </c>
      <c r="W99" s="2">
        <f t="shared" si="19"/>
        <v>11120.541666666628</v>
      </c>
      <c r="X99" s="2">
        <f t="shared" si="6"/>
        <v>461475.39317653084</v>
      </c>
      <c r="Y99" s="2">
        <f t="shared" si="30"/>
        <v>29258509.149506118</v>
      </c>
      <c r="Z99" s="2" t="str">
        <f t="shared" si="8"/>
        <v>HERE</v>
      </c>
      <c r="AA99" s="2">
        <f>IF(Z99="HERE",Y99,AA98+Graph!$G$1*1000)</f>
        <v>29258509.149506118</v>
      </c>
      <c r="AB99" s="2">
        <f t="shared" si="20"/>
        <v>461475.39317652956</v>
      </c>
      <c r="AC99" s="2">
        <f t="shared" si="31"/>
        <v>991809.45833333326</v>
      </c>
      <c r="AD99" s="3">
        <f t="shared" si="10"/>
        <v>29258509.149506118</v>
      </c>
      <c r="AE99" s="2">
        <f>IF(AE97&gt;=52800000,52800000,IF(AB78=Graph!G$1*1000,AE98+Graph!G$1*1000,AC99))</f>
        <v>991809.45833333326</v>
      </c>
      <c r="AF99" s="3">
        <f t="shared" si="21"/>
        <v>991809.45833333326</v>
      </c>
      <c r="AG99" s="3">
        <f t="shared" si="29"/>
        <v>18046842.147929717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24</v>
      </c>
      <c r="C100" s="14"/>
      <c r="D100" s="13" t="e">
        <f t="shared" si="11"/>
        <v>#N/A</v>
      </c>
      <c r="E100" s="13" t="e">
        <f t="shared" si="22"/>
        <v>#N/A</v>
      </c>
      <c r="F100" s="13">
        <v>457340.57306353748</v>
      </c>
      <c r="G100" s="2">
        <f t="shared" si="25"/>
        <v>457340.57306353748</v>
      </c>
      <c r="H100" s="13">
        <f t="shared" si="32"/>
        <v>29647054.718520731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1238137.5714285707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474702.57473866642</v>
      </c>
      <c r="Q100" s="2">
        <f t="shared" si="26"/>
        <v>474702.57473866642</v>
      </c>
      <c r="R100" s="13">
        <f t="shared" si="33"/>
        <v>30725021.182578146</v>
      </c>
      <c r="S100" s="13">
        <f t="shared" si="16"/>
        <v>457340.57306353748</v>
      </c>
      <c r="T100" s="13">
        <f t="shared" si="17"/>
        <v>20920.857142857043</v>
      </c>
      <c r="U100" s="13">
        <f t="shared" si="18"/>
        <v>474702.57473866642</v>
      </c>
      <c r="V100" s="13">
        <f t="shared" si="5"/>
        <v>1002930</v>
      </c>
      <c r="W100" s="13">
        <f t="shared" si="19"/>
        <v>11120.541666666744</v>
      </c>
      <c r="X100" s="13">
        <f t="shared" si="6"/>
        <v>463582.03307199967</v>
      </c>
      <c r="Y100" s="2">
        <f t="shared" si="30"/>
        <v>29722091.182578117</v>
      </c>
      <c r="Z100" s="2" t="str">
        <f t="shared" si="8"/>
        <v>HERE</v>
      </c>
      <c r="AA100" s="2">
        <f>IF(Z100="HERE",Y100,AA99+Graph!$G$1*1000)</f>
        <v>29722091.182578117</v>
      </c>
      <c r="AB100" s="2">
        <f t="shared" si="20"/>
        <v>463582.03307199851</v>
      </c>
      <c r="AC100" s="2">
        <f t="shared" si="31"/>
        <v>1002930</v>
      </c>
      <c r="AD100" s="3">
        <f t="shared" si="10"/>
        <v>29722091.182578117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18424806.51075346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25</v>
      </c>
      <c r="C101" s="7"/>
      <c r="D101" s="2" t="e">
        <f t="shared" si="11"/>
        <v>#N/A</v>
      </c>
      <c r="E101" s="2" t="e">
        <f t="shared" si="22"/>
        <v>#N/A</v>
      </c>
      <c r="F101" s="2">
        <v>459176.34855267406</v>
      </c>
      <c r="G101" s="2">
        <f t="shared" si="25"/>
        <v>459176.34855267406</v>
      </c>
      <c r="H101" s="2">
        <f t="shared" si="32"/>
        <v>30106231.067073405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1259058.4285714277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476809.21463413537</v>
      </c>
      <c r="Q101" s="2">
        <f t="shared" si="26"/>
        <v>476809.21463413537</v>
      </c>
      <c r="R101" s="2">
        <f t="shared" si="33"/>
        <v>31201830.397212282</v>
      </c>
      <c r="S101" s="2">
        <f t="shared" si="16"/>
        <v>459176.34855267406</v>
      </c>
      <c r="T101" s="2">
        <f t="shared" si="17"/>
        <v>20920.857142857043</v>
      </c>
      <c r="U101" s="2">
        <f t="shared" si="18"/>
        <v>476809.21463413537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423371.50034842105</v>
      </c>
      <c r="Y101" s="2">
        <f t="shared" si="30"/>
        <v>30145462.682926539</v>
      </c>
      <c r="Z101" s="2" t="str">
        <f t="shared" si="8"/>
        <v>HERE</v>
      </c>
      <c r="AA101" s="2">
        <f>IF(Z101="HERE",Y101,AA100+Graph!$G$1*1000)</f>
        <v>30145462.682926539</v>
      </c>
      <c r="AB101" s="2">
        <f t="shared" si="20"/>
        <v>423371.50034842268</v>
      </c>
      <c r="AC101" s="2">
        <f t="shared" si="31"/>
        <v>1056367.7142857143</v>
      </c>
      <c r="AD101" s="3">
        <f t="shared" si="10"/>
        <v>30145462.682926539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18804666.849483125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26</v>
      </c>
      <c r="C102" s="7"/>
      <c r="D102" s="2" t="e">
        <f t="shared" si="11"/>
        <v>#N/A</v>
      </c>
      <c r="E102" s="2" t="e">
        <f t="shared" si="22"/>
        <v>#N/A</v>
      </c>
      <c r="F102" s="2">
        <v>461012.12404182553</v>
      </c>
      <c r="G102" s="2">
        <f t="shared" ref="G102:G165" si="35">IF(F102&gt;650000,$AK$31*1000,F102)</f>
        <v>461012.12404182553</v>
      </c>
      <c r="H102" s="2">
        <f t="shared" si="32"/>
        <v>30567243.19111523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1279979.2857142847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478915.85452960432</v>
      </c>
      <c r="Q102" s="2">
        <f t="shared" ref="Q102:Q165" si="36">IF(P102&gt;650000,650000,P102)</f>
        <v>478915.85452960432</v>
      </c>
      <c r="R102" s="2">
        <f t="shared" si="33"/>
        <v>31680746.251741886</v>
      </c>
      <c r="S102" s="2">
        <f t="shared" si="16"/>
        <v>461012.12404182553</v>
      </c>
      <c r="T102" s="2">
        <f t="shared" si="17"/>
        <v>20920.857142857043</v>
      </c>
      <c r="U102" s="2">
        <f t="shared" si="18"/>
        <v>478915.85452960432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425478.14024389</v>
      </c>
      <c r="Y102" s="2">
        <f t="shared" si="30"/>
        <v>30570940.823170431</v>
      </c>
      <c r="Z102" s="2" t="str">
        <f t="shared" si="8"/>
        <v>HERE</v>
      </c>
      <c r="AA102" s="2">
        <f>IF(Z102="HERE",Y102,AA101+Graph!$G$1*1000)</f>
        <v>30570940.823170431</v>
      </c>
      <c r="AB102" s="2">
        <f t="shared" si="20"/>
        <v>425478.14024389163</v>
      </c>
      <c r="AC102" s="2">
        <f t="shared" si="31"/>
        <v>1109805.4285714286</v>
      </c>
      <c r="AD102" s="3">
        <f t="shared" si="10"/>
        <v>30570940.823170431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19186423.164118711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27</v>
      </c>
      <c r="C103" s="7"/>
      <c r="D103" s="2" t="e">
        <f t="shared" si="11"/>
        <v>#N/A</v>
      </c>
      <c r="E103" s="2" t="e">
        <f t="shared" si="22"/>
        <v>#N/A</v>
      </c>
      <c r="F103" s="2">
        <v>462847.89953096211</v>
      </c>
      <c r="G103" s="2">
        <f t="shared" si="35"/>
        <v>462847.89953096211</v>
      </c>
      <c r="H103" s="2">
        <f t="shared" si="32"/>
        <v>31030091.090646192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1300900.1428571418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481022.49442507327</v>
      </c>
      <c r="Q103" s="2">
        <f t="shared" si="36"/>
        <v>481022.49442507327</v>
      </c>
      <c r="R103" s="2">
        <f t="shared" si="33"/>
        <v>32161768.746166959</v>
      </c>
      <c r="S103" s="2">
        <f t="shared" si="16"/>
        <v>462847.89953096211</v>
      </c>
      <c r="T103" s="2">
        <f t="shared" si="17"/>
        <v>20920.857142857043</v>
      </c>
      <c r="U103" s="2">
        <f t="shared" si="18"/>
        <v>481022.49442507327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427584.78013935918</v>
      </c>
      <c r="Y103" s="2">
        <f t="shared" si="30"/>
        <v>30998525.603309792</v>
      </c>
      <c r="Z103" s="2" t="str">
        <f t="shared" si="8"/>
        <v>HERE</v>
      </c>
      <c r="AA103" s="2">
        <f>IF(Z103="HERE",Y103,AA102+Graph!$G$1*1000)</f>
        <v>30998525.603309792</v>
      </c>
      <c r="AB103" s="2">
        <f t="shared" si="20"/>
        <v>427584.78013936058</v>
      </c>
      <c r="AC103" s="2">
        <f t="shared" si="31"/>
        <v>1163243.1428571427</v>
      </c>
      <c r="AD103" s="3">
        <f t="shared" si="10"/>
        <v>30998525.603309792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19570075.454660218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28</v>
      </c>
      <c r="C104" s="7"/>
      <c r="D104" s="2" t="e">
        <f t="shared" si="11"/>
        <v>#N/A</v>
      </c>
      <c r="E104" s="2" t="e">
        <f t="shared" si="22"/>
        <v>#N/A</v>
      </c>
      <c r="F104" s="2">
        <v>464683.67502011359</v>
      </c>
      <c r="G104" s="2">
        <f t="shared" si="35"/>
        <v>464683.67502011359</v>
      </c>
      <c r="H104" s="2">
        <f t="shared" si="32"/>
        <v>31494774.765666306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1321820.9999999988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483129.13432054222</v>
      </c>
      <c r="Q104" s="2">
        <f t="shared" si="36"/>
        <v>483129.13432054222</v>
      </c>
      <c r="R104" s="2">
        <f t="shared" si="33"/>
        <v>32644897.880487502</v>
      </c>
      <c r="S104" s="2">
        <f t="shared" si="16"/>
        <v>464683.67502011359</v>
      </c>
      <c r="T104" s="2">
        <f t="shared" si="17"/>
        <v>20920.857142857043</v>
      </c>
      <c r="U104" s="2">
        <f t="shared" si="18"/>
        <v>483129.13432054222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429691.4200348279</v>
      </c>
      <c r="Y104" s="2">
        <f t="shared" si="30"/>
        <v>31428217.023344621</v>
      </c>
      <c r="Z104" s="2" t="str">
        <f t="shared" si="8"/>
        <v>HERE</v>
      </c>
      <c r="AA104" s="2">
        <f>IF(Z104="HERE",Y104,AA103+Graph!$G$1*1000)</f>
        <v>31428217.023344621</v>
      </c>
      <c r="AB104" s="2">
        <f t="shared" si="20"/>
        <v>429691.42003482953</v>
      </c>
      <c r="AC104" s="2">
        <f t="shared" si="31"/>
        <v>1216680.857142857</v>
      </c>
      <c r="AD104" s="3">
        <f t="shared" si="10"/>
        <v>31428217.023344621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19955623.721107647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29</v>
      </c>
      <c r="C105" s="7"/>
      <c r="D105" s="2" t="e">
        <f t="shared" si="11"/>
        <v>#N/A</v>
      </c>
      <c r="E105" s="2" t="e">
        <f t="shared" si="22"/>
        <v>#N/A</v>
      </c>
      <c r="F105" s="2">
        <v>466519.45050925016</v>
      </c>
      <c r="G105" s="2">
        <f t="shared" si="35"/>
        <v>466519.45050925016</v>
      </c>
      <c r="H105" s="2">
        <f t="shared" si="32"/>
        <v>31961294.216175556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1342741.8571428559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485235.77421601117</v>
      </c>
      <c r="Q105" s="2">
        <f t="shared" si="36"/>
        <v>485235.77421601117</v>
      </c>
      <c r="R105" s="2">
        <f t="shared" si="33"/>
        <v>33130133.654703513</v>
      </c>
      <c r="S105" s="2">
        <f t="shared" si="16"/>
        <v>466519.45050925016</v>
      </c>
      <c r="T105" s="2">
        <f t="shared" si="17"/>
        <v>20920.857142857043</v>
      </c>
      <c r="U105" s="2">
        <f t="shared" si="18"/>
        <v>485235.77421601117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431798.05993029685</v>
      </c>
      <c r="Y105" s="2">
        <f t="shared" si="30"/>
        <v>31860015.08327492</v>
      </c>
      <c r="Z105" s="2" t="str">
        <f t="shared" si="8"/>
        <v>HERE</v>
      </c>
      <c r="AA105" s="2">
        <f>IF(Z105="HERE",Y105,AA104+Graph!$G$1*1000)</f>
        <v>31860015.08327492</v>
      </c>
      <c r="AB105" s="2">
        <f t="shared" si="20"/>
        <v>431798.05993029848</v>
      </c>
      <c r="AC105" s="2">
        <f t="shared" si="31"/>
        <v>1270118.5714285714</v>
      </c>
      <c r="AD105" s="3">
        <f t="shared" si="10"/>
        <v>31860015.08327492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20343067.963461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30</v>
      </c>
      <c r="C106" s="7"/>
      <c r="D106" s="2" t="e">
        <f t="shared" si="11"/>
        <v>#N/A</v>
      </c>
      <c r="E106" s="2" t="e">
        <f t="shared" si="22"/>
        <v>#N/A</v>
      </c>
      <c r="F106" s="2">
        <v>468355.22599840164</v>
      </c>
      <c r="G106" s="2">
        <f t="shared" si="35"/>
        <v>468355.22599840164</v>
      </c>
      <c r="H106" s="2">
        <f t="shared" si="32"/>
        <v>32429649.442173958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1363662.7142857129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487342.41411148012</v>
      </c>
      <c r="Q106" s="2">
        <f t="shared" si="36"/>
        <v>487342.41411148012</v>
      </c>
      <c r="R106" s="2">
        <f t="shared" si="33"/>
        <v>33617476.068814993</v>
      </c>
      <c r="S106" s="2">
        <f t="shared" si="16"/>
        <v>468355.22599840164</v>
      </c>
      <c r="T106" s="2">
        <f t="shared" si="17"/>
        <v>20920.857142857043</v>
      </c>
      <c r="U106" s="2">
        <f t="shared" si="18"/>
        <v>487342.41411148012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433904.6998257658</v>
      </c>
      <c r="Y106" s="2">
        <f t="shared" si="30"/>
        <v>32293919.783100687</v>
      </c>
      <c r="Z106" s="2" t="str">
        <f t="shared" si="8"/>
        <v>HERE</v>
      </c>
      <c r="AA106" s="2">
        <f>IF(Z106="HERE",Y106,AA105+Graph!$G$1*1000)</f>
        <v>32293919.783100687</v>
      </c>
      <c r="AB106" s="2">
        <f t="shared" si="20"/>
        <v>433904.69982576743</v>
      </c>
      <c r="AC106" s="2">
        <f t="shared" si="31"/>
        <v>1323556.2857142857</v>
      </c>
      <c r="AD106" s="3">
        <f t="shared" si="10"/>
        <v>32293919.783100687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20732408.181720275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31</v>
      </c>
      <c r="C107" s="7"/>
      <c r="D107" s="2" t="e">
        <f t="shared" si="11"/>
        <v>#N/A</v>
      </c>
      <c r="E107" s="2" t="e">
        <f t="shared" si="22"/>
        <v>#N/A</v>
      </c>
      <c r="F107" s="2">
        <v>470191.00148755312</v>
      </c>
      <c r="G107" s="2">
        <f t="shared" si="35"/>
        <v>470191.00148755312</v>
      </c>
      <c r="H107" s="2">
        <f t="shared" si="32"/>
        <v>32899840.443661511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1384583.57142857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489449.05400696397</v>
      </c>
      <c r="Q107" s="2">
        <f t="shared" si="36"/>
        <v>489449.05400696397</v>
      </c>
      <c r="R107" s="2">
        <f t="shared" si="33"/>
        <v>34106925.122821957</v>
      </c>
      <c r="S107" s="2">
        <f t="shared" si="16"/>
        <v>470191.00148755312</v>
      </c>
      <c r="T107" s="2">
        <f t="shared" si="17"/>
        <v>20920.857142857043</v>
      </c>
      <c r="U107" s="2">
        <f t="shared" si="18"/>
        <v>489449.05400696397</v>
      </c>
      <c r="V107" s="2">
        <f t="shared" si="34"/>
        <v>1376994</v>
      </c>
      <c r="W107" s="2">
        <f t="shared" si="19"/>
        <v>53437.714285714319</v>
      </c>
      <c r="X107" s="2">
        <f t="shared" si="6"/>
        <v>436011.33972124965</v>
      </c>
      <c r="Y107" s="2">
        <f t="shared" si="30"/>
        <v>32729931.122821938</v>
      </c>
      <c r="Z107" s="2" t="str">
        <f t="shared" si="8"/>
        <v>HERE</v>
      </c>
      <c r="AA107" s="2">
        <f>IF(Z107="HERE",Y107,AA106+Graph!$G$1*1000)</f>
        <v>32729931.122821938</v>
      </c>
      <c r="AB107" s="2">
        <f t="shared" si="20"/>
        <v>436011.33972125128</v>
      </c>
      <c r="AC107" s="2">
        <f t="shared" si="31"/>
        <v>1376994</v>
      </c>
      <c r="AD107" s="3">
        <f t="shared" si="10"/>
        <v>32729931.122821938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21123644.375885487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32</v>
      </c>
      <c r="C108" s="7"/>
      <c r="D108" s="2" t="e">
        <f t="shared" si="11"/>
        <v>#N/A</v>
      </c>
      <c r="E108" s="2" t="e">
        <f t="shared" si="22"/>
        <v>#N/A</v>
      </c>
      <c r="F108" s="2">
        <v>472026.7769766897</v>
      </c>
      <c r="G108" s="2">
        <f t="shared" si="35"/>
        <v>472026.7769766897</v>
      </c>
      <c r="H108" s="2">
        <f t="shared" si="32"/>
        <v>33371867.220638201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1405504.428571427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491555.69390243292</v>
      </c>
      <c r="Q108" s="2">
        <f t="shared" si="36"/>
        <v>491555.69390243292</v>
      </c>
      <c r="R108" s="2">
        <f t="shared" si="33"/>
        <v>34598480.81672439</v>
      </c>
      <c r="S108" s="2">
        <f t="shared" si="16"/>
        <v>472026.7769766897</v>
      </c>
      <c r="T108" s="2">
        <f t="shared" si="17"/>
        <v>20920.857142857043</v>
      </c>
      <c r="U108" s="2">
        <f t="shared" si="18"/>
        <v>491555.69390243292</v>
      </c>
      <c r="V108" s="2">
        <f t="shared" si="34"/>
        <v>1508825.75</v>
      </c>
      <c r="W108" s="2">
        <f t="shared" si="19"/>
        <v>131831.75</v>
      </c>
      <c r="X108" s="2">
        <f t="shared" si="6"/>
        <v>359723.94390243292</v>
      </c>
      <c r="Y108" s="2">
        <f t="shared" si="30"/>
        <v>33089655.066724371</v>
      </c>
      <c r="Z108" s="2" t="str">
        <f t="shared" si="8"/>
        <v>HERE</v>
      </c>
      <c r="AA108" s="2">
        <f>IF(Z108="HERE",Y108,AA107+Graph!$G$1*1000)</f>
        <v>33089655.066724371</v>
      </c>
      <c r="AB108" s="2">
        <f t="shared" si="20"/>
        <v>359723.94390243292</v>
      </c>
      <c r="AC108" s="2">
        <f t="shared" si="31"/>
        <v>1508825.75</v>
      </c>
      <c r="AD108" s="3">
        <f t="shared" si="10"/>
        <v>33089655.066724371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21516776.545956619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33</v>
      </c>
      <c r="C109" s="7"/>
      <c r="D109" s="2" t="e">
        <f t="shared" si="11"/>
        <v>#N/A</v>
      </c>
      <c r="E109" s="2" t="e">
        <f t="shared" si="22"/>
        <v>#N/A</v>
      </c>
      <c r="F109" s="2">
        <v>473862.55246584117</v>
      </c>
      <c r="G109" s="2">
        <f t="shared" si="35"/>
        <v>473862.55246584117</v>
      </c>
      <c r="H109" s="2">
        <f t="shared" si="32"/>
        <v>33845729.773104042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1426425.2857142841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493662.33379790187</v>
      </c>
      <c r="Q109" s="2">
        <f t="shared" si="36"/>
        <v>493662.33379790187</v>
      </c>
      <c r="R109" s="2">
        <f t="shared" si="33"/>
        <v>35092143.150522292</v>
      </c>
      <c r="S109" s="2">
        <f t="shared" si="16"/>
        <v>473862.55246584117</v>
      </c>
      <c r="T109" s="2">
        <f t="shared" si="17"/>
        <v>20920.857142857043</v>
      </c>
      <c r="U109" s="2">
        <f t="shared" si="18"/>
        <v>493662.33379790187</v>
      </c>
      <c r="V109" s="2">
        <f t="shared" si="34"/>
        <v>1640657.5</v>
      </c>
      <c r="W109" s="2">
        <f t="shared" si="19"/>
        <v>131831.75</v>
      </c>
      <c r="X109" s="2">
        <f t="shared" si="6"/>
        <v>361830.58379790187</v>
      </c>
      <c r="Y109" s="2">
        <f t="shared" si="30"/>
        <v>33451485.650522273</v>
      </c>
      <c r="Z109" s="2" t="str">
        <f t="shared" si="8"/>
        <v>HERE</v>
      </c>
      <c r="AA109" s="2">
        <f>IF(Z109="HERE",Y109,AA108+Graph!$G$1*1000)</f>
        <v>33451485.650522273</v>
      </c>
      <c r="AB109" s="2">
        <f t="shared" si="20"/>
        <v>361830.58379790187</v>
      </c>
      <c r="AC109" s="2">
        <f t="shared" si="31"/>
        <v>1640657.5</v>
      </c>
      <c r="AD109" s="3">
        <f t="shared" si="10"/>
        <v>33451485.650522273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21911804.691933673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34</v>
      </c>
      <c r="C110" s="7"/>
      <c r="D110" s="2" t="e">
        <f t="shared" si="11"/>
        <v>#N/A</v>
      </c>
      <c r="E110" s="2" t="e">
        <f t="shared" si="22"/>
        <v>#N/A</v>
      </c>
      <c r="F110" s="2">
        <v>475698.32795497775</v>
      </c>
      <c r="G110" s="2">
        <f t="shared" si="35"/>
        <v>475698.32795497775</v>
      </c>
      <c r="H110" s="2">
        <f t="shared" si="32"/>
        <v>34321428.10105902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1447346.1428571411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495768.97369337082</v>
      </c>
      <c r="Q110" s="2">
        <f t="shared" si="36"/>
        <v>495768.97369337082</v>
      </c>
      <c r="R110" s="2">
        <f t="shared" si="33"/>
        <v>35587912.124215662</v>
      </c>
      <c r="S110" s="2">
        <f t="shared" si="16"/>
        <v>475698.32795497775</v>
      </c>
      <c r="T110" s="2">
        <f t="shared" si="17"/>
        <v>20920.857142857043</v>
      </c>
      <c r="U110" s="2">
        <f t="shared" si="18"/>
        <v>495768.97369337082</v>
      </c>
      <c r="V110" s="2">
        <f t="shared" si="34"/>
        <v>1772489.25</v>
      </c>
      <c r="W110" s="2">
        <f t="shared" si="19"/>
        <v>131831.75</v>
      </c>
      <c r="X110" s="2">
        <f t="shared" si="6"/>
        <v>363937.22369337082</v>
      </c>
      <c r="Y110" s="2">
        <f t="shared" si="30"/>
        <v>33815422.874215648</v>
      </c>
      <c r="Z110" s="2" t="str">
        <f t="shared" si="8"/>
        <v>HERE</v>
      </c>
      <c r="AA110" s="2">
        <f>IF(Z110="HERE",Y110,AA109+Graph!$G$1*1000)</f>
        <v>33815422.874215648</v>
      </c>
      <c r="AB110" s="2">
        <f t="shared" si="20"/>
        <v>363937.22369337454</v>
      </c>
      <c r="AC110" s="2">
        <f t="shared" si="31"/>
        <v>1772489.25</v>
      </c>
      <c r="AD110" s="3">
        <f t="shared" si="10"/>
        <v>33815422.874215648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22308728.813816648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35</v>
      </c>
      <c r="C111" s="7"/>
      <c r="D111" s="2" t="e">
        <f t="shared" si="11"/>
        <v>#N/A</v>
      </c>
      <c r="E111" s="2" t="e">
        <f t="shared" si="22"/>
        <v>#N/A</v>
      </c>
      <c r="F111" s="2">
        <v>477534.10344412923</v>
      </c>
      <c r="G111" s="2">
        <f t="shared" si="35"/>
        <v>477534.10344412923</v>
      </c>
      <c r="H111" s="2">
        <f t="shared" si="32"/>
        <v>34798962.204503149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1468266.9999999981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497875.61358883977</v>
      </c>
      <c r="Q111" s="2">
        <f t="shared" si="36"/>
        <v>497875.61358883977</v>
      </c>
      <c r="R111" s="2">
        <f t="shared" si="33"/>
        <v>36085787.737804502</v>
      </c>
      <c r="S111" s="2">
        <f t="shared" si="16"/>
        <v>477534.10344412923</v>
      </c>
      <c r="T111" s="2">
        <f t="shared" si="17"/>
        <v>20920.857142857043</v>
      </c>
      <c r="U111" s="2">
        <f t="shared" si="18"/>
        <v>497875.61358883977</v>
      </c>
      <c r="V111" s="2">
        <f t="shared" si="34"/>
        <v>1904321</v>
      </c>
      <c r="W111" s="2">
        <f t="shared" si="19"/>
        <v>131831.75</v>
      </c>
      <c r="X111" s="2">
        <f t="shared" si="6"/>
        <v>366043.86358883977</v>
      </c>
      <c r="Y111" s="2">
        <f t="shared" si="30"/>
        <v>34181466.737804487</v>
      </c>
      <c r="Z111" s="2" t="str">
        <f t="shared" si="8"/>
        <v>HERE</v>
      </c>
      <c r="AA111" s="2">
        <f>IF(Z111="HERE",Y111,AA110+Graph!$G$1*1000)</f>
        <v>34181466.737804487</v>
      </c>
      <c r="AB111" s="2">
        <f t="shared" si="20"/>
        <v>366043.86358883977</v>
      </c>
      <c r="AC111" s="2">
        <f t="shared" si="31"/>
        <v>1904321</v>
      </c>
      <c r="AD111" s="3">
        <f t="shared" si="10"/>
        <v>34181466.737804487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22707548.911605548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36</v>
      </c>
      <c r="C112" s="7"/>
      <c r="D112" s="2" t="e">
        <f t="shared" si="11"/>
        <v>#N/A</v>
      </c>
      <c r="E112" s="2" t="e">
        <f t="shared" si="22"/>
        <v>#N/A</v>
      </c>
      <c r="F112" s="2">
        <v>479369.87893326581</v>
      </c>
      <c r="G112" s="2">
        <f t="shared" si="35"/>
        <v>479369.87893326581</v>
      </c>
      <c r="H112" s="2">
        <f t="shared" si="32"/>
        <v>35278332.083436415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1489187.8571428552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499982.25348430872</v>
      </c>
      <c r="Q112" s="2">
        <f t="shared" si="36"/>
        <v>499982.25348430872</v>
      </c>
      <c r="R112" s="2">
        <f t="shared" si="33"/>
        <v>36585769.991288811</v>
      </c>
      <c r="S112" s="2">
        <f t="shared" si="16"/>
        <v>479369.87893326581</v>
      </c>
      <c r="T112" s="2">
        <f t="shared" si="17"/>
        <v>20920.857142857043</v>
      </c>
      <c r="U112" s="2">
        <f t="shared" si="18"/>
        <v>499982.25348430872</v>
      </c>
      <c r="V112" s="2">
        <f t="shared" si="34"/>
        <v>2036152.75</v>
      </c>
      <c r="W112" s="2">
        <f t="shared" si="19"/>
        <v>131831.75</v>
      </c>
      <c r="X112" s="2">
        <f t="shared" si="6"/>
        <v>368150.50348430872</v>
      </c>
      <c r="Y112" s="2">
        <f t="shared" si="30"/>
        <v>34549617.241288796</v>
      </c>
      <c r="Z112" s="2" t="str">
        <f t="shared" si="8"/>
        <v>HERE</v>
      </c>
      <c r="AA112" s="2">
        <f>IF(Z112="HERE",Y112,AA111+Graph!$G$1*1000)</f>
        <v>34549617.241288796</v>
      </c>
      <c r="AB112" s="2">
        <f t="shared" si="20"/>
        <v>368150.50348430872</v>
      </c>
      <c r="AC112" s="2">
        <f t="shared" si="31"/>
        <v>2036152.75</v>
      </c>
      <c r="AD112" s="3">
        <f t="shared" si="10"/>
        <v>34549617.241288796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23108264.985300366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37</v>
      </c>
      <c r="C113" s="7"/>
      <c r="D113" s="2" t="e">
        <f t="shared" si="11"/>
        <v>#N/A</v>
      </c>
      <c r="E113" s="2" t="e">
        <f t="shared" si="22"/>
        <v>#N/A</v>
      </c>
      <c r="F113" s="2">
        <v>481205.65442241728</v>
      </c>
      <c r="G113" s="2">
        <f t="shared" si="35"/>
        <v>481205.65442241728</v>
      </c>
      <c r="H113" s="2">
        <f t="shared" si="32"/>
        <v>35759537.737858832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1510108.7142857122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502088.89337977767</v>
      </c>
      <c r="Q113" s="2">
        <f t="shared" si="36"/>
        <v>502088.89337977767</v>
      </c>
      <c r="R113" s="2">
        <f t="shared" si="33"/>
        <v>37087858.884668589</v>
      </c>
      <c r="S113" s="2">
        <f t="shared" si="16"/>
        <v>481205.65442241728</v>
      </c>
      <c r="T113" s="2">
        <f t="shared" si="17"/>
        <v>20920.857142857043</v>
      </c>
      <c r="U113" s="2">
        <f t="shared" si="18"/>
        <v>502088.89337977767</v>
      </c>
      <c r="V113" s="2">
        <f t="shared" si="34"/>
        <v>2167984.5</v>
      </c>
      <c r="W113" s="2">
        <f t="shared" si="19"/>
        <v>131831.75</v>
      </c>
      <c r="X113" s="2">
        <f t="shared" si="6"/>
        <v>370257.14337977767</v>
      </c>
      <c r="Y113" s="2">
        <f t="shared" si="30"/>
        <v>34919874.384668574</v>
      </c>
      <c r="Z113" s="2" t="str">
        <f t="shared" si="8"/>
        <v>HERE</v>
      </c>
      <c r="AA113" s="2">
        <f>IF(Z113="HERE",Y113,AA112+Graph!$G$1*1000)</f>
        <v>34919874.384668574</v>
      </c>
      <c r="AB113" s="2">
        <f t="shared" si="20"/>
        <v>370257.14337977767</v>
      </c>
      <c r="AC113" s="2">
        <f t="shared" si="31"/>
        <v>2167984.5</v>
      </c>
      <c r="AD113" s="3">
        <f t="shared" si="10"/>
        <v>34919874.384668574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23510877.034901109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38</v>
      </c>
      <c r="C114" s="7"/>
      <c r="D114" s="2" t="e">
        <f t="shared" si="11"/>
        <v>#N/A</v>
      </c>
      <c r="E114" s="2" t="e">
        <f t="shared" si="22"/>
        <v>#N/A</v>
      </c>
      <c r="F114" s="2">
        <v>483041.42991155386</v>
      </c>
      <c r="G114" s="2">
        <f t="shared" si="35"/>
        <v>483041.42991155386</v>
      </c>
      <c r="H114" s="2">
        <f t="shared" si="32"/>
        <v>36242579.167770386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1531029.5714285693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504195.53327524662</v>
      </c>
      <c r="Q114" s="2">
        <f t="shared" si="36"/>
        <v>504195.53327524662</v>
      </c>
      <c r="R114" s="2">
        <f t="shared" si="33"/>
        <v>37592054.417943835</v>
      </c>
      <c r="S114" s="2">
        <f t="shared" si="16"/>
        <v>483041.42991155386</v>
      </c>
      <c r="T114" s="2">
        <f t="shared" si="17"/>
        <v>20920.857142857043</v>
      </c>
      <c r="U114" s="2">
        <f t="shared" si="18"/>
        <v>504195.53327524662</v>
      </c>
      <c r="V114" s="2">
        <f t="shared" si="34"/>
        <v>2299816.25</v>
      </c>
      <c r="W114" s="2">
        <f t="shared" si="19"/>
        <v>131831.75</v>
      </c>
      <c r="X114" s="2">
        <f t="shared" si="6"/>
        <v>372363.78327524662</v>
      </c>
      <c r="Y114" s="2">
        <f t="shared" si="30"/>
        <v>35292238.16794382</v>
      </c>
      <c r="Z114" s="2" t="str">
        <f t="shared" si="8"/>
        <v>HERE</v>
      </c>
      <c r="AA114" s="2">
        <f>IF(Z114="HERE",Y114,AA113+Graph!$G$1*1000)</f>
        <v>35292238.16794382</v>
      </c>
      <c r="AB114" s="2">
        <f t="shared" si="20"/>
        <v>372363.78327524662</v>
      </c>
      <c r="AC114" s="2">
        <f t="shared" si="31"/>
        <v>2299816.25</v>
      </c>
      <c r="AD114" s="3">
        <f t="shared" si="10"/>
        <v>35292238.16794382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23915385.060407769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39</v>
      </c>
      <c r="C115" s="7"/>
      <c r="D115" s="2" t="e">
        <f t="shared" si="11"/>
        <v>#N/A</v>
      </c>
      <c r="E115" s="2" t="e">
        <f t="shared" si="22"/>
        <v>#N/A</v>
      </c>
      <c r="F115" s="2">
        <v>484877.20540070534</v>
      </c>
      <c r="G115" s="2">
        <f t="shared" si="35"/>
        <v>484877.20540070534</v>
      </c>
      <c r="H115" s="2">
        <f t="shared" si="32"/>
        <v>36727456.373171091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1551950.4285714263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506302.17317071557</v>
      </c>
      <c r="Q115" s="2">
        <f t="shared" si="36"/>
        <v>506302.17317071557</v>
      </c>
      <c r="R115" s="2">
        <f t="shared" si="33"/>
        <v>38098356.591114551</v>
      </c>
      <c r="S115" s="2">
        <f t="shared" si="16"/>
        <v>484877.20540070534</v>
      </c>
      <c r="T115" s="2">
        <f t="shared" si="17"/>
        <v>20920.857142857043</v>
      </c>
      <c r="U115" s="2">
        <f t="shared" si="18"/>
        <v>506302.17317071557</v>
      </c>
      <c r="V115" s="2">
        <f t="shared" si="34"/>
        <v>2431648</v>
      </c>
      <c r="W115" s="2">
        <f t="shared" si="19"/>
        <v>131831.75</v>
      </c>
      <c r="X115" s="2">
        <f t="shared" si="6"/>
        <v>374470.42317071557</v>
      </c>
      <c r="Y115" s="2">
        <f t="shared" si="30"/>
        <v>35666708.591114536</v>
      </c>
      <c r="Z115" s="2" t="str">
        <f t="shared" si="8"/>
        <v>HERE</v>
      </c>
      <c r="AA115" s="2">
        <f>IF(Z115="HERE",Y115,AA114+Graph!$G$1*1000)</f>
        <v>35666708.591114536</v>
      </c>
      <c r="AB115" s="2">
        <f t="shared" si="20"/>
        <v>374470.42317071557</v>
      </c>
      <c r="AC115" s="2">
        <f t="shared" si="31"/>
        <v>2431648</v>
      </c>
      <c r="AD115" s="3">
        <f t="shared" si="10"/>
        <v>35666708.591114536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24321789.061820358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40</v>
      </c>
      <c r="C116" s="7"/>
      <c r="D116" s="2" t="e">
        <f t="shared" si="11"/>
        <v>#N/A</v>
      </c>
      <c r="E116" s="2" t="e">
        <f t="shared" si="22"/>
        <v>#N/A</v>
      </c>
      <c r="F116" s="2">
        <v>486712.98088985682</v>
      </c>
      <c r="G116" s="2">
        <f t="shared" si="35"/>
        <v>486712.98088985682</v>
      </c>
      <c r="H116" s="2">
        <f t="shared" si="32"/>
        <v>37214169.354060948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1572871.2857142834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508408.81306618452</v>
      </c>
      <c r="Q116" s="2">
        <f t="shared" si="36"/>
        <v>508408.81306618452</v>
      </c>
      <c r="R116" s="2">
        <f t="shared" si="33"/>
        <v>38606765.404180735</v>
      </c>
      <c r="S116" s="2">
        <f t="shared" si="16"/>
        <v>486712.98088985682</v>
      </c>
      <c r="T116" s="2">
        <f t="shared" si="17"/>
        <v>20920.857142857043</v>
      </c>
      <c r="U116" s="2">
        <f t="shared" si="18"/>
        <v>508408.81306618452</v>
      </c>
      <c r="V116" s="2">
        <f t="shared" si="34"/>
        <v>2639309</v>
      </c>
      <c r="W116" s="2">
        <f t="shared" si="19"/>
        <v>207661</v>
      </c>
      <c r="X116" s="2">
        <f t="shared" si="6"/>
        <v>300747.81306618452</v>
      </c>
      <c r="Y116" s="2">
        <f t="shared" si="30"/>
        <v>35967456.40418072</v>
      </c>
      <c r="Z116" s="2" t="str">
        <f t="shared" si="8"/>
        <v>HERE</v>
      </c>
      <c r="AA116" s="2">
        <f>IF(Z116="HERE",Y116,AA115+Graph!$G$1*1000)</f>
        <v>35967456.40418072</v>
      </c>
      <c r="AB116" s="2">
        <f t="shared" si="20"/>
        <v>300747.81306618452</v>
      </c>
      <c r="AC116" s="2">
        <f t="shared" si="31"/>
        <v>2639309</v>
      </c>
      <c r="AD116" s="3">
        <f t="shared" si="10"/>
        <v>35967456.40418072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24730089.039138865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41</v>
      </c>
      <c r="C117" s="7"/>
      <c r="D117" s="2" t="e">
        <f t="shared" si="11"/>
        <v>#N/A</v>
      </c>
      <c r="E117" s="2" t="e">
        <f t="shared" si="22"/>
        <v>#N/A</v>
      </c>
      <c r="F117" s="2">
        <v>488548.75637899339</v>
      </c>
      <c r="G117" s="2">
        <f t="shared" si="35"/>
        <v>488548.75637899339</v>
      </c>
      <c r="H117" s="2">
        <f t="shared" si="32"/>
        <v>37702718.110439941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1593792.1428571404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510515.45296166837</v>
      </c>
      <c r="Q117" s="2">
        <f t="shared" si="36"/>
        <v>510515.45296166837</v>
      </c>
      <c r="R117" s="2">
        <f t="shared" si="33"/>
        <v>39117280.857142404</v>
      </c>
      <c r="S117" s="2">
        <f t="shared" si="16"/>
        <v>488548.75637899339</v>
      </c>
      <c r="T117" s="2">
        <f t="shared" si="17"/>
        <v>20920.857142857043</v>
      </c>
      <c r="U117" s="2">
        <f t="shared" si="18"/>
        <v>510515.45296166837</v>
      </c>
      <c r="V117" s="2">
        <f t="shared" si="34"/>
        <v>2918252</v>
      </c>
      <c r="W117" s="2">
        <f t="shared" si="19"/>
        <v>278943</v>
      </c>
      <c r="X117" s="2">
        <f t="shared" si="6"/>
        <v>231572.45296166837</v>
      </c>
      <c r="Y117" s="2">
        <f t="shared" si="30"/>
        <v>36199028.857142389</v>
      </c>
      <c r="Z117" s="2" t="str">
        <f t="shared" si="8"/>
        <v>HERE</v>
      </c>
      <c r="AA117" s="2">
        <f>IF(Z117="HERE",Y117,AA116+Graph!$G$1*1000)</f>
        <v>36199028.857142389</v>
      </c>
      <c r="AB117" s="2">
        <f t="shared" si="20"/>
        <v>231572.45296166837</v>
      </c>
      <c r="AC117" s="2">
        <f t="shared" si="31"/>
        <v>2918252</v>
      </c>
      <c r="AD117" s="3">
        <f t="shared" si="10"/>
        <v>36199028.857142389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25140284.992363308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42</v>
      </c>
      <c r="C118" s="7"/>
      <c r="D118" s="2" t="e">
        <f t="shared" si="11"/>
        <v>#N/A</v>
      </c>
      <c r="E118" s="2" t="e">
        <f t="shared" si="22"/>
        <v>#N/A</v>
      </c>
      <c r="F118" s="2">
        <v>490384.53186814487</v>
      </c>
      <c r="G118" s="2">
        <f t="shared" si="35"/>
        <v>490384.53186814487</v>
      </c>
      <c r="H118" s="2">
        <f t="shared" si="32"/>
        <v>38193102.642308086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1614712.9999999974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512622.09285713732</v>
      </c>
      <c r="Q118" s="2">
        <f t="shared" si="36"/>
        <v>512622.09285713732</v>
      </c>
      <c r="R118" s="2">
        <f t="shared" si="33"/>
        <v>39629902.949999541</v>
      </c>
      <c r="S118" s="2">
        <f t="shared" si="16"/>
        <v>490384.53186814487</v>
      </c>
      <c r="T118" s="2">
        <f t="shared" si="17"/>
        <v>20920.857142857043</v>
      </c>
      <c r="U118" s="2">
        <f t="shared" si="18"/>
        <v>512622.09285713732</v>
      </c>
      <c r="V118" s="2">
        <f t="shared" si="34"/>
        <v>3234946</v>
      </c>
      <c r="W118" s="2">
        <f t="shared" si="19"/>
        <v>316694</v>
      </c>
      <c r="X118" s="2">
        <f t="shared" si="6"/>
        <v>195928.09285713732</v>
      </c>
      <c r="Y118" s="2">
        <f t="shared" si="30"/>
        <v>36394956.949999526</v>
      </c>
      <c r="Z118" s="2" t="str">
        <f t="shared" si="8"/>
        <v>HERE</v>
      </c>
      <c r="AA118" s="2">
        <f>IF(Z118="HERE",Y118,AA117+Graph!$G$1*1000)</f>
        <v>36394956.949999526</v>
      </c>
      <c r="AB118" s="2">
        <f t="shared" si="20"/>
        <v>195928.09285713732</v>
      </c>
      <c r="AC118" s="2">
        <f t="shared" si="31"/>
        <v>3234946</v>
      </c>
      <c r="AD118" s="3">
        <f t="shared" si="10"/>
        <v>36394956.949999526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25552376.921493676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43</v>
      </c>
      <c r="C119" s="7"/>
      <c r="D119" s="2" t="e">
        <f t="shared" si="11"/>
        <v>#N/A</v>
      </c>
      <c r="E119" s="2" t="e">
        <f t="shared" si="22"/>
        <v>#N/A</v>
      </c>
      <c r="F119" s="2">
        <v>492220.30735728145</v>
      </c>
      <c r="G119" s="2">
        <f t="shared" si="35"/>
        <v>492220.30735728145</v>
      </c>
      <c r="H119" s="2">
        <f t="shared" si="32"/>
        <v>38685322.949665368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1635633.8571428545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514728.73275260627</v>
      </c>
      <c r="Q119" s="2">
        <f t="shared" si="36"/>
        <v>514728.73275260627</v>
      </c>
      <c r="R119" s="2">
        <f t="shared" si="33"/>
        <v>40144631.682752147</v>
      </c>
      <c r="S119" s="2">
        <f t="shared" si="16"/>
        <v>492220.30735728145</v>
      </c>
      <c r="T119" s="2">
        <f t="shared" si="17"/>
        <v>20920.857142857043</v>
      </c>
      <c r="U119" s="2">
        <f t="shared" si="18"/>
        <v>514728.73275260627</v>
      </c>
      <c r="V119" s="2">
        <f t="shared" si="34"/>
        <v>3559179</v>
      </c>
      <c r="W119" s="2">
        <f t="shared" si="19"/>
        <v>324233</v>
      </c>
      <c r="X119" s="2">
        <f t="shared" si="6"/>
        <v>190495.73275260627</v>
      </c>
      <c r="Y119" s="2">
        <f t="shared" si="30"/>
        <v>36585452.682752132</v>
      </c>
      <c r="Z119" s="2" t="str">
        <f t="shared" si="8"/>
        <v>HERE</v>
      </c>
      <c r="AA119" s="2">
        <f>IF(Z119="HERE",Y119,AA118+Graph!$G$1*1000)</f>
        <v>36585452.682752132</v>
      </c>
      <c r="AB119" s="2">
        <f t="shared" si="20"/>
        <v>190495.73275260627</v>
      </c>
      <c r="AC119" s="2">
        <f t="shared" si="31"/>
        <v>3559179</v>
      </c>
      <c r="AD119" s="3">
        <f t="shared" si="10"/>
        <v>36585452.682752132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25966364.826529965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44</v>
      </c>
      <c r="C120" s="7"/>
      <c r="D120" s="2" t="e">
        <f t="shared" si="11"/>
        <v>#N/A</v>
      </c>
      <c r="E120" s="2" t="e">
        <f t="shared" si="22"/>
        <v>#N/A</v>
      </c>
      <c r="F120" s="2">
        <v>494056.08284643292</v>
      </c>
      <c r="G120" s="2">
        <f t="shared" si="35"/>
        <v>494056.08284643292</v>
      </c>
      <c r="H120" s="2">
        <f t="shared" si="32"/>
        <v>39179379.032511801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1656554.7142857115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516835.37264807522</v>
      </c>
      <c r="Q120" s="2">
        <f t="shared" si="36"/>
        <v>516835.37264807522</v>
      </c>
      <c r="R120" s="2">
        <f t="shared" si="33"/>
        <v>40661467.055400223</v>
      </c>
      <c r="S120" s="2">
        <f t="shared" si="16"/>
        <v>494056.08284643292</v>
      </c>
      <c r="T120" s="2">
        <f t="shared" si="17"/>
        <v>20920.857142857043</v>
      </c>
      <c r="U120" s="2">
        <f t="shared" si="18"/>
        <v>516835.37264807522</v>
      </c>
      <c r="V120" s="2">
        <f t="shared" si="34"/>
        <v>3837094</v>
      </c>
      <c r="W120" s="2">
        <f t="shared" si="19"/>
        <v>277915</v>
      </c>
      <c r="X120" s="2">
        <f t="shared" si="6"/>
        <v>238920.37264807522</v>
      </c>
      <c r="Y120" s="2">
        <f t="shared" si="30"/>
        <v>36824373.055400208</v>
      </c>
      <c r="Z120" s="2" t="str">
        <f t="shared" si="8"/>
        <v>HERE</v>
      </c>
      <c r="AA120" s="2">
        <f>IF(Z120="HERE",Y120,AA119+Graph!$G$1*1000)</f>
        <v>36824373.055400208</v>
      </c>
      <c r="AB120" s="2">
        <f t="shared" si="20"/>
        <v>238920.37264807522</v>
      </c>
      <c r="AC120" s="2">
        <f t="shared" si="31"/>
        <v>3837094</v>
      </c>
      <c r="AD120" s="3">
        <f t="shared" si="10"/>
        <v>36824373.055400208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26382248.707472172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45</v>
      </c>
      <c r="C121" s="7"/>
      <c r="D121" s="2" t="e">
        <f t="shared" si="11"/>
        <v>#N/A</v>
      </c>
      <c r="E121" s="2" t="e">
        <f t="shared" si="22"/>
        <v>#N/A</v>
      </c>
      <c r="F121" s="2">
        <v>495891.8583355695</v>
      </c>
      <c r="G121" s="2">
        <f t="shared" si="35"/>
        <v>495891.8583355695</v>
      </c>
      <c r="H121" s="2">
        <f t="shared" si="32"/>
        <v>39675270.89084737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1677475.5714285686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518942.01254354417</v>
      </c>
      <c r="Q121" s="2">
        <f t="shared" si="36"/>
        <v>518942.01254354417</v>
      </c>
      <c r="R121" s="2">
        <f t="shared" si="33"/>
        <v>41180409.067943767</v>
      </c>
      <c r="S121" s="2">
        <f t="shared" si="16"/>
        <v>495891.8583355695</v>
      </c>
      <c r="T121" s="2">
        <f t="shared" si="17"/>
        <v>20920.857142857043</v>
      </c>
      <c r="U121" s="2">
        <f t="shared" si="18"/>
        <v>518942.01254354417</v>
      </c>
      <c r="V121" s="2">
        <f t="shared" si="34"/>
        <v>4062501</v>
      </c>
      <c r="W121" s="2">
        <f t="shared" si="19"/>
        <v>225407</v>
      </c>
      <c r="X121" s="2">
        <f t="shared" si="6"/>
        <v>293535.01254354417</v>
      </c>
      <c r="Y121" s="2">
        <f t="shared" si="30"/>
        <v>37117908.067943752</v>
      </c>
      <c r="Z121" s="2" t="str">
        <f t="shared" si="8"/>
        <v>HERE</v>
      </c>
      <c r="AA121" s="2">
        <f>IF(Z121="HERE",Y121,AA120+Graph!$G$1*1000)</f>
        <v>37117908.067943752</v>
      </c>
      <c r="AB121" s="2">
        <f t="shared" si="20"/>
        <v>293535.01254354417</v>
      </c>
      <c r="AC121" s="2">
        <f t="shared" si="31"/>
        <v>4062501</v>
      </c>
      <c r="AD121" s="3">
        <f t="shared" si="10"/>
        <v>37117908.067943752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26800028.564320307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46</v>
      </c>
      <c r="C122" s="7"/>
      <c r="D122" s="2" t="e">
        <f t="shared" si="11"/>
        <v>#N/A</v>
      </c>
      <c r="E122" s="2" t="e">
        <f t="shared" si="22"/>
        <v>#N/A</v>
      </c>
      <c r="F122" s="2">
        <v>497727.63382472098</v>
      </c>
      <c r="G122" s="2">
        <f t="shared" si="35"/>
        <v>497727.63382472098</v>
      </c>
      <c r="H122" s="2">
        <f t="shared" si="32"/>
        <v>40172998.524672091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1698396.4285714256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521048.65243901312</v>
      </c>
      <c r="Q122" s="2">
        <f t="shared" si="36"/>
        <v>521048.65243901312</v>
      </c>
      <c r="R122" s="2">
        <f t="shared" si="33"/>
        <v>41701457.72038278</v>
      </c>
      <c r="S122" s="2">
        <f t="shared" si="16"/>
        <v>497727.63382472098</v>
      </c>
      <c r="T122" s="2">
        <f t="shared" si="17"/>
        <v>20920.857142857043</v>
      </c>
      <c r="U122" s="2">
        <f t="shared" si="18"/>
        <v>521048.65243901312</v>
      </c>
      <c r="V122" s="2">
        <f t="shared" si="34"/>
        <v>4266577</v>
      </c>
      <c r="W122" s="2">
        <f t="shared" si="19"/>
        <v>204076</v>
      </c>
      <c r="X122" s="2">
        <f t="shared" si="6"/>
        <v>316972.65243901312</v>
      </c>
      <c r="Y122" s="2">
        <f t="shared" si="30"/>
        <v>37434880.720382765</v>
      </c>
      <c r="Z122" s="2" t="str">
        <f t="shared" si="8"/>
        <v>HERE</v>
      </c>
      <c r="AA122" s="2">
        <f>IF(Z122="HERE",Y122,AA121+Graph!$G$1*1000)</f>
        <v>37434880.720382765</v>
      </c>
      <c r="AB122" s="2">
        <f t="shared" si="20"/>
        <v>316972.65243901312</v>
      </c>
      <c r="AC122" s="2">
        <f t="shared" si="31"/>
        <v>4266577</v>
      </c>
      <c r="AD122" s="3">
        <f t="shared" si="10"/>
        <v>37434880.720382765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27183734.80034817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47</v>
      </c>
      <c r="C123" s="7"/>
      <c r="D123" s="2" t="e">
        <f t="shared" si="11"/>
        <v>#N/A</v>
      </c>
      <c r="E123" s="2" t="e">
        <f t="shared" si="22"/>
        <v>#N/A</v>
      </c>
      <c r="F123" s="2">
        <v>499563.40931387246</v>
      </c>
      <c r="G123" s="2">
        <f t="shared" si="35"/>
        <v>499563.40931387246</v>
      </c>
      <c r="H123" s="2">
        <f t="shared" si="32"/>
        <v>40672561.933985963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1719317.2857142827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523155.29233448207</v>
      </c>
      <c r="Q123" s="2">
        <f t="shared" si="36"/>
        <v>523155.29233448207</v>
      </c>
      <c r="R123" s="2">
        <f t="shared" si="33"/>
        <v>42224613.012717262</v>
      </c>
      <c r="S123" s="2">
        <f t="shared" si="16"/>
        <v>499563.40931387246</v>
      </c>
      <c r="T123" s="2">
        <f t="shared" si="17"/>
        <v>20920.857142857043</v>
      </c>
      <c r="U123" s="2">
        <f t="shared" si="18"/>
        <v>523155.29233448207</v>
      </c>
      <c r="V123" s="2">
        <f t="shared" si="34"/>
        <v>4609740</v>
      </c>
      <c r="W123" s="2">
        <f t="shared" si="19"/>
        <v>343163</v>
      </c>
      <c r="X123" s="2">
        <f t="shared" si="6"/>
        <v>179992.29233448207</v>
      </c>
      <c r="Y123" s="2">
        <f t="shared" si="30"/>
        <v>37614873.012717247</v>
      </c>
      <c r="Z123" s="2" t="str">
        <f t="shared" si="8"/>
        <v>HERE</v>
      </c>
      <c r="AA123" s="2">
        <f>IF(Z123="HERE",Y123,AA122+Graph!$G$1*1000)</f>
        <v>37614873.012717247</v>
      </c>
      <c r="AB123" s="2">
        <f t="shared" si="20"/>
        <v>179992.29233448207</v>
      </c>
      <c r="AC123" s="2">
        <f t="shared" si="31"/>
        <v>4609740</v>
      </c>
      <c r="AD123" s="3">
        <f t="shared" si="10"/>
        <v>37614873.012717247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27569337.012281958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48</v>
      </c>
      <c r="C124" s="7"/>
      <c r="D124" s="2" t="e">
        <f t="shared" si="11"/>
        <v>#N/A</v>
      </c>
      <c r="E124" s="2" t="e">
        <f t="shared" si="22"/>
        <v>#N/A</v>
      </c>
      <c r="F124" s="2">
        <v>501399.18480300903</v>
      </c>
      <c r="G124" s="2">
        <f t="shared" si="35"/>
        <v>501399.18480300903</v>
      </c>
      <c r="H124" s="2">
        <f t="shared" si="32"/>
        <v>41173961.118788972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1740238.1428571397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525261.93222995102</v>
      </c>
      <c r="Q124" s="2">
        <f t="shared" si="36"/>
        <v>525261.93222995102</v>
      </c>
      <c r="R124" s="2">
        <f t="shared" si="33"/>
        <v>42749874.944947213</v>
      </c>
      <c r="S124" s="2">
        <f t="shared" si="16"/>
        <v>501399.18480300903</v>
      </c>
      <c r="T124" s="2">
        <f t="shared" si="17"/>
        <v>20920.857142857043</v>
      </c>
      <c r="U124" s="2">
        <f t="shared" si="18"/>
        <v>525261.93222995102</v>
      </c>
      <c r="V124" s="2">
        <f t="shared" si="34"/>
        <v>4973248</v>
      </c>
      <c r="W124" s="2">
        <f t="shared" si="19"/>
        <v>363508</v>
      </c>
      <c r="X124" s="2">
        <f t="shared" si="6"/>
        <v>161753.93222995102</v>
      </c>
      <c r="Y124" s="2">
        <f t="shared" si="30"/>
        <v>37776626.944947198</v>
      </c>
      <c r="Z124" s="2" t="str">
        <f t="shared" si="8"/>
        <v>HERE</v>
      </c>
      <c r="AA124" s="2">
        <f>IF(Z124="HERE",Y124,AA123+Graph!$G$1*1000)</f>
        <v>37776626.944947198</v>
      </c>
      <c r="AB124" s="2">
        <f t="shared" si="20"/>
        <v>161753.93222995102</v>
      </c>
      <c r="AC124" s="2">
        <f t="shared" si="31"/>
        <v>4973248</v>
      </c>
      <c r="AD124" s="3">
        <f t="shared" si="10"/>
        <v>37776626.944947198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27956835.200121671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49</v>
      </c>
      <c r="C125" s="7"/>
      <c r="D125" s="2" t="e">
        <f t="shared" si="11"/>
        <v>#N/A</v>
      </c>
      <c r="E125" s="2" t="e">
        <f t="shared" si="22"/>
        <v>#N/A</v>
      </c>
      <c r="F125" s="2">
        <v>503234.96029216051</v>
      </c>
      <c r="G125" s="2">
        <f t="shared" si="35"/>
        <v>503234.96029216051</v>
      </c>
      <c r="H125" s="2">
        <f t="shared" si="32"/>
        <v>41677196.079081133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1761158.9999999967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527368.57212541997</v>
      </c>
      <c r="Q125" s="2">
        <f t="shared" si="36"/>
        <v>527368.57212541997</v>
      </c>
      <c r="R125" s="2">
        <f t="shared" si="33"/>
        <v>43277243.517072633</v>
      </c>
      <c r="S125" s="2">
        <f t="shared" si="16"/>
        <v>503234.96029216051</v>
      </c>
      <c r="T125" s="2">
        <f t="shared" si="17"/>
        <v>20920.857142857043</v>
      </c>
      <c r="U125" s="2">
        <f t="shared" si="18"/>
        <v>527368.57212541997</v>
      </c>
      <c r="V125" s="2">
        <f t="shared" si="34"/>
        <v>5383103</v>
      </c>
      <c r="W125" s="2">
        <f t="shared" si="19"/>
        <v>409855</v>
      </c>
      <c r="X125" s="2">
        <f t="shared" si="6"/>
        <v>117513.57212541997</v>
      </c>
      <c r="Y125" s="2">
        <f t="shared" si="30"/>
        <v>37894140.517072618</v>
      </c>
      <c r="Z125" s="2" t="str">
        <f t="shared" si="8"/>
        <v>HERE</v>
      </c>
      <c r="AA125" s="2">
        <f>IF(Z125="HERE",Y125,AA124+Graph!$G$1*1000)</f>
        <v>37894140.517072618</v>
      </c>
      <c r="AB125" s="2">
        <f t="shared" si="20"/>
        <v>117513.57212541997</v>
      </c>
      <c r="AC125" s="2">
        <f t="shared" si="31"/>
        <v>5383103</v>
      </c>
      <c r="AD125" s="3">
        <f t="shared" si="10"/>
        <v>37894140.517072618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28346229.363867305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50</v>
      </c>
      <c r="C126" s="7"/>
      <c r="D126" s="2" t="e">
        <f t="shared" si="11"/>
        <v>#N/A</v>
      </c>
      <c r="E126" s="2" t="e">
        <f t="shared" si="22"/>
        <v>#N/A</v>
      </c>
      <c r="F126" s="2">
        <v>505070.73578129709</v>
      </c>
      <c r="G126" s="2">
        <f t="shared" si="35"/>
        <v>505070.73578129709</v>
      </c>
      <c r="H126" s="2">
        <f t="shared" si="32"/>
        <v>42182266.81486243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1782079.8571428538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529475.21202088892</v>
      </c>
      <c r="Q126" s="2">
        <f t="shared" si="36"/>
        <v>529475.21202088892</v>
      </c>
      <c r="R126" s="2">
        <f t="shared" si="33"/>
        <v>43806718.729093522</v>
      </c>
      <c r="S126" s="2">
        <f t="shared" si="16"/>
        <v>505070.73578129709</v>
      </c>
      <c r="T126" s="2">
        <f t="shared" si="17"/>
        <v>20920.857142857043</v>
      </c>
      <c r="U126" s="2">
        <f t="shared" si="18"/>
        <v>529475.21202088892</v>
      </c>
      <c r="V126" s="2">
        <f t="shared" si="34"/>
        <v>5861351</v>
      </c>
      <c r="W126" s="2">
        <f t="shared" si="19"/>
        <v>478248</v>
      </c>
      <c r="X126" s="2">
        <f t="shared" si="6"/>
        <v>51227.212020888925</v>
      </c>
      <c r="Y126" s="2">
        <f t="shared" si="30"/>
        <v>37945367.729093507</v>
      </c>
      <c r="Z126" s="2" t="str">
        <f t="shared" si="8"/>
        <v>HERE</v>
      </c>
      <c r="AA126" s="2">
        <f>IF(Z126="HERE",Y126,AA125+Graph!$G$1*1000)</f>
        <v>37945367.729093507</v>
      </c>
      <c r="AB126" s="2">
        <f t="shared" si="20"/>
        <v>51227.212020888925</v>
      </c>
      <c r="AC126" s="2">
        <f t="shared" si="31"/>
        <v>5861351</v>
      </c>
      <c r="AD126" s="3">
        <f t="shared" si="10"/>
        <v>37945367.729093507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28737519.503518857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51</v>
      </c>
      <c r="C127" s="7"/>
      <c r="D127" s="2" t="e">
        <f t="shared" si="11"/>
        <v>#N/A</v>
      </c>
      <c r="E127" s="2" t="e">
        <f t="shared" si="22"/>
        <v>#N/A</v>
      </c>
      <c r="F127" s="2">
        <v>506906.51127044857</v>
      </c>
      <c r="G127" s="2">
        <f t="shared" si="35"/>
        <v>506906.51127044857</v>
      </c>
      <c r="H127" s="2">
        <f t="shared" si="32"/>
        <v>42689173.326132879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1803000.7142857108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531581.85191637278</v>
      </c>
      <c r="Q127" s="2">
        <f t="shared" si="36"/>
        <v>531581.85191637278</v>
      </c>
      <c r="R127" s="2">
        <f t="shared" si="33"/>
        <v>44338300.581009895</v>
      </c>
      <c r="S127" s="2">
        <f t="shared" si="16"/>
        <v>506906.51127044857</v>
      </c>
      <c r="T127" s="2">
        <f t="shared" si="17"/>
        <v>20920.857142857043</v>
      </c>
      <c r="U127" s="2">
        <f t="shared" si="18"/>
        <v>531581.85191637278</v>
      </c>
      <c r="V127" s="2">
        <f t="shared" si="34"/>
        <v>6353321</v>
      </c>
      <c r="W127" s="2">
        <f t="shared" si="19"/>
        <v>491970</v>
      </c>
      <c r="X127" s="2">
        <f t="shared" si="6"/>
        <v>39611.851916372776</v>
      </c>
      <c r="Y127" s="2">
        <f t="shared" si="30"/>
        <v>37984979.58100988</v>
      </c>
      <c r="Z127" s="2" t="str">
        <f t="shared" si="8"/>
        <v>HERE</v>
      </c>
      <c r="AA127" s="2">
        <f>IF(Z127="HERE",Y127,AA126+Graph!$G$1*1000)</f>
        <v>37984979.58100988</v>
      </c>
      <c r="AB127" s="2">
        <f t="shared" si="20"/>
        <v>39611.851916372776</v>
      </c>
      <c r="AC127" s="2">
        <f t="shared" si="31"/>
        <v>6353321</v>
      </c>
      <c r="AD127" s="3">
        <f t="shared" si="10"/>
        <v>37984979.58100988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29130705.619076334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52</v>
      </c>
      <c r="C128" s="7"/>
      <c r="D128" s="2" t="e">
        <f t="shared" si="11"/>
        <v>#N/A</v>
      </c>
      <c r="E128" s="2" t="e">
        <f t="shared" si="22"/>
        <v>#N/A</v>
      </c>
      <c r="F128" s="2">
        <v>508742.28675958514</v>
      </c>
      <c r="G128" s="2">
        <f t="shared" si="35"/>
        <v>508742.28675958514</v>
      </c>
      <c r="H128" s="2">
        <f t="shared" si="32"/>
        <v>43197915.612892464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1823921.5714285679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533688.49181184173</v>
      </c>
      <c r="Q128" s="2">
        <f t="shared" si="36"/>
        <v>533688.49181184173</v>
      </c>
      <c r="R128" s="2">
        <f t="shared" si="33"/>
        <v>44871989.072821736</v>
      </c>
      <c r="S128" s="2">
        <f t="shared" si="16"/>
        <v>508742.28675958514</v>
      </c>
      <c r="T128" s="2">
        <f t="shared" si="17"/>
        <v>20920.857142857043</v>
      </c>
      <c r="U128" s="2">
        <f t="shared" si="18"/>
        <v>533688.49181184173</v>
      </c>
      <c r="V128" s="2">
        <f t="shared" si="34"/>
        <v>6573570</v>
      </c>
      <c r="W128" s="2">
        <f t="shared" si="19"/>
        <v>220249</v>
      </c>
      <c r="X128" s="2">
        <f t="shared" si="6"/>
        <v>313439.49181184173</v>
      </c>
      <c r="Y128" s="2">
        <f t="shared" si="30"/>
        <v>38298419.072821721</v>
      </c>
      <c r="Z128" s="2" t="str">
        <f t="shared" si="8"/>
        <v>HERE</v>
      </c>
      <c r="AA128" s="2">
        <f>IF(Z128="HERE",Y128,AA127+Graph!$G$1*1000)</f>
        <v>38298419.072821721</v>
      </c>
      <c r="AB128" s="2">
        <f t="shared" si="20"/>
        <v>313439.49181184173</v>
      </c>
      <c r="AC128" s="2">
        <f t="shared" si="31"/>
        <v>6573570</v>
      </c>
      <c r="AD128" s="3">
        <f t="shared" si="10"/>
        <v>38298419.072821721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29525787.710539743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53</v>
      </c>
      <c r="C129" s="7"/>
      <c r="D129" s="2" t="e">
        <f t="shared" si="11"/>
        <v>#N/A</v>
      </c>
      <c r="E129" s="2" t="e">
        <f t="shared" si="22"/>
        <v>#N/A</v>
      </c>
      <c r="F129" s="2">
        <v>510578.06224873662</v>
      </c>
      <c r="G129" s="2">
        <f t="shared" si="35"/>
        <v>510578.06224873662</v>
      </c>
      <c r="H129" s="2">
        <f t="shared" si="32"/>
        <v>43708493.6751412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1844842.4285714249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535795.13170731068</v>
      </c>
      <c r="Q129" s="2">
        <f t="shared" si="36"/>
        <v>535795.13170731068</v>
      </c>
      <c r="R129" s="2">
        <f t="shared" si="33"/>
        <v>45407784.204529047</v>
      </c>
      <c r="S129" s="2">
        <f t="shared" si="16"/>
        <v>510578.06224873662</v>
      </c>
      <c r="T129" s="2">
        <f t="shared" si="17"/>
        <v>20920.857142857043</v>
      </c>
      <c r="U129" s="2">
        <f t="shared" si="18"/>
        <v>535795.13170731068</v>
      </c>
      <c r="V129" s="2">
        <f t="shared" si="34"/>
        <v>6853372</v>
      </c>
      <c r="W129" s="2">
        <f t="shared" si="19"/>
        <v>279802</v>
      </c>
      <c r="X129" s="2">
        <f t="shared" si="6"/>
        <v>255993.13170731068</v>
      </c>
      <c r="Y129" s="2">
        <f t="shared" si="30"/>
        <v>38554412.204529032</v>
      </c>
      <c r="Z129" s="2" t="str">
        <f t="shared" si="8"/>
        <v>HERE</v>
      </c>
      <c r="AA129" s="2">
        <f>IF(Z129="HERE",Y129,AA128+Graph!$G$1*1000)</f>
        <v>38554412.204529032</v>
      </c>
      <c r="AB129" s="2">
        <f t="shared" si="20"/>
        <v>255993.13170731068</v>
      </c>
      <c r="AC129" s="2">
        <f t="shared" si="31"/>
        <v>6853372</v>
      </c>
      <c r="AD129" s="3">
        <f t="shared" si="10"/>
        <v>38554412.204529032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29856130.847551934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54</v>
      </c>
      <c r="C130" s="7"/>
      <c r="D130" s="2" t="e">
        <f t="shared" si="11"/>
        <v>#N/A</v>
      </c>
      <c r="E130" s="2" t="e">
        <f t="shared" si="22"/>
        <v>#N/A</v>
      </c>
      <c r="F130" s="2">
        <v>512413.8377378881</v>
      </c>
      <c r="G130" s="2">
        <f t="shared" si="35"/>
        <v>512413.8377378881</v>
      </c>
      <c r="H130" s="2">
        <f t="shared" si="32"/>
        <v>44220907.512879089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1865763.285714282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537901.77160277963</v>
      </c>
      <c r="Q130" s="2">
        <f t="shared" si="36"/>
        <v>537901.77160277963</v>
      </c>
      <c r="R130" s="2">
        <f t="shared" si="33"/>
        <v>45945685.976131827</v>
      </c>
      <c r="S130" s="2">
        <f t="shared" si="16"/>
        <v>512413.8377378881</v>
      </c>
      <c r="T130" s="2">
        <f t="shared" si="17"/>
        <v>20920.857142857043</v>
      </c>
      <c r="U130" s="2">
        <f t="shared" si="18"/>
        <v>537901.77160277963</v>
      </c>
      <c r="V130" s="2">
        <f t="shared" si="34"/>
        <v>7164387</v>
      </c>
      <c r="W130" s="2">
        <f t="shared" si="19"/>
        <v>311015</v>
      </c>
      <c r="X130" s="2">
        <f t="shared" si="6"/>
        <v>226886.77160277963</v>
      </c>
      <c r="Y130" s="2">
        <f t="shared" si="30"/>
        <v>38781298.976131812</v>
      </c>
      <c r="Z130" s="2" t="str">
        <f t="shared" si="8"/>
        <v>HERE</v>
      </c>
      <c r="AA130" s="2">
        <f>IF(Z130="HERE",Y130,AA129+Graph!$G$1*1000)</f>
        <v>38781298.976131812</v>
      </c>
      <c r="AB130" s="2">
        <f t="shared" si="20"/>
        <v>226886.77160277963</v>
      </c>
      <c r="AC130" s="2">
        <f t="shared" si="31"/>
        <v>7164387</v>
      </c>
      <c r="AD130" s="3">
        <f t="shared" si="10"/>
        <v>38781298.976131812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30188369.960470047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55</v>
      </c>
      <c r="C131" s="7"/>
      <c r="D131" s="2" t="e">
        <f t="shared" si="11"/>
        <v>#N/A</v>
      </c>
      <c r="E131" s="2" t="e">
        <f t="shared" si="22"/>
        <v>#N/A</v>
      </c>
      <c r="F131" s="2">
        <v>514249.61322702467</v>
      </c>
      <c r="G131" s="2">
        <f t="shared" si="35"/>
        <v>514249.61322702467</v>
      </c>
      <c r="H131" s="2">
        <f t="shared" si="32"/>
        <v>44735157.126106113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1886684.142857139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540008.41149824858</v>
      </c>
      <c r="Q131" s="2">
        <f t="shared" si="36"/>
        <v>540008.41149824858</v>
      </c>
      <c r="R131" s="2">
        <f t="shared" si="33"/>
        <v>46485694.387630075</v>
      </c>
      <c r="S131" s="2">
        <f t="shared" si="16"/>
        <v>514249.61322702467</v>
      </c>
      <c r="T131" s="2">
        <f t="shared" si="17"/>
        <v>20920.857142857043</v>
      </c>
      <c r="U131" s="2">
        <f t="shared" si="18"/>
        <v>540008.41149824858</v>
      </c>
      <c r="V131" s="2">
        <f t="shared" si="34"/>
        <v>7447199</v>
      </c>
      <c r="W131" s="2">
        <f t="shared" si="19"/>
        <v>282812</v>
      </c>
      <c r="X131" s="2">
        <f t="shared" si="6"/>
        <v>257196.41149824858</v>
      </c>
      <c r="Y131" s="2">
        <f t="shared" si="30"/>
        <v>39038495.38763006</v>
      </c>
      <c r="Z131" s="2" t="str">
        <f t="shared" si="8"/>
        <v>HERE</v>
      </c>
      <c r="AA131" s="2">
        <f>IF(Z131="HERE",Y131,AA130+Graph!$G$1*1000)</f>
        <v>39038495.38763006</v>
      </c>
      <c r="AB131" s="2">
        <f t="shared" si="20"/>
        <v>257196.41149824858</v>
      </c>
      <c r="AC131" s="2">
        <f t="shared" si="31"/>
        <v>7447199</v>
      </c>
      <c r="AD131" s="3">
        <f t="shared" si="10"/>
        <v>39038495.38763006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30522505.049294081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56</v>
      </c>
      <c r="C132" s="7"/>
      <c r="D132" s="2" t="e">
        <f t="shared" si="11"/>
        <v>#N/A</v>
      </c>
      <c r="E132" s="2" t="e">
        <f t="shared" si="22"/>
        <v>#N/A</v>
      </c>
      <c r="F132" s="2">
        <v>516085.38871617615</v>
      </c>
      <c r="G132" s="2">
        <f t="shared" si="35"/>
        <v>516085.38871617615</v>
      </c>
      <c r="H132" s="2">
        <f t="shared" si="32"/>
        <v>45251242.514822289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1907604.999999996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542115.05139371753</v>
      </c>
      <c r="Q132" s="2">
        <f t="shared" si="36"/>
        <v>542115.05139371753</v>
      </c>
      <c r="R132" s="2">
        <f t="shared" si="33"/>
        <v>47027809.439023793</v>
      </c>
      <c r="S132" s="2">
        <f t="shared" si="16"/>
        <v>516085.38871617615</v>
      </c>
      <c r="T132" s="2">
        <f t="shared" si="17"/>
        <v>20920.857142857043</v>
      </c>
      <c r="U132" s="2">
        <f t="shared" si="18"/>
        <v>542115.05139371753</v>
      </c>
      <c r="V132" s="2">
        <f t="shared" si="34"/>
        <v>7891184</v>
      </c>
      <c r="W132" s="2">
        <f t="shared" si="19"/>
        <v>443985</v>
      </c>
      <c r="X132" s="2">
        <f t="shared" si="6"/>
        <v>98130.051393717527</v>
      </c>
      <c r="Y132" s="2">
        <f t="shared" si="30"/>
        <v>39136625.439023778</v>
      </c>
      <c r="Z132" s="2" t="str">
        <f t="shared" si="8"/>
        <v>HERE</v>
      </c>
      <c r="AA132" s="2">
        <f>IF(Z132="HERE",Y132,AA131+Graph!$G$1*1000)</f>
        <v>39136625.439023778</v>
      </c>
      <c r="AB132" s="2">
        <f t="shared" si="20"/>
        <v>98130.051393717527</v>
      </c>
      <c r="AC132" s="2">
        <f t="shared" si="31"/>
        <v>7891184</v>
      </c>
      <c r="AD132" s="3">
        <f t="shared" si="10"/>
        <v>39136625.439023778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30858536.114024039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57</v>
      </c>
      <c r="C133" s="7"/>
      <c r="D133" s="2" t="e">
        <f t="shared" si="11"/>
        <v>#N/A</v>
      </c>
      <c r="E133" s="2" t="e">
        <f t="shared" si="22"/>
        <v>#N/A</v>
      </c>
      <c r="F133" s="2">
        <v>517921.16420531273</v>
      </c>
      <c r="G133" s="2">
        <f t="shared" si="35"/>
        <v>517921.16420531273</v>
      </c>
      <c r="H133" s="2">
        <f t="shared" si="32"/>
        <v>45769163.679027602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1928525.8571428531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544221.69128918648</v>
      </c>
      <c r="Q133" s="2">
        <f t="shared" si="36"/>
        <v>544221.69128918648</v>
      </c>
      <c r="R133" s="2">
        <f t="shared" si="33"/>
        <v>47572031.130312979</v>
      </c>
      <c r="S133" s="2">
        <f t="shared" si="16"/>
        <v>517921.16420531273</v>
      </c>
      <c r="T133" s="2">
        <f t="shared" si="17"/>
        <v>20920.857142857043</v>
      </c>
      <c r="U133" s="2">
        <f t="shared" si="18"/>
        <v>544221.69128918648</v>
      </c>
      <c r="V133" s="2">
        <f t="shared" si="34"/>
        <v>8378940</v>
      </c>
      <c r="W133" s="2">
        <f t="shared" si="19"/>
        <v>487756</v>
      </c>
      <c r="X133" s="2">
        <f t="shared" si="6"/>
        <v>56465.691289186478</v>
      </c>
      <c r="Y133" s="2">
        <f t="shared" si="30"/>
        <v>39193091.130312964</v>
      </c>
      <c r="Z133" s="2" t="str">
        <f t="shared" si="8"/>
        <v>HERE</v>
      </c>
      <c r="AA133" s="2">
        <f>IF(Z133="HERE",Y133,AA132+Graph!$G$1*1000)</f>
        <v>39193091.130312964</v>
      </c>
      <c r="AB133" s="2">
        <f t="shared" si="20"/>
        <v>56465.691289186478</v>
      </c>
      <c r="AC133" s="2">
        <f t="shared" si="31"/>
        <v>8378940</v>
      </c>
      <c r="AD133" s="3">
        <f t="shared" si="10"/>
        <v>39193091.130312964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31196463.154659916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58</v>
      </c>
      <c r="C134" s="7"/>
      <c r="D134" s="2" t="e">
        <f t="shared" si="11"/>
        <v>#N/A</v>
      </c>
      <c r="E134" s="2" t="e">
        <f t="shared" si="22"/>
        <v>#N/A</v>
      </c>
      <c r="F134" s="2">
        <v>519756.93969446421</v>
      </c>
      <c r="G134" s="2">
        <f t="shared" si="35"/>
        <v>519756.93969446421</v>
      </c>
      <c r="H134" s="2">
        <f t="shared" si="32"/>
        <v>46288920.618722066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1949446.7142857101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546328.33118465543</v>
      </c>
      <c r="Q134" s="2">
        <f t="shared" si="36"/>
        <v>546328.33118465543</v>
      </c>
      <c r="R134" s="2">
        <f t="shared" si="33"/>
        <v>48118359.461497635</v>
      </c>
      <c r="S134" s="2">
        <f t="shared" si="16"/>
        <v>519756.93969446421</v>
      </c>
      <c r="T134" s="2">
        <f t="shared" si="17"/>
        <v>20920.857142857043</v>
      </c>
      <c r="U134" s="2">
        <f t="shared" si="18"/>
        <v>546328.33118465543</v>
      </c>
      <c r="V134" s="2">
        <f t="shared" si="34"/>
        <v>8977329</v>
      </c>
      <c r="W134" s="2">
        <f t="shared" si="19"/>
        <v>598389</v>
      </c>
      <c r="X134" s="2">
        <f t="shared" si="6"/>
        <v>-52060.668815344572</v>
      </c>
      <c r="Y134" s="2">
        <f t="shared" si="30"/>
        <v>39141030.46149762</v>
      </c>
      <c r="Z134" s="2" t="str">
        <f t="shared" si="8"/>
        <v>HERE</v>
      </c>
      <c r="AA134" s="2">
        <f>IF(Z134="HERE",Y134,AA133+Graph!$G$1*1000)</f>
        <v>39141030.46149762</v>
      </c>
      <c r="AB134" s="2">
        <f t="shared" si="20"/>
        <v>-52060.668815344572</v>
      </c>
      <c r="AC134" s="2">
        <f t="shared" si="31"/>
        <v>8977329</v>
      </c>
      <c r="AD134" s="3">
        <f t="shared" si="10"/>
        <v>39141030.46149762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31536286.171201717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59</v>
      </c>
      <c r="C135" s="7"/>
      <c r="D135" s="2" t="e">
        <f t="shared" si="11"/>
        <v>#N/A</v>
      </c>
      <c r="E135" s="2" t="e">
        <f t="shared" si="22"/>
        <v>#N/A</v>
      </c>
      <c r="F135" s="2">
        <v>521592.71518360078</v>
      </c>
      <c r="G135" s="2">
        <f t="shared" si="35"/>
        <v>521592.71518360078</v>
      </c>
      <c r="H135" s="2">
        <f t="shared" si="32"/>
        <v>46810513.333905667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1970367.5714285672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548434.97108012438</v>
      </c>
      <c r="Q135" s="2">
        <f t="shared" si="36"/>
        <v>548434.97108012438</v>
      </c>
      <c r="R135" s="2">
        <f t="shared" si="33"/>
        <v>48666794.432577759</v>
      </c>
      <c r="S135" s="2">
        <f t="shared" si="16"/>
        <v>521592.71518360078</v>
      </c>
      <c r="T135" s="2">
        <f t="shared" si="17"/>
        <v>20920.857142857043</v>
      </c>
      <c r="U135" s="2">
        <f t="shared" si="18"/>
        <v>548434.97108012438</v>
      </c>
      <c r="V135" s="2">
        <f t="shared" si="34"/>
        <v>9296367</v>
      </c>
      <c r="W135" s="2">
        <f t="shared" si="19"/>
        <v>319038</v>
      </c>
      <c r="X135" s="2">
        <f t="shared" si="6"/>
        <v>229396.97108012438</v>
      </c>
      <c r="Y135" s="2">
        <f t="shared" si="30"/>
        <v>39370427.432577744</v>
      </c>
      <c r="Z135" s="2" t="str">
        <f t="shared" si="8"/>
        <v>HERE</v>
      </c>
      <c r="AA135" s="2">
        <f>IF(Z135="HERE",Y135,AA134+Graph!$G$1*1000)</f>
        <v>39370427.432577744</v>
      </c>
      <c r="AB135" s="2">
        <f t="shared" si="20"/>
        <v>229396.97108012438</v>
      </c>
      <c r="AC135" s="2">
        <f t="shared" si="31"/>
        <v>9296367</v>
      </c>
      <c r="AD135" s="3">
        <f t="shared" si="10"/>
        <v>39370427.432577744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31878005.16364944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60</v>
      </c>
      <c r="C136" s="7"/>
      <c r="D136" s="2" t="e">
        <f t="shared" si="11"/>
        <v>#N/A</v>
      </c>
      <c r="E136" s="2" t="e">
        <f t="shared" si="22"/>
        <v>#N/A</v>
      </c>
      <c r="F136" s="2">
        <v>523428.49067275226</v>
      </c>
      <c r="G136" s="2">
        <f t="shared" si="35"/>
        <v>523428.49067275226</v>
      </c>
      <c r="H136" s="2">
        <f t="shared" si="32"/>
        <v>47333941.824578419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1991288.4285714242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550541.61097559333</v>
      </c>
      <c r="Q136" s="2">
        <f t="shared" si="36"/>
        <v>550541.61097559333</v>
      </c>
      <c r="R136" s="2">
        <f t="shared" si="33"/>
        <v>49217336.043553352</v>
      </c>
      <c r="S136" s="2">
        <f t="shared" si="16"/>
        <v>523428.49067275226</v>
      </c>
      <c r="T136" s="2">
        <f t="shared" si="17"/>
        <v>20920.857142857043</v>
      </c>
      <c r="U136" s="2">
        <f t="shared" si="18"/>
        <v>550541.61097559333</v>
      </c>
      <c r="V136" s="2">
        <f t="shared" si="34"/>
        <v>9646715</v>
      </c>
      <c r="W136" s="2">
        <f t="shared" si="19"/>
        <v>350348</v>
      </c>
      <c r="X136" s="2">
        <f t="shared" si="6"/>
        <v>200193.61097559333</v>
      </c>
      <c r="Y136" s="2">
        <f t="shared" si="30"/>
        <v>39570621.043553337</v>
      </c>
      <c r="Z136" s="2" t="str">
        <f t="shared" si="8"/>
        <v>HERE</v>
      </c>
      <c r="AA136" s="2">
        <f>IF(Z136="HERE",Y136,AA135+Graph!$G$1*1000)</f>
        <v>39570621.043553337</v>
      </c>
      <c r="AB136" s="2">
        <f t="shared" si="20"/>
        <v>200193.61097559333</v>
      </c>
      <c r="AC136" s="2">
        <f t="shared" si="31"/>
        <v>9646715</v>
      </c>
      <c r="AD136" s="3">
        <f t="shared" si="10"/>
        <v>39570621.043553337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32221620.13200308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61</v>
      </c>
      <c r="C137" s="7"/>
      <c r="D137" s="2" t="e">
        <f t="shared" si="11"/>
        <v>#N/A</v>
      </c>
      <c r="E137" s="2" t="e">
        <f t="shared" si="22"/>
        <v>#N/A</v>
      </c>
      <c r="F137" s="2">
        <v>525264.26616188884</v>
      </c>
      <c r="G137" s="2">
        <f t="shared" si="35"/>
        <v>525264.26616188884</v>
      </c>
      <c r="H137" s="2">
        <f t="shared" si="32"/>
        <v>47859206.090740308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2012209.2857142813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552648.25087106228</v>
      </c>
      <c r="Q137" s="2">
        <f t="shared" si="36"/>
        <v>552648.25087106228</v>
      </c>
      <c r="R137" s="2">
        <f t="shared" si="33"/>
        <v>49769984.294424415</v>
      </c>
      <c r="S137" s="2">
        <f t="shared" si="16"/>
        <v>525264.26616188884</v>
      </c>
      <c r="T137" s="2">
        <f t="shared" si="17"/>
        <v>20920.857142857043</v>
      </c>
      <c r="U137" s="2">
        <f t="shared" si="18"/>
        <v>552648.25087106228</v>
      </c>
      <c r="V137" s="2">
        <f t="shared" si="34"/>
        <v>10021471</v>
      </c>
      <c r="W137" s="2">
        <f t="shared" si="19"/>
        <v>374756</v>
      </c>
      <c r="X137" s="2">
        <f t="shared" si="6"/>
        <v>177892.25087106228</v>
      </c>
      <c r="Y137" s="2">
        <f t="shared" si="30"/>
        <v>39748513.2944244</v>
      </c>
      <c r="Z137" s="2" t="str">
        <f t="shared" si="8"/>
        <v>HERE</v>
      </c>
      <c r="AA137" s="2">
        <f>IF(Z137="HERE",Y137,AA136+Graph!$G$1*1000)</f>
        <v>39748513.2944244</v>
      </c>
      <c r="AB137" s="2">
        <f t="shared" si="20"/>
        <v>177892.25087106228</v>
      </c>
      <c r="AC137" s="2">
        <f t="shared" si="31"/>
        <v>10021471</v>
      </c>
      <c r="AD137" s="3">
        <f t="shared" si="10"/>
        <v>39748513.2944244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32502676.213762648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62</v>
      </c>
      <c r="C138" s="7"/>
      <c r="D138" s="2" t="e">
        <f t="shared" si="11"/>
        <v>#N/A</v>
      </c>
      <c r="E138" s="2" t="e">
        <f t="shared" si="22"/>
        <v>#N/A</v>
      </c>
      <c r="F138" s="2">
        <v>527100.04165104032</v>
      </c>
      <c r="G138" s="2">
        <f t="shared" si="35"/>
        <v>527100.04165104032</v>
      </c>
      <c r="H138" s="2">
        <f t="shared" si="32"/>
        <v>48386306.132391348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2033130.1428571383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554754.89076654613</v>
      </c>
      <c r="Q138" s="2">
        <f t="shared" si="36"/>
        <v>554754.89076654613</v>
      </c>
      <c r="R138" s="2">
        <f t="shared" si="33"/>
        <v>50324739.185190961</v>
      </c>
      <c r="S138" s="2">
        <f t="shared" si="16"/>
        <v>527100.04165104032</v>
      </c>
      <c r="T138" s="2">
        <f t="shared" si="17"/>
        <v>20920.857142857043</v>
      </c>
      <c r="U138" s="2">
        <f t="shared" si="18"/>
        <v>554754.89076654613</v>
      </c>
      <c r="V138" s="2">
        <f t="shared" si="34"/>
        <v>10490487</v>
      </c>
      <c r="W138" s="2">
        <f t="shared" si="19"/>
        <v>469016</v>
      </c>
      <c r="X138" s="2">
        <f t="shared" si="6"/>
        <v>85738.89076654613</v>
      </c>
      <c r="Y138" s="2">
        <f t="shared" si="30"/>
        <v>39834252.185190946</v>
      </c>
      <c r="Z138" s="2" t="str">
        <f t="shared" si="8"/>
        <v>HERE</v>
      </c>
      <c r="AA138" s="2">
        <f>IF(Z138="HERE",Y138,AA137+Graph!$G$1*1000)</f>
        <v>39834252.185190946</v>
      </c>
      <c r="AB138" s="2">
        <f t="shared" si="20"/>
        <v>85738.89076654613</v>
      </c>
      <c r="AC138" s="2">
        <f t="shared" si="31"/>
        <v>10490487</v>
      </c>
      <c r="AD138" s="3">
        <f t="shared" si="10"/>
        <v>39834252.185190946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32725038.571428154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63</v>
      </c>
      <c r="C139" s="7"/>
      <c r="D139" s="2" t="e">
        <f t="shared" si="11"/>
        <v>#N/A</v>
      </c>
      <c r="E139" s="2" t="e">
        <f t="shared" si="22"/>
        <v>#N/A</v>
      </c>
      <c r="F139" s="2">
        <v>528935.81714019179</v>
      </c>
      <c r="G139" s="2">
        <f t="shared" si="35"/>
        <v>528935.81714019179</v>
      </c>
      <c r="H139" s="2">
        <f t="shared" si="32"/>
        <v>48915241.94953154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2054050.9999999953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556861.53066201508</v>
      </c>
      <c r="Q139" s="2">
        <f t="shared" si="36"/>
        <v>556861.53066201508</v>
      </c>
      <c r="R139" s="2">
        <f t="shared" si="33"/>
        <v>50881600.715852976</v>
      </c>
      <c r="S139" s="2">
        <f t="shared" si="16"/>
        <v>528935.81714019179</v>
      </c>
      <c r="T139" s="2">
        <f t="shared" si="17"/>
        <v>20920.857142857043</v>
      </c>
      <c r="U139" s="2">
        <f t="shared" si="18"/>
        <v>556861.53066201508</v>
      </c>
      <c r="V139" s="2">
        <f t="shared" si="34"/>
        <v>10971047</v>
      </c>
      <c r="W139" s="2">
        <f t="shared" si="19"/>
        <v>480560</v>
      </c>
      <c r="X139" s="2">
        <f t="shared" si="6"/>
        <v>76301.53066201508</v>
      </c>
      <c r="Y139" s="2">
        <f t="shared" si="30"/>
        <v>39910553.715852961</v>
      </c>
      <c r="Z139" s="2" t="str">
        <f t="shared" si="8"/>
        <v>HERE</v>
      </c>
      <c r="AA139" s="2">
        <f>IF(Z139="HERE",Y139,AA138+Graph!$G$1*1000)</f>
        <v>39910553.715852961</v>
      </c>
      <c r="AB139" s="2">
        <f t="shared" si="20"/>
        <v>76301.53066201508</v>
      </c>
      <c r="AC139" s="2">
        <f t="shared" si="31"/>
        <v>10971047</v>
      </c>
      <c r="AD139" s="3">
        <f t="shared" si="10"/>
        <v>39910553.715852961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32917208.554999575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64</v>
      </c>
      <c r="C140" s="7"/>
      <c r="D140" s="2" t="e">
        <f t="shared" si="11"/>
        <v>#N/A</v>
      </c>
      <c r="E140" s="2" t="e">
        <f t="shared" si="22"/>
        <v>#N/A</v>
      </c>
      <c r="F140" s="2">
        <v>530771.59262932837</v>
      </c>
      <c r="G140" s="2">
        <f t="shared" si="35"/>
        <v>530771.59262932837</v>
      </c>
      <c r="H140" s="2">
        <f t="shared" si="32"/>
        <v>49446013.542160869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2074971.8571428524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558968.17055748403</v>
      </c>
      <c r="Q140" s="2">
        <f t="shared" si="36"/>
        <v>558968.17055748403</v>
      </c>
      <c r="R140" s="2">
        <f t="shared" si="33"/>
        <v>51440568.88641046</v>
      </c>
      <c r="S140" s="2">
        <f t="shared" si="16"/>
        <v>530771.59262932837</v>
      </c>
      <c r="T140" s="2">
        <f t="shared" si="17"/>
        <v>20920.857142857043</v>
      </c>
      <c r="U140" s="2">
        <f t="shared" si="18"/>
        <v>558968.17055748403</v>
      </c>
      <c r="V140" s="2">
        <f t="shared" si="34"/>
        <v>11465210</v>
      </c>
      <c r="W140" s="2">
        <f t="shared" si="19"/>
        <v>494163</v>
      </c>
      <c r="X140" s="2">
        <f t="shared" si="6"/>
        <v>64805.170557484031</v>
      </c>
      <c r="Y140" s="2">
        <f t="shared" si="30"/>
        <v>39975358.886410445</v>
      </c>
      <c r="Z140" s="2" t="str">
        <f t="shared" si="8"/>
        <v>HERE</v>
      </c>
      <c r="AA140" s="2">
        <f>IF(Z140="HERE",Y140,AA139+Graph!$G$1*1000)</f>
        <v>39975358.886410445</v>
      </c>
      <c r="AB140" s="2">
        <f t="shared" si="20"/>
        <v>64805.170557484031</v>
      </c>
      <c r="AC140" s="2">
        <f t="shared" si="31"/>
        <v>11465210</v>
      </c>
      <c r="AD140" s="3">
        <f t="shared" si="10"/>
        <v>39975358.886410445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33104866.364476919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65</v>
      </c>
      <c r="C141" s="7"/>
      <c r="D141" s="2" t="e">
        <f t="shared" si="11"/>
        <v>#N/A</v>
      </c>
      <c r="E141" s="2" t="e">
        <f t="shared" si="22"/>
        <v>#N/A</v>
      </c>
      <c r="F141" s="2">
        <v>532607.36811847985</v>
      </c>
      <c r="G141" s="2">
        <f t="shared" si="35"/>
        <v>532607.36811847985</v>
      </c>
      <c r="H141" s="2">
        <f t="shared" si="32"/>
        <v>49978620.910279348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2095892.7142857094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561074.81045295298</v>
      </c>
      <c r="Q141" s="2">
        <f t="shared" si="36"/>
        <v>561074.81045295298</v>
      </c>
      <c r="R141" s="2">
        <f t="shared" si="33"/>
        <v>52001643.696863413</v>
      </c>
      <c r="S141" s="2">
        <f t="shared" si="16"/>
        <v>532607.36811847985</v>
      </c>
      <c r="T141" s="2">
        <f t="shared" si="17"/>
        <v>20920.857142857043</v>
      </c>
      <c r="U141" s="2">
        <f t="shared" si="18"/>
        <v>561074.81045295298</v>
      </c>
      <c r="V141" s="2">
        <f t="shared" si="34"/>
        <v>12014288</v>
      </c>
      <c r="W141" s="2">
        <f t="shared" si="19"/>
        <v>549078</v>
      </c>
      <c r="X141" s="2">
        <f t="shared" si="6"/>
        <v>11996.810452952981</v>
      </c>
      <c r="Y141" s="2">
        <f t="shared" si="30"/>
        <v>39987355.696863398</v>
      </c>
      <c r="Z141" s="2" t="str">
        <f t="shared" si="8"/>
        <v>HERE</v>
      </c>
      <c r="AA141" s="2">
        <f>IF(Z141="HERE",Y141,AA140+Graph!$G$1*1000)</f>
        <v>39987355.696863398</v>
      </c>
      <c r="AB141" s="2">
        <f t="shared" si="20"/>
        <v>11996.810452952981</v>
      </c>
      <c r="AC141" s="2">
        <f t="shared" si="31"/>
        <v>12014288</v>
      </c>
      <c r="AD141" s="3">
        <f t="shared" si="10"/>
        <v>39987355.696863398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33333790.449860185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66</v>
      </c>
      <c r="C142" s="7"/>
      <c r="D142" s="2" t="e">
        <f t="shared" si="11"/>
        <v>#N/A</v>
      </c>
      <c r="E142" s="2" t="e">
        <f t="shared" si="22"/>
        <v>#N/A</v>
      </c>
      <c r="F142" s="2">
        <v>534443.14360761642</v>
      </c>
      <c r="G142" s="2">
        <f t="shared" si="35"/>
        <v>534443.14360761642</v>
      </c>
      <c r="H142" s="2">
        <f t="shared" si="32"/>
        <v>50513064.053886965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2116813.5714285667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563181.45034842193</v>
      </c>
      <c r="Q142" s="2">
        <f t="shared" si="36"/>
        <v>563181.45034842193</v>
      </c>
      <c r="R142" s="2">
        <f t="shared" si="33"/>
        <v>52564825.147211835</v>
      </c>
      <c r="S142" s="2">
        <f t="shared" si="16"/>
        <v>534443.14360761642</v>
      </c>
      <c r="T142" s="2">
        <f t="shared" si="17"/>
        <v>20920.857142857276</v>
      </c>
      <c r="U142" s="2">
        <f t="shared" si="18"/>
        <v>563181.45034842193</v>
      </c>
      <c r="V142" s="2">
        <f t="shared" si="34"/>
        <v>12294006</v>
      </c>
      <c r="W142" s="2">
        <f t="shared" si="19"/>
        <v>279718</v>
      </c>
      <c r="X142" s="2">
        <f t="shared" si="6"/>
        <v>283463.45034842193</v>
      </c>
      <c r="Y142" s="2">
        <f t="shared" si="30"/>
        <v>40270819.14721182</v>
      </c>
      <c r="Z142" s="2" t="str">
        <f t="shared" si="8"/>
        <v>HERE</v>
      </c>
      <c r="AA142" s="2">
        <f>IF(Z142="HERE",Y142,AA141+Graph!$G$1*1000)</f>
        <v>40270819.14721182</v>
      </c>
      <c r="AB142" s="2">
        <f t="shared" si="20"/>
        <v>283463.45034842193</v>
      </c>
      <c r="AC142" s="2">
        <f t="shared" si="31"/>
        <v>12294006</v>
      </c>
      <c r="AD142" s="3">
        <f t="shared" si="10"/>
        <v>40270819.14721182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33609242.311149374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67</v>
      </c>
      <c r="C143" s="7"/>
      <c r="D143" s="2" t="e">
        <f t="shared" si="11"/>
        <v>#N/A</v>
      </c>
      <c r="E143" s="2" t="e">
        <f t="shared" si="22"/>
        <v>#N/A</v>
      </c>
      <c r="F143" s="2">
        <v>536278.9190967679</v>
      </c>
      <c r="G143" s="2">
        <f t="shared" si="35"/>
        <v>536278.9190967679</v>
      </c>
      <c r="H143" s="2">
        <f t="shared" si="32"/>
        <v>51049342.972983733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2137734.428571424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565288.09024389088</v>
      </c>
      <c r="Q143" s="2">
        <f t="shared" si="36"/>
        <v>565288.09024389088</v>
      </c>
      <c r="R143" s="2">
        <f t="shared" si="33"/>
        <v>53130113.237455726</v>
      </c>
      <c r="S143" s="2">
        <f t="shared" si="16"/>
        <v>536278.9190967679</v>
      </c>
      <c r="T143" s="2">
        <f t="shared" si="17"/>
        <v>20920.857142857276</v>
      </c>
      <c r="U143" s="2">
        <f t="shared" si="18"/>
        <v>565288.09024389088</v>
      </c>
      <c r="V143" s="2">
        <f t="shared" si="34"/>
        <v>12646486</v>
      </c>
      <c r="W143" s="2">
        <f t="shared" si="19"/>
        <v>352480</v>
      </c>
      <c r="X143" s="2">
        <f t="shared" si="6"/>
        <v>212808.09024389088</v>
      </c>
      <c r="Y143" s="2">
        <f t="shared" si="30"/>
        <v>40483627.237455711</v>
      </c>
      <c r="Z143" s="2" t="str">
        <f t="shared" si="8"/>
        <v>HERE</v>
      </c>
      <c r="AA143" s="2">
        <f>IF(Z143="HERE",Y143,AA142+Graph!$G$1*1000)</f>
        <v>40483627.237455711</v>
      </c>
      <c r="AB143" s="2">
        <f t="shared" si="20"/>
        <v>212808.09024389088</v>
      </c>
      <c r="AC143" s="2">
        <f t="shared" si="31"/>
        <v>12646486</v>
      </c>
      <c r="AD143" s="3">
        <f t="shared" si="10"/>
        <v>40483627.237455711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33904721.498344488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68</v>
      </c>
      <c r="C144" s="7"/>
      <c r="D144" s="2" t="e">
        <f t="shared" si="11"/>
        <v>#N/A</v>
      </c>
      <c r="E144" s="2" t="e">
        <f t="shared" si="22"/>
        <v>#N/A</v>
      </c>
      <c r="F144" s="2">
        <v>538114.69458590448</v>
      </c>
      <c r="G144" s="2">
        <f t="shared" si="35"/>
        <v>538114.69458590448</v>
      </c>
      <c r="H144" s="2">
        <f t="shared" si="32"/>
        <v>51587457.667569637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2158655.2857142813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567394.73013935983</v>
      </c>
      <c r="Q144" s="2">
        <f t="shared" si="36"/>
        <v>567394.73013935983</v>
      </c>
      <c r="R144" s="2">
        <f t="shared" si="33"/>
        <v>53697507.967595086</v>
      </c>
      <c r="S144" s="2">
        <f t="shared" si="16"/>
        <v>538114.69458590448</v>
      </c>
      <c r="T144" s="2">
        <f t="shared" si="17"/>
        <v>20920.857142857276</v>
      </c>
      <c r="U144" s="2">
        <f t="shared" si="18"/>
        <v>567394.73013935983</v>
      </c>
      <c r="V144" s="2">
        <f t="shared" si="34"/>
        <v>13058298</v>
      </c>
      <c r="W144" s="2">
        <f t="shared" si="19"/>
        <v>411812</v>
      </c>
      <c r="X144" s="2">
        <f t="shared" si="6"/>
        <v>155582.73013935983</v>
      </c>
      <c r="Y144" s="2">
        <f t="shared" si="30"/>
        <v>40639209.967595071</v>
      </c>
      <c r="Z144" s="2" t="str">
        <f t="shared" si="8"/>
        <v>HERE</v>
      </c>
      <c r="AA144" s="2">
        <f>IF(Z144="HERE",Y144,AA143+Graph!$G$1*1000)</f>
        <v>40639209.967595071</v>
      </c>
      <c r="AB144" s="2">
        <f t="shared" si="20"/>
        <v>155582.73013935983</v>
      </c>
      <c r="AC144" s="2">
        <f t="shared" si="31"/>
        <v>13058298</v>
      </c>
      <c r="AD144" s="3">
        <f t="shared" si="10"/>
        <v>40639209.967595071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34083872.711445525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69</v>
      </c>
      <c r="C145" s="7"/>
      <c r="D145" s="2" t="e">
        <f t="shared" si="11"/>
        <v>#N/A</v>
      </c>
      <c r="E145" s="2" t="e">
        <f t="shared" si="22"/>
        <v>#N/A</v>
      </c>
      <c r="F145" s="2">
        <v>539950.47007505596</v>
      </c>
      <c r="G145" s="2">
        <f t="shared" si="35"/>
        <v>539950.47007505596</v>
      </c>
      <c r="H145" s="2">
        <f t="shared" si="32"/>
        <v>52127408.137644693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2179576.1428571385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569501.37003482878</v>
      </c>
      <c r="Q145" s="2">
        <f t="shared" si="36"/>
        <v>569501.37003482878</v>
      </c>
      <c r="R145" s="2">
        <f t="shared" si="33"/>
        <v>54267009.337629914</v>
      </c>
      <c r="S145" s="2">
        <f t="shared" si="16"/>
        <v>539950.47007505596</v>
      </c>
      <c r="T145" s="2">
        <f t="shared" si="17"/>
        <v>20920.857142857276</v>
      </c>
      <c r="U145" s="2">
        <f t="shared" si="18"/>
        <v>569501.37003482878</v>
      </c>
      <c r="V145" s="2">
        <f t="shared" si="34"/>
        <v>13509108</v>
      </c>
      <c r="W145" s="2">
        <f t="shared" si="19"/>
        <v>450810</v>
      </c>
      <c r="X145" s="2">
        <f t="shared" si="6"/>
        <v>118691.37003482878</v>
      </c>
      <c r="Y145" s="2">
        <f t="shared" si="30"/>
        <v>40757901.337629899</v>
      </c>
      <c r="Z145" s="2" t="str">
        <f t="shared" si="8"/>
        <v>HERE</v>
      </c>
      <c r="AA145" s="2">
        <f>IF(Z145="HERE",Y145,AA144+Graph!$G$1*1000)</f>
        <v>40757901.337629899</v>
      </c>
      <c r="AB145" s="2">
        <f t="shared" si="20"/>
        <v>118691.37003482878</v>
      </c>
      <c r="AC145" s="2">
        <f t="shared" si="31"/>
        <v>13509108</v>
      </c>
      <c r="AD145" s="3">
        <f t="shared" si="10"/>
        <v>40757901.337629899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34247626.65045248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70</v>
      </c>
      <c r="C146" s="7"/>
      <c r="D146" s="2" t="e">
        <f t="shared" si="11"/>
        <v>#N/A</v>
      </c>
      <c r="E146" s="2" t="e">
        <f t="shared" si="22"/>
        <v>#N/A</v>
      </c>
      <c r="F146" s="2">
        <v>541786.24556420743</v>
      </c>
      <c r="G146" s="2">
        <f t="shared" si="35"/>
        <v>541786.24556420743</v>
      </c>
      <c r="H146" s="2">
        <f t="shared" si="32"/>
        <v>52669194.383208901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2200496.9999999958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571608.00993029773</v>
      </c>
      <c r="Q146" s="2">
        <f t="shared" si="36"/>
        <v>571608.00993029773</v>
      </c>
      <c r="R146" s="2">
        <f t="shared" si="33"/>
        <v>54838617.347560212</v>
      </c>
      <c r="S146" s="2">
        <f t="shared" si="16"/>
        <v>541786.24556420743</v>
      </c>
      <c r="T146" s="2">
        <f t="shared" si="17"/>
        <v>20920.857142857276</v>
      </c>
      <c r="U146" s="2">
        <f t="shared" si="18"/>
        <v>571608.00993029773</v>
      </c>
      <c r="V146" s="2">
        <f t="shared" si="34"/>
        <v>14012224</v>
      </c>
      <c r="W146" s="2">
        <f t="shared" si="19"/>
        <v>503116</v>
      </c>
      <c r="X146" s="2">
        <f t="shared" si="6"/>
        <v>68492.009930297732</v>
      </c>
      <c r="Y146" s="2">
        <f t="shared" si="30"/>
        <v>40826393.347560197</v>
      </c>
      <c r="Z146" s="2" t="str">
        <f t="shared" si="8"/>
        <v>HERE</v>
      </c>
      <c r="AA146" s="2">
        <f>IF(Z146="HERE",Y146,AA145+Graph!$G$1*1000)</f>
        <v>40826393.347560197</v>
      </c>
      <c r="AB146" s="2">
        <f t="shared" si="20"/>
        <v>68492.009930297732</v>
      </c>
      <c r="AC146" s="2">
        <f t="shared" si="31"/>
        <v>14012224</v>
      </c>
      <c r="AD146" s="3">
        <f t="shared" si="10"/>
        <v>40826393.347560197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34373881.615365356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71</v>
      </c>
      <c r="C147" s="7"/>
      <c r="D147" s="2" t="e">
        <f t="shared" si="11"/>
        <v>#N/A</v>
      </c>
      <c r="E147" s="2" t="e">
        <f t="shared" si="22"/>
        <v>#N/A</v>
      </c>
      <c r="F147" s="2">
        <v>543622.02105334401</v>
      </c>
      <c r="G147" s="2">
        <f t="shared" si="35"/>
        <v>543622.02105334401</v>
      </c>
      <c r="H147" s="2">
        <f t="shared" si="32"/>
        <v>53212816.404262245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2221417.8571428531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573714.64982576668</v>
      </c>
      <c r="Q147" s="2">
        <f t="shared" si="36"/>
        <v>573714.64982576668</v>
      </c>
      <c r="R147" s="2">
        <f t="shared" si="33"/>
        <v>55412331.997385979</v>
      </c>
      <c r="S147" s="2">
        <f t="shared" si="16"/>
        <v>543622.02105334401</v>
      </c>
      <c r="T147" s="2">
        <f t="shared" si="17"/>
        <v>20920.857142857276</v>
      </c>
      <c r="U147" s="2">
        <f t="shared" si="18"/>
        <v>573714.64982576668</v>
      </c>
      <c r="V147" s="2">
        <f t="shared" si="34"/>
        <v>14556827</v>
      </c>
      <c r="W147" s="2">
        <f t="shared" si="19"/>
        <v>544603</v>
      </c>
      <c r="X147" s="2">
        <f t="shared" si="6"/>
        <v>29111.649825766683</v>
      </c>
      <c r="Y147" s="2">
        <f t="shared" si="30"/>
        <v>40855504.997385964</v>
      </c>
      <c r="Z147" s="2" t="str">
        <f t="shared" si="8"/>
        <v>HERE</v>
      </c>
      <c r="AA147" s="2">
        <f>IF(Z147="HERE",Y147,AA146+Graph!$G$1*1000)</f>
        <v>40855504.997385964</v>
      </c>
      <c r="AB147" s="2">
        <f t="shared" si="20"/>
        <v>29111.649825766683</v>
      </c>
      <c r="AC147" s="2">
        <f t="shared" si="31"/>
        <v>14556827</v>
      </c>
      <c r="AD147" s="3">
        <f t="shared" si="10"/>
        <v>40855504.997385964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34443898.506184153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72</v>
      </c>
      <c r="C148" s="7"/>
      <c r="D148" s="2" t="e">
        <f t="shared" si="11"/>
        <v>#N/A</v>
      </c>
      <c r="E148" s="2" t="e">
        <f t="shared" si="22"/>
        <v>#N/A</v>
      </c>
      <c r="F148" s="2">
        <v>545457.79654249549</v>
      </c>
      <c r="G148" s="2">
        <f t="shared" si="35"/>
        <v>545457.79654249549</v>
      </c>
      <c r="H148" s="2">
        <f t="shared" si="32"/>
        <v>53758274.20080474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2242338.7142857104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575821.28972125053</v>
      </c>
      <c r="Q148" s="2">
        <f t="shared" si="36"/>
        <v>575821.28972125053</v>
      </c>
      <c r="R148" s="2">
        <f t="shared" si="33"/>
        <v>55988153.287107229</v>
      </c>
      <c r="S148" s="2">
        <f t="shared" si="16"/>
        <v>545457.79654249549</v>
      </c>
      <c r="T148" s="2">
        <f t="shared" si="17"/>
        <v>20920.857142857276</v>
      </c>
      <c r="U148" s="2">
        <f t="shared" si="18"/>
        <v>575821.28972125053</v>
      </c>
      <c r="V148" s="2">
        <f t="shared" si="34"/>
        <v>15062189</v>
      </c>
      <c r="W148" s="2">
        <f t="shared" si="19"/>
        <v>505362</v>
      </c>
      <c r="X148" s="2">
        <f t="shared" si="6"/>
        <v>70459.289721250534</v>
      </c>
      <c r="Y148" s="2">
        <f t="shared" si="30"/>
        <v>40925964.287107214</v>
      </c>
      <c r="Z148" s="2" t="str">
        <f t="shared" si="8"/>
        <v>HERE</v>
      </c>
      <c r="AA148" s="2">
        <f>IF(Z148="HERE",Y148,AA147+Graph!$G$1*1000)</f>
        <v>40925964.287107214</v>
      </c>
      <c r="AB148" s="2">
        <f t="shared" si="20"/>
        <v>70459.289721250534</v>
      </c>
      <c r="AC148" s="2">
        <f t="shared" si="31"/>
        <v>15062189</v>
      </c>
      <c r="AD148" s="3">
        <f t="shared" si="10"/>
        <v>40925964.287107214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34504147.672908887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73</v>
      </c>
      <c r="C149" s="7"/>
      <c r="D149" s="2" t="e">
        <f t="shared" si="11"/>
        <v>#N/A</v>
      </c>
      <c r="E149" s="2" t="e">
        <f t="shared" si="22"/>
        <v>#N/A</v>
      </c>
      <c r="F149" s="2">
        <v>547293.57203163207</v>
      </c>
      <c r="G149" s="2">
        <f t="shared" si="35"/>
        <v>547293.57203163207</v>
      </c>
      <c r="H149" s="2">
        <f t="shared" si="32"/>
        <v>54305567.772836372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2263259.5714285676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577927.92961671948</v>
      </c>
      <c r="Q149" s="2">
        <f t="shared" si="36"/>
        <v>577927.92961671948</v>
      </c>
      <c r="R149" s="2">
        <f t="shared" si="33"/>
        <v>56566081.216723949</v>
      </c>
      <c r="S149" s="2">
        <f t="shared" si="16"/>
        <v>547293.57203163207</v>
      </c>
      <c r="T149" s="2">
        <f t="shared" si="17"/>
        <v>20920.857142857276</v>
      </c>
      <c r="U149" s="2">
        <f t="shared" si="18"/>
        <v>577927.92961671948</v>
      </c>
      <c r="V149" s="2">
        <f t="shared" si="34"/>
        <v>15300151</v>
      </c>
      <c r="W149" s="2">
        <f t="shared" si="19"/>
        <v>237962</v>
      </c>
      <c r="X149" s="2">
        <f t="shared" si="6"/>
        <v>339965.92961671948</v>
      </c>
      <c r="Y149" s="2">
        <f t="shared" si="30"/>
        <v>41265930.216723934</v>
      </c>
      <c r="Z149" s="2" t="str">
        <f t="shared" si="8"/>
        <v>HERE</v>
      </c>
      <c r="AA149" s="2">
        <f>IF(Z149="HERE",Y149,AA148+Graph!$G$1*1000)</f>
        <v>41265930.216723934</v>
      </c>
      <c r="AB149" s="2">
        <f t="shared" si="20"/>
        <v>339965.92961671948</v>
      </c>
      <c r="AC149" s="2">
        <f t="shared" si="31"/>
        <v>15300151</v>
      </c>
      <c r="AD149" s="3">
        <f t="shared" si="10"/>
        <v>41265930.216723934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34797255.665539548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74</v>
      </c>
      <c r="C150" s="7"/>
      <c r="D150" s="2" t="e">
        <f t="shared" si="11"/>
        <v>#N/A</v>
      </c>
      <c r="E150" s="2" t="e">
        <f t="shared" si="22"/>
        <v>#N/A</v>
      </c>
      <c r="F150" s="2">
        <v>549129.34752078354</v>
      </c>
      <c r="G150" s="2">
        <f t="shared" si="35"/>
        <v>549129.34752078354</v>
      </c>
      <c r="H150" s="2">
        <f t="shared" si="32"/>
        <v>54854697.120357156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2284180.4285714249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580034.56951218843</v>
      </c>
      <c r="Q150" s="2">
        <f t="shared" si="36"/>
        <v>580034.56951218843</v>
      </c>
      <c r="R150" s="2">
        <f t="shared" si="33"/>
        <v>57146115.786236137</v>
      </c>
      <c r="S150" s="2">
        <f t="shared" si="16"/>
        <v>549129.34752078354</v>
      </c>
      <c r="T150" s="2">
        <f t="shared" si="17"/>
        <v>20920.857142857276</v>
      </c>
      <c r="U150" s="2">
        <f t="shared" si="18"/>
        <v>580034.56951218843</v>
      </c>
      <c r="V150" s="2">
        <f t="shared" si="34"/>
        <v>15576107</v>
      </c>
      <c r="W150" s="2">
        <f t="shared" si="19"/>
        <v>275956</v>
      </c>
      <c r="X150" s="2">
        <f t="shared" si="6"/>
        <v>304078.56951218843</v>
      </c>
      <c r="Y150" s="2">
        <f t="shared" si="30"/>
        <v>41570008.786236122</v>
      </c>
      <c r="Z150" s="2" t="str">
        <f t="shared" si="8"/>
        <v>HERE</v>
      </c>
      <c r="AA150" s="2">
        <f>IF(Z150="HERE",Y150,AA149+Graph!$G$1*1000)</f>
        <v>41570008.786236122</v>
      </c>
      <c r="AB150" s="2">
        <f t="shared" si="20"/>
        <v>304078.56951218843</v>
      </c>
      <c r="AC150" s="2">
        <f t="shared" si="31"/>
        <v>15576107</v>
      </c>
      <c r="AD150" s="3">
        <f t="shared" si="10"/>
        <v>41570008.786236122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35041639.584076129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75</v>
      </c>
      <c r="C151" s="7"/>
      <c r="D151" s="2" t="e">
        <f t="shared" si="11"/>
        <v>#N/A</v>
      </c>
      <c r="E151" s="2" t="e">
        <f t="shared" si="22"/>
        <v>#N/A</v>
      </c>
      <c r="F151" s="2">
        <v>550965.12300992012</v>
      </c>
      <c r="G151" s="2">
        <f t="shared" si="35"/>
        <v>550965.12300992012</v>
      </c>
      <c r="H151" s="2">
        <f t="shared" si="32"/>
        <v>55405662.243367076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2305101.2857142822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582141.20940765738</v>
      </c>
      <c r="Q151" s="2">
        <f t="shared" si="36"/>
        <v>582141.20940765738</v>
      </c>
      <c r="R151" s="2">
        <f t="shared" si="33"/>
        <v>57728256.995643795</v>
      </c>
      <c r="S151" s="2">
        <f t="shared" si="16"/>
        <v>550965.12300992012</v>
      </c>
      <c r="T151" s="2">
        <f t="shared" si="17"/>
        <v>20920.857142857276</v>
      </c>
      <c r="U151" s="2">
        <f t="shared" si="18"/>
        <v>582141.20940765738</v>
      </c>
      <c r="V151" s="2">
        <f t="shared" si="34"/>
        <v>15940972</v>
      </c>
      <c r="W151" s="2">
        <f t="shared" si="19"/>
        <v>364865</v>
      </c>
      <c r="X151" s="2">
        <f t="shared" si="6"/>
        <v>217276.20940765738</v>
      </c>
      <c r="Y151" s="2">
        <f t="shared" si="30"/>
        <v>41787284.99564378</v>
      </c>
      <c r="Z151" s="2" t="str">
        <f t="shared" si="8"/>
        <v>HERE</v>
      </c>
      <c r="AA151" s="2">
        <f>IF(Z151="HERE",Y151,AA150+Graph!$G$1*1000)</f>
        <v>41787284.99564378</v>
      </c>
      <c r="AB151" s="2">
        <f t="shared" si="20"/>
        <v>217276.20940765738</v>
      </c>
      <c r="AC151" s="2">
        <f t="shared" si="31"/>
        <v>15940972</v>
      </c>
      <c r="AD151" s="3">
        <f t="shared" si="10"/>
        <v>41787284.99564378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35261388.428518631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76</v>
      </c>
      <c r="C152" s="7"/>
      <c r="D152" s="2" t="e">
        <f t="shared" si="11"/>
        <v>#N/A</v>
      </c>
      <c r="E152" s="2" t="e">
        <f t="shared" si="22"/>
        <v>#N/A</v>
      </c>
      <c r="F152" s="2">
        <v>552800.8984990716</v>
      </c>
      <c r="G152" s="2">
        <f t="shared" si="35"/>
        <v>552800.8984990716</v>
      </c>
      <c r="H152" s="2">
        <f t="shared" si="32"/>
        <v>55958463.141866148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2326022.1428571395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584247.84930312634</v>
      </c>
      <c r="Q152" s="2">
        <f t="shared" si="36"/>
        <v>584247.84930312634</v>
      </c>
      <c r="R152" s="2">
        <f t="shared" si="33"/>
        <v>58312504.844946921</v>
      </c>
      <c r="S152" s="2">
        <f t="shared" si="16"/>
        <v>552800.8984990716</v>
      </c>
      <c r="T152" s="2">
        <f t="shared" si="17"/>
        <v>20920.857142857276</v>
      </c>
      <c r="U152" s="2">
        <f t="shared" si="18"/>
        <v>584247.84930312634</v>
      </c>
      <c r="V152" s="2">
        <f t="shared" si="34"/>
        <v>16423082</v>
      </c>
      <c r="W152" s="2">
        <f t="shared" si="19"/>
        <v>482110</v>
      </c>
      <c r="X152" s="2">
        <f t="shared" si="6"/>
        <v>102137.84930312634</v>
      </c>
      <c r="Y152" s="2">
        <f t="shared" si="30"/>
        <v>41889422.844946906</v>
      </c>
      <c r="Z152" s="2" t="str">
        <f t="shared" si="8"/>
        <v>HERE</v>
      </c>
      <c r="AA152" s="2">
        <f>IF(Z152="HERE",Y152,AA151+Graph!$G$1*1000)</f>
        <v>41889422.844946906</v>
      </c>
      <c r="AB152" s="2">
        <f t="shared" si="20"/>
        <v>102137.84930312634</v>
      </c>
      <c r="AC152" s="2">
        <f t="shared" si="31"/>
        <v>16423082</v>
      </c>
      <c r="AD152" s="3">
        <f t="shared" si="10"/>
        <v>41889422.844946906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35507005.798867062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77</v>
      </c>
      <c r="C153" s="7"/>
      <c r="D153" s="2" t="e">
        <f t="shared" si="11"/>
        <v>#N/A</v>
      </c>
      <c r="E153" s="2" t="e">
        <f t="shared" si="22"/>
        <v>#N/A</v>
      </c>
      <c r="F153" s="2">
        <v>554636.67398822308</v>
      </c>
      <c r="G153" s="2">
        <f t="shared" si="35"/>
        <v>554636.67398822308</v>
      </c>
      <c r="H153" s="2">
        <f t="shared" si="32"/>
        <v>56513099.815854371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2346942.9999999967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586354.48919859529</v>
      </c>
      <c r="Q153" s="2">
        <f t="shared" si="36"/>
        <v>586354.48919859529</v>
      </c>
      <c r="R153" s="2">
        <f t="shared" si="33"/>
        <v>58898859.334145516</v>
      </c>
      <c r="S153" s="2">
        <f t="shared" si="16"/>
        <v>554636.67398822308</v>
      </c>
      <c r="T153" s="2">
        <f t="shared" si="17"/>
        <v>20920.857142857276</v>
      </c>
      <c r="U153" s="2">
        <f t="shared" si="18"/>
        <v>586354.48919859529</v>
      </c>
      <c r="V153" s="2">
        <f t="shared" si="34"/>
        <v>16875536</v>
      </c>
      <c r="W153" s="2">
        <f t="shared" si="19"/>
        <v>452454</v>
      </c>
      <c r="X153" s="2">
        <f t="shared" si="6"/>
        <v>133900.48919859529</v>
      </c>
      <c r="Y153" s="2">
        <f t="shared" si="30"/>
        <v>42023323.334145501</v>
      </c>
      <c r="Z153" s="2" t="str">
        <f t="shared" si="8"/>
        <v>HERE</v>
      </c>
      <c r="AA153" s="2">
        <f>IF(Z153="HERE",Y153,AA152+Graph!$G$1*1000)</f>
        <v>42023323.334145501</v>
      </c>
      <c r="AB153" s="2">
        <f t="shared" si="20"/>
        <v>133900.48919859529</v>
      </c>
      <c r="AC153" s="2">
        <f t="shared" si="31"/>
        <v>16875536</v>
      </c>
      <c r="AD153" s="3">
        <f t="shared" si="10"/>
        <v>42023323.334145501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35617522.095121406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78</v>
      </c>
      <c r="C154" s="7"/>
      <c r="D154" s="2" t="e">
        <f t="shared" si="11"/>
        <v>#N/A</v>
      </c>
      <c r="E154" s="2" t="e">
        <f t="shared" si="22"/>
        <v>#N/A</v>
      </c>
      <c r="F154" s="2">
        <v>556472.44947735965</v>
      </c>
      <c r="G154" s="2">
        <f t="shared" si="35"/>
        <v>556472.44947735965</v>
      </c>
      <c r="H154" s="2">
        <f t="shared" si="32"/>
        <v>57069572.26533173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2367863.857142854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588461.12909406424</v>
      </c>
      <c r="Q154" s="2">
        <f t="shared" si="36"/>
        <v>588461.12909406424</v>
      </c>
      <c r="R154" s="2">
        <f t="shared" si="33"/>
        <v>59487320.46323958</v>
      </c>
      <c r="S154" s="2">
        <f t="shared" si="16"/>
        <v>556472.44947735965</v>
      </c>
      <c r="T154" s="2">
        <f t="shared" si="17"/>
        <v>20920.857142857276</v>
      </c>
      <c r="U154" s="2">
        <f t="shared" si="18"/>
        <v>588461.12909406424</v>
      </c>
      <c r="V154" s="2">
        <f t="shared" si="34"/>
        <v>17247442</v>
      </c>
      <c r="W154" s="2">
        <f t="shared" si="19"/>
        <v>371906</v>
      </c>
      <c r="X154" s="2">
        <f t="shared" si="6"/>
        <v>216555.12909406424</v>
      </c>
      <c r="Y154" s="2">
        <f t="shared" si="30"/>
        <v>42239878.463239565</v>
      </c>
      <c r="Z154" s="2" t="str">
        <f t="shared" si="8"/>
        <v>HERE</v>
      </c>
      <c r="AA154" s="2">
        <f>IF(Z154="HERE",Y154,AA153+Graph!$G$1*1000)</f>
        <v>42239878.463239565</v>
      </c>
      <c r="AB154" s="2">
        <f t="shared" si="20"/>
        <v>216555.12909406424</v>
      </c>
      <c r="AC154" s="2">
        <f t="shared" si="31"/>
        <v>17247442</v>
      </c>
      <c r="AD154" s="3">
        <f t="shared" si="10"/>
        <v>42239878.463239565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35692729.017281666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79</v>
      </c>
      <c r="C155" s="7"/>
      <c r="D155" s="2" t="e">
        <f t="shared" si="11"/>
        <v>#N/A</v>
      </c>
      <c r="E155" s="2" t="e">
        <f t="shared" si="22"/>
        <v>#N/A</v>
      </c>
      <c r="F155" s="2">
        <v>558308.22496651113</v>
      </c>
      <c r="G155" s="2">
        <f t="shared" si="35"/>
        <v>558308.22496651113</v>
      </c>
      <c r="H155" s="2">
        <f t="shared" si="32"/>
        <v>57627880.490298241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2388784.7142857113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590567.76898953319</v>
      </c>
      <c r="Q155" s="2">
        <f t="shared" si="36"/>
        <v>590567.76898953319</v>
      </c>
      <c r="R155" s="2">
        <f t="shared" si="33"/>
        <v>60077888.232229114</v>
      </c>
      <c r="S155" s="2">
        <f t="shared" si="16"/>
        <v>558308.22496651113</v>
      </c>
      <c r="T155" s="2">
        <f t="shared" si="17"/>
        <v>20920.857142857276</v>
      </c>
      <c r="U155" s="2">
        <f t="shared" si="18"/>
        <v>590567.76898953319</v>
      </c>
      <c r="V155" s="2">
        <f t="shared" si="34"/>
        <v>17582121</v>
      </c>
      <c r="W155" s="2">
        <f t="shared" si="19"/>
        <v>334679</v>
      </c>
      <c r="X155" s="2">
        <f t="shared" si="6"/>
        <v>255888.76898953319</v>
      </c>
      <c r="Y155" s="2">
        <f t="shared" si="30"/>
        <v>42495767.232229099</v>
      </c>
      <c r="Z155" s="2" t="str">
        <f t="shared" si="8"/>
        <v>HERE</v>
      </c>
      <c r="AA155" s="2">
        <f>IF(Z155="HERE",Y155,AA154+Graph!$G$1*1000)</f>
        <v>42495767.232229099</v>
      </c>
      <c r="AB155" s="2">
        <f t="shared" si="20"/>
        <v>255888.76898953319</v>
      </c>
      <c r="AC155" s="2">
        <f t="shared" si="31"/>
        <v>17582121</v>
      </c>
      <c r="AD155" s="3">
        <f t="shared" si="10"/>
        <v>42495767.232229099</v>
      </c>
      <c r="AE155" s="2">
        <f>IF(AE153&gt;=52800000,52800000,IF(AB134=Graph!G$1*1000,AE154+Graph!G$1*1000,AC155))</f>
        <v>17582121</v>
      </c>
      <c r="AF155" s="3">
        <f t="shared" si="21"/>
        <v>17582121</v>
      </c>
      <c r="AG155" s="3">
        <f t="shared" si="29"/>
        <v>35675793.865347862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80</v>
      </c>
      <c r="C156" s="7"/>
      <c r="D156" s="2" t="e">
        <f t="shared" si="11"/>
        <v>#N/A</v>
      </c>
      <c r="E156" s="2" t="e">
        <f t="shared" si="22"/>
        <v>#N/A</v>
      </c>
      <c r="F156" s="2">
        <v>560144.00045564771</v>
      </c>
      <c r="G156" s="2">
        <f t="shared" si="35"/>
        <v>560144.00045564771</v>
      </c>
      <c r="H156" s="2">
        <f t="shared" si="32"/>
        <v>58188024.490753889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2409705.5714285686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592674.40888500214</v>
      </c>
      <c r="Q156" s="2">
        <f t="shared" si="36"/>
        <v>592674.40888500214</v>
      </c>
      <c r="R156" s="2">
        <f t="shared" si="33"/>
        <v>60670562.641114116</v>
      </c>
      <c r="S156" s="2">
        <f t="shared" si="16"/>
        <v>560144.00045564771</v>
      </c>
      <c r="T156" s="2">
        <f t="shared" si="17"/>
        <v>20920.857142857276</v>
      </c>
      <c r="U156" s="2">
        <f t="shared" si="18"/>
        <v>592674.40888500214</v>
      </c>
      <c r="V156" s="2">
        <f t="shared" si="34"/>
        <v>17723840</v>
      </c>
      <c r="W156" s="2">
        <f t="shared" si="19"/>
        <v>141719</v>
      </c>
      <c r="X156" s="2">
        <f t="shared" si="6"/>
        <v>450955.40888500214</v>
      </c>
      <c r="Y156" s="2">
        <f t="shared" si="30"/>
        <v>42946722.641114101</v>
      </c>
      <c r="Z156" s="2" t="str">
        <f t="shared" si="8"/>
        <v>HERE</v>
      </c>
      <c r="AA156" s="2">
        <f>IF(Z156="HERE",Y156,AA155+Graph!$G$1*1000)</f>
        <v>42946722.641114101</v>
      </c>
      <c r="AB156" s="2">
        <f t="shared" si="20"/>
        <v>450955.40888500214</v>
      </c>
      <c r="AC156" s="2">
        <f t="shared" si="31"/>
        <v>17723840</v>
      </c>
      <c r="AD156" s="3">
        <f t="shared" si="10"/>
        <v>42946722.641114101</v>
      </c>
      <c r="AE156" s="2">
        <f>IF(AE154&gt;=52800000,52800000,IF(AB135=Graph!G$1*1000,AE155+Graph!G$1*1000,AC156))</f>
        <v>17723840</v>
      </c>
      <c r="AF156" s="3">
        <f t="shared" si="21"/>
        <v>17723840</v>
      </c>
      <c r="AG156" s="3">
        <f t="shared" si="29"/>
        <v>35898203.03931997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81</v>
      </c>
      <c r="C157" s="7"/>
      <c r="D157" s="2" t="e">
        <f t="shared" si="11"/>
        <v>#N/A</v>
      </c>
      <c r="E157" s="2" t="e">
        <f t="shared" si="22"/>
        <v>#N/A</v>
      </c>
      <c r="F157" s="2">
        <v>561979.77594479918</v>
      </c>
      <c r="G157" s="2">
        <f t="shared" si="35"/>
        <v>561979.77594479918</v>
      </c>
      <c r="H157" s="2">
        <f t="shared" si="32"/>
        <v>58750004.266698688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2430626.4285714258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594781.04878047109</v>
      </c>
      <c r="Q157" s="2">
        <f t="shared" si="36"/>
        <v>594781.04878047109</v>
      </c>
      <c r="R157" s="2">
        <f t="shared" si="33"/>
        <v>61265343.689894587</v>
      </c>
      <c r="S157" s="2">
        <f t="shared" si="16"/>
        <v>561979.77594479918</v>
      </c>
      <c r="T157" s="2">
        <f t="shared" si="17"/>
        <v>20920.857142857276</v>
      </c>
      <c r="U157" s="2">
        <f t="shared" si="18"/>
        <v>594781.04878047109</v>
      </c>
      <c r="V157" s="2">
        <f t="shared" si="34"/>
        <v>17916181</v>
      </c>
      <c r="W157" s="2">
        <f t="shared" si="19"/>
        <v>192341</v>
      </c>
      <c r="X157" s="2">
        <f t="shared" si="6"/>
        <v>402440.04878047109</v>
      </c>
      <c r="Y157" s="2">
        <f t="shared" si="30"/>
        <v>43349162.689894572</v>
      </c>
      <c r="Z157" s="2" t="str">
        <f t="shared" si="8"/>
        <v>HERE</v>
      </c>
      <c r="AA157" s="2">
        <f>IF(Z157="HERE",Y157,AA156+Graph!$G$1*1000)</f>
        <v>43349162.689894572</v>
      </c>
      <c r="AB157" s="2">
        <f t="shared" si="20"/>
        <v>402440.04878047109</v>
      </c>
      <c r="AC157" s="2">
        <f t="shared" si="31"/>
        <v>17916181</v>
      </c>
      <c r="AD157" s="3">
        <f t="shared" si="10"/>
        <v>43349162.689894572</v>
      </c>
      <c r="AE157" s="2">
        <f>IF(AE155&gt;=52800000,52800000,IF(AB136=Graph!G$1*1000,AE156+Graph!G$1*1000,AC157))</f>
        <v>17916181</v>
      </c>
      <c r="AF157" s="3">
        <f t="shared" si="21"/>
        <v>17916181</v>
      </c>
      <c r="AG157" s="3">
        <f t="shared" si="29"/>
        <v>36095894.689198002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82</v>
      </c>
      <c r="C158" s="7"/>
      <c r="D158" s="2" t="e">
        <f t="shared" si="11"/>
        <v>#N/A</v>
      </c>
      <c r="E158" s="2" t="e">
        <f t="shared" si="22"/>
        <v>#N/A</v>
      </c>
      <c r="F158" s="2">
        <v>563815.55143393576</v>
      </c>
      <c r="G158" s="2">
        <f t="shared" si="35"/>
        <v>563815.55143393576</v>
      </c>
      <c r="H158" s="2">
        <f t="shared" si="32"/>
        <v>59313819.818132624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2451547.2857142831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596887.68867594004</v>
      </c>
      <c r="Q158" s="2">
        <f t="shared" si="36"/>
        <v>596887.68867594004</v>
      </c>
      <c r="R158" s="2">
        <f t="shared" si="33"/>
        <v>61862231.378570527</v>
      </c>
      <c r="S158" s="2">
        <f t="shared" si="16"/>
        <v>563815.55143393576</v>
      </c>
      <c r="T158" s="2">
        <f t="shared" si="17"/>
        <v>20920.857142857276</v>
      </c>
      <c r="U158" s="2">
        <f t="shared" si="18"/>
        <v>596887.68867594004</v>
      </c>
      <c r="V158" s="2">
        <f t="shared" si="34"/>
        <v>18242873</v>
      </c>
      <c r="W158" s="2">
        <f t="shared" si="19"/>
        <v>326692</v>
      </c>
      <c r="X158" s="2">
        <f t="shared" si="6"/>
        <v>270195.68867594004</v>
      </c>
      <c r="Y158" s="2">
        <f t="shared" si="30"/>
        <v>43619358.378570512</v>
      </c>
      <c r="Z158" s="2" t="str">
        <f t="shared" si="8"/>
        <v>HERE</v>
      </c>
      <c r="AA158" s="2">
        <f>IF(Z158="HERE",Y158,AA157+Graph!$G$1*1000)</f>
        <v>43619358.378570512</v>
      </c>
      <c r="AB158" s="2">
        <f t="shared" si="20"/>
        <v>270195.68867594004</v>
      </c>
      <c r="AC158" s="2">
        <f t="shared" si="31"/>
        <v>18242873</v>
      </c>
      <c r="AD158" s="3">
        <f t="shared" si="10"/>
        <v>43619358.378570512</v>
      </c>
      <c r="AE158" s="2">
        <f>IF(AE156&gt;=52800000,52800000,IF(AB137=Graph!G$1*1000,AE157+Graph!G$1*1000,AC158))</f>
        <v>18242873</v>
      </c>
      <c r="AF158" s="3">
        <f t="shared" si="21"/>
        <v>18242873</v>
      </c>
      <c r="AG158" s="3">
        <f t="shared" si="29"/>
        <v>36274735.514981955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83</v>
      </c>
      <c r="C159" s="7"/>
      <c r="D159" s="2" t="e">
        <f t="shared" si="11"/>
        <v>#N/A</v>
      </c>
      <c r="E159" s="2" t="e">
        <f t="shared" si="22"/>
        <v>#N/A</v>
      </c>
      <c r="F159" s="2">
        <v>565651.32692308724</v>
      </c>
      <c r="G159" s="2">
        <f t="shared" si="35"/>
        <v>565651.32692308724</v>
      </c>
      <c r="H159" s="2">
        <f t="shared" si="32"/>
        <v>59879471.145055711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2472468.1428571404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598994.32857142389</v>
      </c>
      <c r="Q159" s="2">
        <f t="shared" si="36"/>
        <v>598994.32857142389</v>
      </c>
      <c r="R159" s="2">
        <f t="shared" si="33"/>
        <v>62461225.707141951</v>
      </c>
      <c r="S159" s="2">
        <f t="shared" si="16"/>
        <v>565651.32692308724</v>
      </c>
      <c r="T159" s="2">
        <f t="shared" si="17"/>
        <v>20920.857142857276</v>
      </c>
      <c r="U159" s="2">
        <f t="shared" si="18"/>
        <v>598994.32857142389</v>
      </c>
      <c r="V159" s="2">
        <f t="shared" si="34"/>
        <v>18691835</v>
      </c>
      <c r="W159" s="2">
        <f t="shared" si="19"/>
        <v>448962</v>
      </c>
      <c r="X159" s="2">
        <f t="shared" si="6"/>
        <v>150032.32857142389</v>
      </c>
      <c r="Y159" s="2">
        <f t="shared" ref="Y159:Y222" si="37">IF(COUNT($C160)=0,IF(COUNT($C159)=1,C159,SUM(Y158+X159)),C159)</f>
        <v>43769390.707141936</v>
      </c>
      <c r="Z159" s="2" t="str">
        <f t="shared" si="8"/>
        <v>HERE</v>
      </c>
      <c r="AA159" s="2">
        <f>IF(Z159="HERE",Y159,AA158+Graph!$G$1*1000)</f>
        <v>43769390.707141936</v>
      </c>
      <c r="AB159" s="2">
        <f t="shared" si="20"/>
        <v>150032.32857142389</v>
      </c>
      <c r="AC159" s="2">
        <f t="shared" ref="AC159:AC222" si="38">IF(Z160="HERE",V159,AC158)</f>
        <v>18691835</v>
      </c>
      <c r="AD159" s="3">
        <f t="shared" si="10"/>
        <v>43769390.707141936</v>
      </c>
      <c r="AE159" s="2">
        <f>IF(AE157&gt;=52800000,52800000,IF(AB138=Graph!G$1*1000,AE158+Graph!G$1*1000,AC159))</f>
        <v>18691835</v>
      </c>
      <c r="AF159" s="3">
        <f t="shared" si="21"/>
        <v>18691835</v>
      </c>
      <c r="AG159" s="3">
        <f t="shared" si="29"/>
        <v>36375351.316671856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84</v>
      </c>
      <c r="C160" s="7"/>
      <c r="D160" s="2" t="e">
        <f t="shared" si="11"/>
        <v>#N/A</v>
      </c>
      <c r="E160" s="2" t="e">
        <f t="shared" si="22"/>
        <v>#N/A</v>
      </c>
      <c r="F160" s="2">
        <v>567487.10241222382</v>
      </c>
      <c r="G160" s="2">
        <f t="shared" si="35"/>
        <v>567487.10241222382</v>
      </c>
      <c r="H160" s="2">
        <f t="shared" ref="H160:H223" si="39">IF(COUNT($C161)=0,IF(COUNT($C160)=1,C160,SUM(H159+G160)),C160)</f>
        <v>60446958.247467935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2493388.9999999977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601100.96846689284</v>
      </c>
      <c r="Q160" s="2">
        <f t="shared" si="36"/>
        <v>601100.96846689284</v>
      </c>
      <c r="R160" s="2">
        <f t="shared" ref="R160:R223" si="40">IF(COUNT($C161)=0,IF(COUNT($C160)=1,M160,SUM(R159+Q160)),M160)</f>
        <v>63062326.675608844</v>
      </c>
      <c r="S160" s="2">
        <f t="shared" si="16"/>
        <v>567487.10241222382</v>
      </c>
      <c r="T160" s="2">
        <f t="shared" si="17"/>
        <v>20920.857142857276</v>
      </c>
      <c r="U160" s="2">
        <f t="shared" si="18"/>
        <v>601100.96846689284</v>
      </c>
      <c r="V160" s="2">
        <f t="shared" si="34"/>
        <v>19177555</v>
      </c>
      <c r="W160" s="2">
        <f t="shared" si="19"/>
        <v>485720</v>
      </c>
      <c r="X160" s="2">
        <f t="shared" si="6"/>
        <v>115380.96846689284</v>
      </c>
      <c r="Y160" s="2">
        <f t="shared" si="37"/>
        <v>43884771.675608829</v>
      </c>
      <c r="Z160" s="2" t="str">
        <f t="shared" si="8"/>
        <v>HERE</v>
      </c>
      <c r="AA160" s="2">
        <f>IF(Z160="HERE",Y160,AA159+Graph!$G$1*1000)</f>
        <v>43884771.675608829</v>
      </c>
      <c r="AB160" s="2">
        <f t="shared" si="20"/>
        <v>115380.96846689284</v>
      </c>
      <c r="AC160" s="2">
        <f t="shared" si="38"/>
        <v>19177555</v>
      </c>
      <c r="AD160" s="3">
        <f t="shared" si="10"/>
        <v>43884771.675608829</v>
      </c>
      <c r="AE160" s="2">
        <f>IF(AE158&gt;=52800000,52800000,IF(AB139=Graph!G$1*1000,AE159+Graph!G$1*1000,AC160))</f>
        <v>19177555</v>
      </c>
      <c r="AF160" s="3">
        <f t="shared" si="21"/>
        <v>19177555</v>
      </c>
      <c r="AG160" s="3">
        <f t="shared" si="29"/>
        <v>36468050.694267668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85</v>
      </c>
      <c r="C161" s="7"/>
      <c r="D161" s="2" t="e">
        <f t="shared" si="11"/>
        <v>#N/A</v>
      </c>
      <c r="E161" s="2" t="e">
        <f t="shared" si="22"/>
        <v>#N/A</v>
      </c>
      <c r="F161" s="2">
        <v>569322.87790137529</v>
      </c>
      <c r="G161" s="2">
        <f t="shared" si="35"/>
        <v>569322.87790137529</v>
      </c>
      <c r="H161" s="2">
        <f t="shared" si="39"/>
        <v>61016281.12536931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2514309.8571428549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603207.60836236179</v>
      </c>
      <c r="Q161" s="2">
        <f t="shared" si="36"/>
        <v>603207.60836236179</v>
      </c>
      <c r="R161" s="2">
        <f t="shared" si="40"/>
        <v>63665534.283971205</v>
      </c>
      <c r="S161" s="2">
        <f t="shared" si="16"/>
        <v>569322.87790137529</v>
      </c>
      <c r="T161" s="2">
        <f t="shared" si="17"/>
        <v>20920.857142857276</v>
      </c>
      <c r="U161" s="2">
        <f t="shared" si="18"/>
        <v>603207.60836236179</v>
      </c>
      <c r="V161" s="2">
        <f t="shared" si="34"/>
        <v>19592672.736813203</v>
      </c>
      <c r="W161" s="2">
        <f t="shared" si="19"/>
        <v>415117.7368132025</v>
      </c>
      <c r="X161" s="2">
        <f t="shared" si="6"/>
        <v>188089.87154915929</v>
      </c>
      <c r="Y161" s="2">
        <f t="shared" si="37"/>
        <v>44072861.547157988</v>
      </c>
      <c r="Z161" s="2" t="str">
        <f t="shared" si="8"/>
        <v>HERE</v>
      </c>
      <c r="AA161" s="2">
        <f>IF(Z161="HERE",Y161,AA160+Graph!$G$1*1000)</f>
        <v>44072861.547157988</v>
      </c>
      <c r="AB161" s="2">
        <f t="shared" si="20"/>
        <v>188089.87154915929</v>
      </c>
      <c r="AC161" s="2">
        <f t="shared" si="38"/>
        <v>19592672.736813203</v>
      </c>
      <c r="AD161" s="3">
        <f t="shared" si="10"/>
        <v>44072861.547157988</v>
      </c>
      <c r="AE161" s="2">
        <f>IF(AE159&gt;=52800000,52800000,IF(AB140=Graph!G$1*1000,AE160+Graph!G$1*1000,AC161))</f>
        <v>19592672.736813203</v>
      </c>
      <c r="AF161" s="3">
        <f t="shared" si="21"/>
        <v>19592672.736813203</v>
      </c>
      <c r="AG161" s="3">
        <f t="shared" si="29"/>
        <v>36551083.4977694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86</v>
      </c>
      <c r="C162" s="7"/>
      <c r="D162" s="2" t="e">
        <f t="shared" si="11"/>
        <v>#N/A</v>
      </c>
      <c r="E162" s="2" t="e">
        <f t="shared" si="22"/>
        <v>#N/A</v>
      </c>
      <c r="F162" s="2">
        <v>571158.65339052677</v>
      </c>
      <c r="G162" s="2">
        <f t="shared" si="35"/>
        <v>571158.65339052677</v>
      </c>
      <c r="H162" s="2">
        <f t="shared" si="39"/>
        <v>61587439.778759837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2535230.7142857122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605314.24825783074</v>
      </c>
      <c r="Q162" s="2">
        <f t="shared" si="36"/>
        <v>605314.24825783074</v>
      </c>
      <c r="R162" s="2">
        <f t="shared" si="40"/>
        <v>64270848.532229036</v>
      </c>
      <c r="S162" s="2">
        <f t="shared" si="16"/>
        <v>571158.65339052677</v>
      </c>
      <c r="T162" s="2">
        <f t="shared" si="17"/>
        <v>20920.857142857276</v>
      </c>
      <c r="U162" s="2">
        <f t="shared" si="18"/>
        <v>605314.24825783074</v>
      </c>
      <c r="V162" s="2">
        <f t="shared" si="34"/>
        <v>20009626.249115542</v>
      </c>
      <c r="W162" s="2">
        <f t="shared" si="19"/>
        <v>416953.51230233908</v>
      </c>
      <c r="X162" s="2">
        <f t="shared" si="6"/>
        <v>188360.73595549166</v>
      </c>
      <c r="Y162" s="2">
        <f t="shared" si="37"/>
        <v>44261222.28311348</v>
      </c>
      <c r="Z162" s="2" t="str">
        <f t="shared" si="8"/>
        <v>HERE</v>
      </c>
      <c r="AA162" s="2">
        <f>IF(Z162="HERE",Y162,AA161+Graph!$G$1*1000)</f>
        <v>44261222.28311348</v>
      </c>
      <c r="AB162" s="2">
        <f t="shared" si="20"/>
        <v>188360.73595549166</v>
      </c>
      <c r="AC162" s="2">
        <f t="shared" si="38"/>
        <v>20009626.249115542</v>
      </c>
      <c r="AD162" s="3">
        <f t="shared" si="10"/>
        <v>44261222.28311348</v>
      </c>
      <c r="AE162" s="2">
        <f>IF(AE160&gt;=52800000,52800000,IF(AB141=Graph!G$1*1000,AE161+Graph!G$1*1000,AC162))</f>
        <v>20009626.249115542</v>
      </c>
      <c r="AF162" s="3">
        <f t="shared" si="21"/>
        <v>20009626.249115542</v>
      </c>
      <c r="AG162" s="3">
        <f t="shared" si="29"/>
        <v>36589334.527177058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87</v>
      </c>
      <c r="C163" s="7"/>
      <c r="D163" s="2" t="e">
        <f t="shared" si="11"/>
        <v>#N/A</v>
      </c>
      <c r="E163" s="2" t="e">
        <f t="shared" si="22"/>
        <v>#N/A</v>
      </c>
      <c r="F163" s="2">
        <v>572994.42887966335</v>
      </c>
      <c r="G163" s="2">
        <f t="shared" si="35"/>
        <v>572994.42887966335</v>
      </c>
      <c r="H163" s="2">
        <f t="shared" si="39"/>
        <v>62160434.2076395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2556151.5714285695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607420.88815329969</v>
      </c>
      <c r="Q163" s="2">
        <f t="shared" si="36"/>
        <v>607420.88815329969</v>
      </c>
      <c r="R163" s="2">
        <f t="shared" si="40"/>
        <v>64878269.420382336</v>
      </c>
      <c r="S163" s="2">
        <f t="shared" si="16"/>
        <v>572994.42887966335</v>
      </c>
      <c r="T163" s="2">
        <f t="shared" si="17"/>
        <v>20920.857142857276</v>
      </c>
      <c r="U163" s="2">
        <f t="shared" si="18"/>
        <v>607420.88815329969</v>
      </c>
      <c r="V163" s="2">
        <f t="shared" si="34"/>
        <v>20428415.536907032</v>
      </c>
      <c r="W163" s="2">
        <f t="shared" si="19"/>
        <v>418789.28779149055</v>
      </c>
      <c r="X163" s="2">
        <f t="shared" si="6"/>
        <v>188631.60036180913</v>
      </c>
      <c r="Y163" s="2">
        <f t="shared" si="37"/>
        <v>44449853.883475289</v>
      </c>
      <c r="Z163" s="2" t="str">
        <f t="shared" si="8"/>
        <v>HERE</v>
      </c>
      <c r="AA163" s="2">
        <f>IF(Z163="HERE",Y163,AA162+Graph!$G$1*1000)</f>
        <v>44449853.883475289</v>
      </c>
      <c r="AB163" s="2">
        <f t="shared" si="20"/>
        <v>188631.60036180913</v>
      </c>
      <c r="AC163" s="2">
        <f t="shared" si="38"/>
        <v>20428415.536907032</v>
      </c>
      <c r="AD163" s="3">
        <f t="shared" si="10"/>
        <v>44449853.883475289</v>
      </c>
      <c r="AE163" s="2">
        <f>IF(AE161&gt;=52800000,52800000,IF(AB142=Graph!G$1*1000,AE162+Graph!G$1*1000,AC163))</f>
        <v>20428415.536907032</v>
      </c>
      <c r="AF163" s="3">
        <f t="shared" si="21"/>
        <v>20428415.536907032</v>
      </c>
      <c r="AG163" s="3">
        <f t="shared" si="29"/>
        <v>36858437.532490633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88</v>
      </c>
      <c r="C164" s="7"/>
      <c r="D164" s="2" t="e">
        <f t="shared" si="11"/>
        <v>#N/A</v>
      </c>
      <c r="E164" s="2" t="e">
        <f t="shared" si="22"/>
        <v>#N/A</v>
      </c>
      <c r="F164" s="2">
        <v>574830.20436881483</v>
      </c>
      <c r="G164" s="2">
        <f t="shared" si="35"/>
        <v>574830.20436881483</v>
      </c>
      <c r="H164" s="2">
        <f t="shared" si="39"/>
        <v>62735264.412008315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2577072.4285714268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609527.52804876864</v>
      </c>
      <c r="Q164" s="2">
        <f t="shared" si="36"/>
        <v>609527.52804876864</v>
      </c>
      <c r="R164" s="2">
        <f t="shared" si="40"/>
        <v>65487796.948431104</v>
      </c>
      <c r="S164" s="2">
        <f t="shared" si="16"/>
        <v>574830.20436881483</v>
      </c>
      <c r="T164" s="2">
        <f t="shared" si="17"/>
        <v>20920.857142857276</v>
      </c>
      <c r="U164" s="2">
        <f t="shared" si="18"/>
        <v>609527.52804876864</v>
      </c>
      <c r="V164" s="2">
        <f t="shared" si="34"/>
        <v>20849040.600187659</v>
      </c>
      <c r="W164" s="2">
        <f t="shared" si="19"/>
        <v>420625.06328062713</v>
      </c>
      <c r="X164" s="2">
        <f t="shared" si="6"/>
        <v>188902.46476814151</v>
      </c>
      <c r="Y164" s="2">
        <f t="shared" si="37"/>
        <v>44638756.34824343</v>
      </c>
      <c r="Z164" s="2" t="str">
        <f t="shared" si="8"/>
        <v>HERE</v>
      </c>
      <c r="AA164" s="2">
        <f>IF(Z164="HERE",Y164,AA163+Graph!$G$1*1000)</f>
        <v>44638756.34824343</v>
      </c>
      <c r="AB164" s="2">
        <f t="shared" si="20"/>
        <v>188902.46476814151</v>
      </c>
      <c r="AC164" s="2">
        <f t="shared" si="38"/>
        <v>20849040.600187659</v>
      </c>
      <c r="AD164" s="3">
        <f t="shared" si="10"/>
        <v>44638756.34824343</v>
      </c>
      <c r="AE164" s="2">
        <f>IF(AE162&gt;=52800000,52800000,IF(AB143=Graph!G$1*1000,AE163+Graph!G$1*1000,AC164))</f>
        <v>20849040.600187659</v>
      </c>
      <c r="AF164" s="3">
        <f t="shared" si="21"/>
        <v>20849040.600187659</v>
      </c>
      <c r="AG164" s="3">
        <f t="shared" si="29"/>
        <v>37067588.813710138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89</v>
      </c>
      <c r="C165" s="7"/>
      <c r="D165" s="2" t="e">
        <f t="shared" si="11"/>
        <v>#N/A</v>
      </c>
      <c r="E165" s="2" t="e">
        <f t="shared" si="22"/>
        <v>#N/A</v>
      </c>
      <c r="F165" s="2">
        <v>576665.9798579514</v>
      </c>
      <c r="G165" s="2">
        <f t="shared" si="35"/>
        <v>576665.9798579514</v>
      </c>
      <c r="H165" s="2">
        <f t="shared" si="39"/>
        <v>63311930.391866267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2597993.2857142841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611634.16794423759</v>
      </c>
      <c r="Q165" s="2">
        <f t="shared" si="36"/>
        <v>611634.16794423759</v>
      </c>
      <c r="R165" s="2">
        <f t="shared" si="40"/>
        <v>66099431.116375342</v>
      </c>
      <c r="S165" s="2">
        <f t="shared" si="16"/>
        <v>576665.9798579514</v>
      </c>
      <c r="T165" s="2">
        <f t="shared" si="17"/>
        <v>20920.857142857276</v>
      </c>
      <c r="U165" s="2">
        <f t="shared" si="18"/>
        <v>611634.16794423759</v>
      </c>
      <c r="V165" s="2">
        <f t="shared" si="34"/>
        <v>21271501.438957438</v>
      </c>
      <c r="W165" s="2">
        <f t="shared" si="19"/>
        <v>422460.83876977861</v>
      </c>
      <c r="X165" s="2">
        <f t="shared" si="6"/>
        <v>189173.32917445898</v>
      </c>
      <c r="Y165" s="2">
        <f t="shared" si="37"/>
        <v>44827929.677417889</v>
      </c>
      <c r="Z165" s="2" t="str">
        <f t="shared" si="8"/>
        <v>HERE</v>
      </c>
      <c r="AA165" s="2">
        <f>IF(Z165="HERE",Y165,AA164+Graph!$G$1*1000)</f>
        <v>44827929.677417889</v>
      </c>
      <c r="AB165" s="2">
        <f t="shared" si="20"/>
        <v>189173.32917445898</v>
      </c>
      <c r="AC165" s="2">
        <f t="shared" si="38"/>
        <v>21271501.438957438</v>
      </c>
      <c r="AD165" s="3">
        <f t="shared" si="10"/>
        <v>44827929.677417889</v>
      </c>
      <c r="AE165" s="2">
        <f>IF(AE163&gt;=52800000,52800000,IF(AB144=Graph!G$1*1000,AE164+Graph!G$1*1000,AC165))</f>
        <v>21271501.438957438</v>
      </c>
      <c r="AF165" s="3">
        <f t="shared" si="21"/>
        <v>21271501.438957438</v>
      </c>
      <c r="AG165" s="3">
        <f t="shared" si="29"/>
        <v>37228203.870835565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90</v>
      </c>
      <c r="C166" s="7"/>
      <c r="D166" s="2" t="e">
        <f t="shared" si="11"/>
        <v>#N/A</v>
      </c>
      <c r="E166" s="2" t="e">
        <f t="shared" si="22"/>
        <v>#N/A</v>
      </c>
      <c r="F166" s="2">
        <v>578501.75534710288</v>
      </c>
      <c r="G166" s="2">
        <f t="shared" ref="G166:G229" si="41">IF(F166&gt;650000,$AK$31*1000,F166)</f>
        <v>578501.75534710288</v>
      </c>
      <c r="H166" s="2">
        <f t="shared" si="39"/>
        <v>63890432.14721337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2618914.1428571413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613740.80783970654</v>
      </c>
      <c r="Q166" s="2">
        <f t="shared" ref="Q166:Q229" si="42">IF(P166&gt;650000,650000,P166)</f>
        <v>613740.80783970654</v>
      </c>
      <c r="R166" s="2">
        <f t="shared" si="40"/>
        <v>66713171.924215049</v>
      </c>
      <c r="S166" s="2">
        <f t="shared" si="16"/>
        <v>578501.75534710288</v>
      </c>
      <c r="T166" s="2">
        <f t="shared" si="17"/>
        <v>20920.857142857276</v>
      </c>
      <c r="U166" s="2">
        <f t="shared" si="18"/>
        <v>613740.80783970654</v>
      </c>
      <c r="V166" s="2">
        <f t="shared" si="34"/>
        <v>21695798.053216353</v>
      </c>
      <c r="W166" s="2">
        <f t="shared" si="19"/>
        <v>424296.61425891519</v>
      </c>
      <c r="X166" s="2">
        <f t="shared" si="6"/>
        <v>189444.19358079135</v>
      </c>
      <c r="Y166" s="2">
        <f t="shared" si="37"/>
        <v>45017373.870998681</v>
      </c>
      <c r="Z166" s="2" t="str">
        <f t="shared" si="8"/>
        <v>HERE</v>
      </c>
      <c r="AA166" s="2">
        <f>IF(Z166="HERE",Y166,AA165+Graph!$G$1*1000)</f>
        <v>45017373.870998681</v>
      </c>
      <c r="AB166" s="2">
        <f t="shared" si="20"/>
        <v>189444.19358079135</v>
      </c>
      <c r="AC166" s="2">
        <f t="shared" si="38"/>
        <v>21695798.053216353</v>
      </c>
      <c r="AD166" s="3">
        <f t="shared" si="10"/>
        <v>45017373.870998681</v>
      </c>
      <c r="AE166" s="2">
        <f>IF(AE164&gt;=52800000,52800000,IF(AB145=Graph!G$1*1000,AE165+Graph!G$1*1000,AC166))</f>
        <v>21695798.053216353</v>
      </c>
      <c r="AF166" s="3">
        <f t="shared" si="21"/>
        <v>21695798.053216353</v>
      </c>
      <c r="AG166" s="3">
        <f t="shared" si="29"/>
        <v>37357566.603866912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91</v>
      </c>
      <c r="C167" s="7"/>
      <c r="D167" s="2" t="e">
        <f t="shared" si="11"/>
        <v>#N/A</v>
      </c>
      <c r="E167" s="2" t="e">
        <f t="shared" si="22"/>
        <v>#N/A</v>
      </c>
      <c r="F167" s="2">
        <v>580337.53083623946</v>
      </c>
      <c r="G167" s="2">
        <f t="shared" si="41"/>
        <v>580337.53083623946</v>
      </c>
      <c r="H167" s="2">
        <f t="shared" si="39"/>
        <v>64470769.678049609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2639834.9999999986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615847.44773517549</v>
      </c>
      <c r="Q167" s="2">
        <f t="shared" si="42"/>
        <v>615847.44773517549</v>
      </c>
      <c r="R167" s="2">
        <f t="shared" si="40"/>
        <v>67329019.371950224</v>
      </c>
      <c r="S167" s="2">
        <f t="shared" si="16"/>
        <v>580337.53083623946</v>
      </c>
      <c r="T167" s="2">
        <f t="shared" si="17"/>
        <v>20920.857142857276</v>
      </c>
      <c r="U167" s="2">
        <f t="shared" si="18"/>
        <v>615847.44773517549</v>
      </c>
      <c r="V167" s="2">
        <f t="shared" si="34"/>
        <v>22121930.44296442</v>
      </c>
      <c r="W167" s="2">
        <f t="shared" si="19"/>
        <v>426132.38974806666</v>
      </c>
      <c r="X167" s="2">
        <f t="shared" si="6"/>
        <v>189715.05798710883</v>
      </c>
      <c r="Y167" s="2">
        <f t="shared" si="37"/>
        <v>45207088.928985789</v>
      </c>
      <c r="Z167" s="2" t="str">
        <f t="shared" si="8"/>
        <v>HERE</v>
      </c>
      <c r="AA167" s="2">
        <f>IF(Z167="HERE",Y167,AA166+Graph!$G$1*1000)</f>
        <v>45207088.928985789</v>
      </c>
      <c r="AB167" s="2">
        <f t="shared" si="20"/>
        <v>189715.05798710883</v>
      </c>
      <c r="AC167" s="2">
        <f t="shared" si="38"/>
        <v>22121930.44296442</v>
      </c>
      <c r="AD167" s="3">
        <f t="shared" si="10"/>
        <v>45207088.928985789</v>
      </c>
      <c r="AE167" s="2">
        <f>IF(AE165&gt;=52800000,52800000,IF(AB146=Graph!G$1*1000,AE166+Graph!G$1*1000,AC167))</f>
        <v>22121930.44296442</v>
      </c>
      <c r="AF167" s="3">
        <f t="shared" si="21"/>
        <v>22121930.44296442</v>
      </c>
      <c r="AG167" s="3">
        <f t="shared" si="29"/>
        <v>37444365.212804183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92</v>
      </c>
      <c r="C168" s="7"/>
      <c r="D168" s="2" t="e">
        <f t="shared" si="11"/>
        <v>#N/A</v>
      </c>
      <c r="E168" s="2" t="e">
        <f t="shared" si="22"/>
        <v>#N/A</v>
      </c>
      <c r="F168" s="2">
        <v>582173.30632539093</v>
      </c>
      <c r="G168" s="2">
        <f t="shared" si="41"/>
        <v>582173.30632539093</v>
      </c>
      <c r="H168" s="2">
        <f t="shared" si="39"/>
        <v>65052942.984375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2660755.8571428559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617954.08763064444</v>
      </c>
      <c r="Q168" s="2">
        <f t="shared" si="42"/>
        <v>617954.08763064444</v>
      </c>
      <c r="R168" s="2">
        <f t="shared" si="40"/>
        <v>67946973.459580868</v>
      </c>
      <c r="S168" s="2">
        <f t="shared" si="16"/>
        <v>582173.30632539093</v>
      </c>
      <c r="T168" s="2">
        <f t="shared" si="17"/>
        <v>20920.857142857276</v>
      </c>
      <c r="U168" s="2">
        <f t="shared" si="18"/>
        <v>617954.08763064444</v>
      </c>
      <c r="V168" s="2">
        <f t="shared" si="34"/>
        <v>22549898.608201638</v>
      </c>
      <c r="W168" s="2">
        <f t="shared" si="19"/>
        <v>427968.16523721814</v>
      </c>
      <c r="X168" s="2">
        <f t="shared" si="6"/>
        <v>189985.9223934263</v>
      </c>
      <c r="Y168" s="2">
        <f t="shared" si="37"/>
        <v>45397074.851379216</v>
      </c>
      <c r="Z168" s="2" t="str">
        <f t="shared" si="8"/>
        <v>HERE</v>
      </c>
      <c r="AA168" s="2">
        <f>IF(Z168="HERE",Y168,AA167+Graph!$G$1*1000)</f>
        <v>45397074.851379216</v>
      </c>
      <c r="AB168" s="2">
        <f t="shared" si="20"/>
        <v>189985.9223934263</v>
      </c>
      <c r="AC168" s="2">
        <f t="shared" si="38"/>
        <v>22549898.608201638</v>
      </c>
      <c r="AD168" s="3">
        <f t="shared" si="10"/>
        <v>45397074.851379216</v>
      </c>
      <c r="AE168" s="2">
        <f>IF(AE166&gt;=52800000,52800000,IF(AB147=Graph!G$1*1000,AE167+Graph!G$1*1000,AC168))</f>
        <v>22549898.608201638</v>
      </c>
      <c r="AF168" s="3">
        <f t="shared" si="21"/>
        <v>22549898.608201638</v>
      </c>
      <c r="AG168" s="3">
        <f t="shared" si="29"/>
        <v>37497795.847647369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93</v>
      </c>
      <c r="C169" s="7"/>
      <c r="D169" s="2" t="e">
        <f t="shared" si="11"/>
        <v>#N/A</v>
      </c>
      <c r="E169" s="2" t="e">
        <f t="shared" si="22"/>
        <v>#N/A</v>
      </c>
      <c r="F169" s="2">
        <v>584009.08181454241</v>
      </c>
      <c r="G169" s="2">
        <f t="shared" si="41"/>
        <v>584009.08181454241</v>
      </c>
      <c r="H169" s="2">
        <f t="shared" si="39"/>
        <v>65636952.066189542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2681676.7142857132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620060.72752612829</v>
      </c>
      <c r="Q169" s="2">
        <f t="shared" si="42"/>
        <v>620060.72752612829</v>
      </c>
      <c r="R169" s="2">
        <f t="shared" si="40"/>
        <v>68567034.187106997</v>
      </c>
      <c r="S169" s="2">
        <f t="shared" si="16"/>
        <v>584009.08181454241</v>
      </c>
      <c r="T169" s="2">
        <f t="shared" si="17"/>
        <v>20920.857142857276</v>
      </c>
      <c r="U169" s="2">
        <f t="shared" si="18"/>
        <v>620060.72752612829</v>
      </c>
      <c r="V169" s="2">
        <f t="shared" si="34"/>
        <v>22979702.548927993</v>
      </c>
      <c r="W169" s="2">
        <f t="shared" si="19"/>
        <v>429803.94072635472</v>
      </c>
      <c r="X169" s="2">
        <f t="shared" si="6"/>
        <v>190256.78679977357</v>
      </c>
      <c r="Y169" s="2">
        <f t="shared" si="37"/>
        <v>45587331.638178989</v>
      </c>
      <c r="Z169" s="2" t="str">
        <f t="shared" si="8"/>
        <v>HERE</v>
      </c>
      <c r="AA169" s="2">
        <f>IF(Z169="HERE",Y169,AA168+Graph!$G$1*1000)</f>
        <v>45587331.638178989</v>
      </c>
      <c r="AB169" s="2">
        <f t="shared" si="20"/>
        <v>190256.78679977357</v>
      </c>
      <c r="AC169" s="2">
        <f t="shared" si="38"/>
        <v>22979702.548927993</v>
      </c>
      <c r="AD169" s="3">
        <f t="shared" si="10"/>
        <v>45587331.638178989</v>
      </c>
      <c r="AE169" s="2">
        <f>IF(AE167&gt;=52800000,52800000,IF(AB148=Graph!G$1*1000,AE168+Graph!G$1*1000,AC169))</f>
        <v>22979702.548927993</v>
      </c>
      <c r="AF169" s="3">
        <f t="shared" si="21"/>
        <v>22979702.548927993</v>
      </c>
      <c r="AG169" s="3">
        <f t="shared" si="29"/>
        <v>37586477.308396496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94</v>
      </c>
      <c r="C170" s="7"/>
      <c r="D170" s="2" t="e">
        <f t="shared" si="11"/>
        <v>#N/A</v>
      </c>
      <c r="E170" s="2" t="e">
        <f t="shared" si="22"/>
        <v>#N/A</v>
      </c>
      <c r="F170" s="2">
        <v>585844.85730367899</v>
      </c>
      <c r="G170" s="2">
        <f t="shared" si="41"/>
        <v>585844.85730367899</v>
      </c>
      <c r="H170" s="2">
        <f t="shared" si="39"/>
        <v>66222796.923493221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2702597.5714285704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622167.36742159724</v>
      </c>
      <c r="Q170" s="2">
        <f t="shared" si="42"/>
        <v>622167.36742159724</v>
      </c>
      <c r="R170" s="2">
        <f t="shared" si="40"/>
        <v>69189201.554528594</v>
      </c>
      <c r="S170" s="2">
        <f t="shared" si="16"/>
        <v>585844.85730367899</v>
      </c>
      <c r="T170" s="2">
        <f t="shared" si="17"/>
        <v>20920.857142857276</v>
      </c>
      <c r="U170" s="2">
        <f t="shared" si="18"/>
        <v>622167.36742159724</v>
      </c>
      <c r="V170" s="2">
        <f t="shared" si="34"/>
        <v>23411342.265143499</v>
      </c>
      <c r="W170" s="2">
        <f t="shared" si="19"/>
        <v>431639.7162155062</v>
      </c>
      <c r="X170" s="2">
        <f t="shared" si="6"/>
        <v>190527.65120609105</v>
      </c>
      <c r="Y170" s="2">
        <f t="shared" si="37"/>
        <v>45777859.28938508</v>
      </c>
      <c r="Z170" s="2" t="str">
        <f t="shared" si="8"/>
        <v>HERE</v>
      </c>
      <c r="AA170" s="2">
        <f>IF(Z170="HERE",Y170,AA169+Graph!$G$1*1000)</f>
        <v>45777859.28938508</v>
      </c>
      <c r="AB170" s="2">
        <f t="shared" si="20"/>
        <v>190527.65120609105</v>
      </c>
      <c r="AC170" s="2">
        <f t="shared" si="38"/>
        <v>23411342.265143499</v>
      </c>
      <c r="AD170" s="3">
        <f t="shared" si="10"/>
        <v>45777859.28938508</v>
      </c>
      <c r="AE170" s="2">
        <f>IF(AE168&gt;=52800000,52800000,IF(AB149=Graph!G$1*1000,AE169+Graph!G$1*1000,AC170))</f>
        <v>23411342.265143499</v>
      </c>
      <c r="AF170" s="3">
        <f t="shared" si="21"/>
        <v>23411342.265143499</v>
      </c>
      <c r="AG170" s="3">
        <f t="shared" si="29"/>
        <v>37904344.74505154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95</v>
      </c>
      <c r="C171" s="7"/>
      <c r="D171" s="2" t="e">
        <f t="shared" si="11"/>
        <v>#N/A</v>
      </c>
      <c r="E171" s="2" t="e">
        <f t="shared" si="22"/>
        <v>#N/A</v>
      </c>
      <c r="F171" s="2">
        <v>587680.63279283047</v>
      </c>
      <c r="G171" s="2">
        <f t="shared" si="41"/>
        <v>587680.63279283047</v>
      </c>
      <c r="H171" s="2">
        <f t="shared" si="39"/>
        <v>66810477.556286052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2723518.4285714277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624274.00731706619</v>
      </c>
      <c r="Q171" s="2">
        <f t="shared" si="42"/>
        <v>624274.00731706619</v>
      </c>
      <c r="R171" s="2">
        <f t="shared" si="40"/>
        <v>69813475.56184566</v>
      </c>
      <c r="S171" s="2">
        <f t="shared" si="16"/>
        <v>587680.63279283047</v>
      </c>
      <c r="T171" s="2">
        <f t="shared" si="17"/>
        <v>20920.857142857276</v>
      </c>
      <c r="U171" s="2">
        <f t="shared" si="18"/>
        <v>624274.00731706619</v>
      </c>
      <c r="V171" s="2">
        <f t="shared" si="34"/>
        <v>23844817.756848142</v>
      </c>
      <c r="W171" s="2">
        <f t="shared" si="19"/>
        <v>433475.49170464277</v>
      </c>
      <c r="X171" s="2">
        <f t="shared" si="6"/>
        <v>190798.51561242342</v>
      </c>
      <c r="Y171" s="2">
        <f t="shared" si="37"/>
        <v>45968657.804997504</v>
      </c>
      <c r="Z171" s="2" t="str">
        <f t="shared" si="8"/>
        <v>HERE</v>
      </c>
      <c r="AA171" s="2">
        <f>IF(Z171="HERE",Y171,AA170+Graph!$G$1*1000)</f>
        <v>45968657.804997504</v>
      </c>
      <c r="AB171" s="2">
        <f t="shared" si="20"/>
        <v>190798.51561242342</v>
      </c>
      <c r="AC171" s="2">
        <f t="shared" si="38"/>
        <v>23844817.756848142</v>
      </c>
      <c r="AD171" s="3">
        <f t="shared" si="10"/>
        <v>45968657.804997504</v>
      </c>
      <c r="AE171" s="2">
        <f>IF(AE169&gt;=52800000,52800000,IF(AB150=Graph!G$1*1000,AE170+Graph!G$1*1000,AC171))</f>
        <v>23844817.756848142</v>
      </c>
      <c r="AF171" s="3">
        <f t="shared" si="21"/>
        <v>23844817.756848142</v>
      </c>
      <c r="AG171" s="3">
        <f t="shared" si="29"/>
        <v>38191813.257612512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96</v>
      </c>
      <c r="C172" s="7"/>
      <c r="D172" s="2" t="e">
        <f t="shared" si="11"/>
        <v>#N/A</v>
      </c>
      <c r="E172" s="2" t="e">
        <f t="shared" si="22"/>
        <v>#N/A</v>
      </c>
      <c r="F172" s="2">
        <v>589516.40828196704</v>
      </c>
      <c r="G172" s="2">
        <f t="shared" si="41"/>
        <v>589516.40828196704</v>
      </c>
      <c r="H172" s="2">
        <f t="shared" si="39"/>
        <v>67399993.964568019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2744439.285714285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626380.64721253514</v>
      </c>
      <c r="Q172" s="2">
        <f t="shared" si="42"/>
        <v>626380.64721253514</v>
      </c>
      <c r="R172" s="2">
        <f t="shared" si="40"/>
        <v>70439856.209058195</v>
      </c>
      <c r="S172" s="2">
        <f t="shared" si="16"/>
        <v>589516.40828196704</v>
      </c>
      <c r="T172" s="2">
        <f t="shared" si="17"/>
        <v>20920.857142857276</v>
      </c>
      <c r="U172" s="2">
        <f t="shared" si="18"/>
        <v>626380.64721253514</v>
      </c>
      <c r="V172" s="2">
        <f t="shared" si="34"/>
        <v>24280129.024041936</v>
      </c>
      <c r="W172" s="2">
        <f t="shared" si="19"/>
        <v>435311.26719379425</v>
      </c>
      <c r="X172" s="2">
        <f t="shared" si="6"/>
        <v>191069.38001874089</v>
      </c>
      <c r="Y172" s="2">
        <f t="shared" si="37"/>
        <v>46159727.185016245</v>
      </c>
      <c r="Z172" s="2" t="str">
        <f t="shared" si="8"/>
        <v>HERE</v>
      </c>
      <c r="AA172" s="2">
        <f>IF(Z172="HERE",Y172,AA171+Graph!$G$1*1000)</f>
        <v>46159727.185016245</v>
      </c>
      <c r="AB172" s="2">
        <f t="shared" si="20"/>
        <v>191069.38001874089</v>
      </c>
      <c r="AC172" s="2">
        <f t="shared" si="38"/>
        <v>24280129.024041936</v>
      </c>
      <c r="AD172" s="3">
        <f t="shared" si="10"/>
        <v>46159727.185016245</v>
      </c>
      <c r="AE172" s="2">
        <f>IF(AE170&gt;=52800000,52800000,IF(AB151=Graph!G$1*1000,AE171+Graph!G$1*1000,AC172))</f>
        <v>24280129.024041936</v>
      </c>
      <c r="AF172" s="3">
        <f t="shared" si="21"/>
        <v>24280129.024041936</v>
      </c>
      <c r="AG172" s="3">
        <f t="shared" si="29"/>
        <v>38405605.096079402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97</v>
      </c>
      <c r="C173" s="7"/>
      <c r="D173" s="2" t="e">
        <f t="shared" si="11"/>
        <v>#N/A</v>
      </c>
      <c r="E173" s="2" t="e">
        <f t="shared" si="22"/>
        <v>#N/A</v>
      </c>
      <c r="F173" s="2">
        <v>591352.18377111852</v>
      </c>
      <c r="G173" s="2">
        <f t="shared" si="41"/>
        <v>591352.18377111852</v>
      </c>
      <c r="H173" s="2">
        <f t="shared" si="39"/>
        <v>67991346.148339137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2765360.1428571423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628487.28710800409</v>
      </c>
      <c r="Q173" s="2">
        <f t="shared" si="42"/>
        <v>628487.28710800409</v>
      </c>
      <c r="R173" s="2">
        <f t="shared" si="40"/>
        <v>71068343.496166199</v>
      </c>
      <c r="S173" s="2">
        <f t="shared" si="16"/>
        <v>591352.18377111852</v>
      </c>
      <c r="T173" s="2">
        <f t="shared" si="17"/>
        <v>20920.857142857276</v>
      </c>
      <c r="U173" s="2">
        <f t="shared" si="18"/>
        <v>628487.28710800409</v>
      </c>
      <c r="V173" s="2">
        <f t="shared" si="34"/>
        <v>24717276.066724867</v>
      </c>
      <c r="W173" s="2">
        <f t="shared" si="19"/>
        <v>437147.04268293083</v>
      </c>
      <c r="X173" s="2">
        <f t="shared" si="6"/>
        <v>191340.24442507327</v>
      </c>
      <c r="Y173" s="2">
        <f t="shared" si="37"/>
        <v>46351067.429441318</v>
      </c>
      <c r="Z173" s="2" t="str">
        <f t="shared" si="8"/>
        <v>HERE</v>
      </c>
      <c r="AA173" s="2">
        <f>IF(Z173="HERE",Y173,AA172+Graph!$G$1*1000)</f>
        <v>46351067.429441318</v>
      </c>
      <c r="AB173" s="2">
        <f t="shared" si="20"/>
        <v>191340.24442507327</v>
      </c>
      <c r="AC173" s="2">
        <f t="shared" si="38"/>
        <v>24717276.066724867</v>
      </c>
      <c r="AD173" s="3">
        <f t="shared" si="10"/>
        <v>46351067.429441318</v>
      </c>
      <c r="AE173" s="2">
        <f>IF(AE171&gt;=52800000,52800000,IF(AB152=Graph!G$1*1000,AE172+Graph!G$1*1000,AC173))</f>
        <v>24717276.066724867</v>
      </c>
      <c r="AF173" s="3">
        <f t="shared" si="21"/>
        <v>24717276.066724867</v>
      </c>
      <c r="AG173" s="3">
        <f t="shared" si="29"/>
        <v>38521634.660452217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98</v>
      </c>
      <c r="C174" s="7"/>
      <c r="D174" s="2" t="e">
        <f t="shared" si="11"/>
        <v>#N/A</v>
      </c>
      <c r="E174" s="2" t="e">
        <f t="shared" si="22"/>
        <v>#N/A</v>
      </c>
      <c r="F174" s="2">
        <v>593187.9592602551</v>
      </c>
      <c r="G174" s="2">
        <f t="shared" si="41"/>
        <v>593187.9592602551</v>
      </c>
      <c r="H174" s="2">
        <f t="shared" si="39"/>
        <v>68584534.107599393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2786280.9999999995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630593.92700347304</v>
      </c>
      <c r="Q174" s="2">
        <f t="shared" si="42"/>
        <v>630593.92700347304</v>
      </c>
      <c r="R174" s="2">
        <f t="shared" si="40"/>
        <v>71698937.423169672</v>
      </c>
      <c r="S174" s="2">
        <f t="shared" si="16"/>
        <v>593187.9592602551</v>
      </c>
      <c r="T174" s="2">
        <f t="shared" si="17"/>
        <v>20920.857142857276</v>
      </c>
      <c r="U174" s="2">
        <f t="shared" si="18"/>
        <v>630593.92700347304</v>
      </c>
      <c r="V174" s="2">
        <f t="shared" si="34"/>
        <v>25156258.884896949</v>
      </c>
      <c r="W174" s="2">
        <f t="shared" si="19"/>
        <v>438982.8181720823</v>
      </c>
      <c r="X174" s="2">
        <f t="shared" si="6"/>
        <v>191611.10883139074</v>
      </c>
      <c r="Y174" s="2">
        <f t="shared" si="37"/>
        <v>46542678.538272709</v>
      </c>
      <c r="Z174" s="2" t="str">
        <f t="shared" si="8"/>
        <v>HERE</v>
      </c>
      <c r="AA174" s="2">
        <f>IF(Z174="HERE",Y174,AA173+Graph!$G$1*1000)</f>
        <v>46542678.538272709</v>
      </c>
      <c r="AB174" s="2">
        <f t="shared" si="20"/>
        <v>191611.10883139074</v>
      </c>
      <c r="AC174" s="2">
        <f t="shared" si="38"/>
        <v>25156258.884896949</v>
      </c>
      <c r="AD174" s="3">
        <f t="shared" si="10"/>
        <v>46542678.538272709</v>
      </c>
      <c r="AE174" s="2">
        <f>IF(AE172&gt;=52800000,52800000,IF(AB153=Graph!G$1*1000,AE173+Graph!G$1*1000,AC174))</f>
        <v>25156258.884896949</v>
      </c>
      <c r="AF174" s="3">
        <f t="shared" si="21"/>
        <v>25156258.884896949</v>
      </c>
      <c r="AG174" s="3">
        <f t="shared" si="29"/>
        <v>38664767.800730951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99</v>
      </c>
      <c r="C175" s="7"/>
      <c r="D175" s="2" t="e">
        <f t="shared" si="11"/>
        <v>#N/A</v>
      </c>
      <c r="E175" s="2" t="e">
        <f t="shared" si="22"/>
        <v>#N/A</v>
      </c>
      <c r="F175" s="2">
        <v>595023.73474940658</v>
      </c>
      <c r="G175" s="2">
        <f t="shared" si="41"/>
        <v>595023.73474940658</v>
      </c>
      <c r="H175" s="2">
        <f t="shared" si="39"/>
        <v>69179557.842348799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2807201.8571428568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632700.56689894199</v>
      </c>
      <c r="Q175" s="2">
        <f t="shared" si="42"/>
        <v>632700.56689894199</v>
      </c>
      <c r="R175" s="2">
        <f t="shared" si="40"/>
        <v>72331637.990068614</v>
      </c>
      <c r="S175" s="2">
        <f t="shared" si="16"/>
        <v>595023.73474940658</v>
      </c>
      <c r="T175" s="2">
        <f t="shared" si="17"/>
        <v>20920.857142857276</v>
      </c>
      <c r="U175" s="2">
        <f t="shared" si="18"/>
        <v>632700.56689894199</v>
      </c>
      <c r="V175" s="2">
        <f t="shared" si="34"/>
        <v>25597077.478558168</v>
      </c>
      <c r="W175" s="2">
        <f t="shared" si="19"/>
        <v>440818.59366121888</v>
      </c>
      <c r="X175" s="2">
        <f t="shared" si="6"/>
        <v>191881.97323772311</v>
      </c>
      <c r="Y175" s="2">
        <f t="shared" si="37"/>
        <v>46734560.511510432</v>
      </c>
      <c r="Z175" s="2" t="str">
        <f t="shared" si="8"/>
        <v>HERE</v>
      </c>
      <c r="AA175" s="2">
        <f>IF(Z175="HERE",Y175,AA174+Graph!$G$1*1000)</f>
        <v>46734560.511510432</v>
      </c>
      <c r="AB175" s="2">
        <f t="shared" si="20"/>
        <v>191881.97323772311</v>
      </c>
      <c r="AC175" s="2">
        <f t="shared" si="38"/>
        <v>25597077.478558168</v>
      </c>
      <c r="AD175" s="3">
        <f t="shared" si="10"/>
        <v>46734560.511510432</v>
      </c>
      <c r="AE175" s="2">
        <f>IF(AE173&gt;=52800000,52800000,IF(AB154=Graph!G$1*1000,AE174+Graph!G$1*1000,AC175))</f>
        <v>25597077.478558168</v>
      </c>
      <c r="AF175" s="3">
        <f t="shared" si="21"/>
        <v>25597077.478558168</v>
      </c>
      <c r="AG175" s="3">
        <f t="shared" si="29"/>
        <v>38878262.716915615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100</v>
      </c>
      <c r="C176" s="7"/>
      <c r="D176" s="2" t="e">
        <f t="shared" si="11"/>
        <v>#N/A</v>
      </c>
      <c r="E176" s="2" t="e">
        <f t="shared" si="22"/>
        <v>#N/A</v>
      </c>
      <c r="F176" s="2">
        <v>596859.51023855805</v>
      </c>
      <c r="G176" s="2">
        <f t="shared" si="41"/>
        <v>596859.51023855805</v>
      </c>
      <c r="H176" s="2">
        <f t="shared" si="39"/>
        <v>69776417.352587357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2828122.7142857141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634807.20679441094</v>
      </c>
      <c r="Q176" s="2">
        <f t="shared" si="42"/>
        <v>634807.20679441094</v>
      </c>
      <c r="R176" s="2">
        <f t="shared" si="40"/>
        <v>72966445.196863025</v>
      </c>
      <c r="S176" s="2">
        <f t="shared" si="16"/>
        <v>596859.51023855805</v>
      </c>
      <c r="T176" s="2">
        <f t="shared" si="17"/>
        <v>20920.857142857276</v>
      </c>
      <c r="U176" s="2">
        <f t="shared" si="18"/>
        <v>634807.20679441094</v>
      </c>
      <c r="V176" s="2">
        <f t="shared" si="34"/>
        <v>26039731.847708538</v>
      </c>
      <c r="W176" s="2">
        <f t="shared" si="19"/>
        <v>442654.36915037036</v>
      </c>
      <c r="X176" s="2">
        <f t="shared" si="6"/>
        <v>192152.83764404058</v>
      </c>
      <c r="Y176" s="2">
        <f t="shared" si="37"/>
        <v>46926713.349154472</v>
      </c>
      <c r="Z176" s="2" t="str">
        <f t="shared" si="8"/>
        <v>HERE</v>
      </c>
      <c r="AA176" s="2">
        <f>IF(Z176="HERE",Y176,AA175+Graph!$G$1*1000)</f>
        <v>46926713.349154472</v>
      </c>
      <c r="AB176" s="2">
        <f t="shared" si="20"/>
        <v>192152.83764404058</v>
      </c>
      <c r="AC176" s="2">
        <f t="shared" si="38"/>
        <v>26039731.847708538</v>
      </c>
      <c r="AD176" s="3">
        <f t="shared" si="10"/>
        <v>46926713.349154472</v>
      </c>
      <c r="AE176" s="2">
        <f>IF(AE174&gt;=52800000,52800000,IF(AB155=Graph!G$1*1000,AE175+Graph!G$1*1000,AC176))</f>
        <v>26039731.847708538</v>
      </c>
      <c r="AF176" s="3">
        <f t="shared" si="21"/>
        <v>26039731.847708538</v>
      </c>
      <c r="AG176" s="3">
        <f t="shared" si="29"/>
        <v>39125296.559006184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101</v>
      </c>
      <c r="C177" s="7"/>
      <c r="D177" s="2" t="e">
        <f t="shared" si="11"/>
        <v>#N/A</v>
      </c>
      <c r="E177" s="2" t="e">
        <f t="shared" si="22"/>
        <v>#N/A</v>
      </c>
      <c r="F177" s="2">
        <v>598695.28572769463</v>
      </c>
      <c r="G177" s="2">
        <f t="shared" si="41"/>
        <v>598695.28572769463</v>
      </c>
      <c r="H177" s="2">
        <f t="shared" si="39"/>
        <v>70375112.638315052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2849043.5714285714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636913.84668987989</v>
      </c>
      <c r="Q177" s="2">
        <f t="shared" si="42"/>
        <v>636913.84668987989</v>
      </c>
      <c r="R177" s="2">
        <f t="shared" si="40"/>
        <v>73603359.043552905</v>
      </c>
      <c r="S177" s="2">
        <f t="shared" si="16"/>
        <v>598695.28572769463</v>
      </c>
      <c r="T177" s="2">
        <f t="shared" si="17"/>
        <v>20920.857142857276</v>
      </c>
      <c r="U177" s="2">
        <f t="shared" si="18"/>
        <v>636913.84668987989</v>
      </c>
      <c r="V177" s="2">
        <f t="shared" si="34"/>
        <v>26484221.99234806</v>
      </c>
      <c r="W177" s="2">
        <f t="shared" si="19"/>
        <v>444490.14463952184</v>
      </c>
      <c r="X177" s="2">
        <f t="shared" si="6"/>
        <v>192423.70205035806</v>
      </c>
      <c r="Y177" s="2">
        <f t="shared" si="37"/>
        <v>47119137.05120483</v>
      </c>
      <c r="Z177" s="2" t="str">
        <f t="shared" si="8"/>
        <v>HERE</v>
      </c>
      <c r="AA177" s="2">
        <f>IF(Z177="HERE",Y177,AA176+Graph!$G$1*1000)</f>
        <v>47119137.05120483</v>
      </c>
      <c r="AB177" s="2">
        <f t="shared" si="20"/>
        <v>192423.70205035806</v>
      </c>
      <c r="AC177" s="2">
        <f t="shared" si="38"/>
        <v>26484221.99234806</v>
      </c>
      <c r="AD177" s="3">
        <f t="shared" si="10"/>
        <v>47119137.05120483</v>
      </c>
      <c r="AE177" s="2">
        <f>IF(AE175&gt;=52800000,52800000,IF(AB156=Graph!G$1*1000,AE176+Graph!G$1*1000,AC177))</f>
        <v>26484221.99234806</v>
      </c>
      <c r="AF177" s="3">
        <f t="shared" si="21"/>
        <v>26484221.99234806</v>
      </c>
      <c r="AG177" s="3">
        <f t="shared" si="29"/>
        <v>39538242.377002694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102</v>
      </c>
      <c r="C178" s="7"/>
      <c r="D178" s="2" t="e">
        <f t="shared" si="11"/>
        <v>#N/A</v>
      </c>
      <c r="E178" s="2" t="e">
        <f t="shared" si="22"/>
        <v>#N/A</v>
      </c>
      <c r="F178" s="2">
        <v>600531.06121684611</v>
      </c>
      <c r="G178" s="2">
        <f t="shared" si="41"/>
        <v>600531.06121684611</v>
      </c>
      <c r="H178" s="2">
        <f t="shared" si="39"/>
        <v>70975643.699531898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2869964.4285714286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639020.48658534884</v>
      </c>
      <c r="Q178" s="2">
        <f t="shared" si="42"/>
        <v>639020.48658534884</v>
      </c>
      <c r="R178" s="2">
        <f t="shared" si="40"/>
        <v>74242379.530138254</v>
      </c>
      <c r="S178" s="2">
        <f t="shared" si="16"/>
        <v>600531.06121684611</v>
      </c>
      <c r="T178" s="2">
        <f t="shared" si="17"/>
        <v>20920.857142857276</v>
      </c>
      <c r="U178" s="2">
        <f t="shared" si="18"/>
        <v>639020.48658534884</v>
      </c>
      <c r="V178" s="2">
        <f t="shared" si="34"/>
        <v>26930547.912476718</v>
      </c>
      <c r="W178" s="2">
        <f t="shared" si="19"/>
        <v>446325.92012865841</v>
      </c>
      <c r="X178" s="2">
        <f t="shared" si="6"/>
        <v>192694.56645669043</v>
      </c>
      <c r="Y178" s="2">
        <f t="shared" si="37"/>
        <v>47311831.617661521</v>
      </c>
      <c r="Z178" s="2" t="str">
        <f t="shared" si="8"/>
        <v>HERE</v>
      </c>
      <c r="AA178" s="2">
        <f>IF(Z178="HERE",Y178,AA177+Graph!$G$1*1000)</f>
        <v>47311831.617661521</v>
      </c>
      <c r="AB178" s="2">
        <f t="shared" si="20"/>
        <v>192694.56645669043</v>
      </c>
      <c r="AC178" s="2">
        <f t="shared" si="38"/>
        <v>26930547.912476718</v>
      </c>
      <c r="AD178" s="3">
        <f t="shared" si="10"/>
        <v>47311831.617661521</v>
      </c>
      <c r="AE178" s="2">
        <f>IF(AE176&gt;=52800000,52800000,IF(AB157=Graph!G$1*1000,AE177+Graph!G$1*1000,AC178))</f>
        <v>26930547.912476718</v>
      </c>
      <c r="AF178" s="3">
        <f t="shared" si="21"/>
        <v>26930547.912476718</v>
      </c>
      <c r="AG178" s="3">
        <f t="shared" si="29"/>
        <v>39910055.47090511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103</v>
      </c>
      <c r="C179" s="7"/>
      <c r="D179" s="2" t="e">
        <f t="shared" si="11"/>
        <v>#N/A</v>
      </c>
      <c r="E179" s="2" t="e">
        <f t="shared" si="22"/>
        <v>#N/A</v>
      </c>
      <c r="F179" s="2">
        <v>602366.83670598269</v>
      </c>
      <c r="G179" s="2">
        <f t="shared" si="41"/>
        <v>602366.83670598269</v>
      </c>
      <c r="H179" s="2">
        <f t="shared" si="39"/>
        <v>71578010.536237881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2890885.2857142859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641127.1264808327</v>
      </c>
      <c r="Q179" s="2">
        <f t="shared" si="42"/>
        <v>641127.1264808327</v>
      </c>
      <c r="R179" s="2">
        <f t="shared" si="40"/>
        <v>74883506.656619087</v>
      </c>
      <c r="S179" s="2">
        <f t="shared" si="16"/>
        <v>602366.83670598269</v>
      </c>
      <c r="T179" s="2">
        <f t="shared" si="17"/>
        <v>20920.857142857276</v>
      </c>
      <c r="U179" s="2">
        <f t="shared" si="18"/>
        <v>641127.1264808327</v>
      </c>
      <c r="V179" s="2">
        <f t="shared" si="34"/>
        <v>27378709.608094528</v>
      </c>
      <c r="W179" s="2">
        <f t="shared" si="19"/>
        <v>448161.69561780989</v>
      </c>
      <c r="X179" s="2">
        <f t="shared" si="6"/>
        <v>192965.4308630228</v>
      </c>
      <c r="Y179" s="2">
        <f t="shared" si="37"/>
        <v>47504797.048524544</v>
      </c>
      <c r="Z179" s="2" t="str">
        <f t="shared" si="8"/>
        <v>HERE</v>
      </c>
      <c r="AA179" s="2">
        <f>IF(Z179="HERE",Y179,AA178+Graph!$G$1*1000)</f>
        <v>47504797.048524544</v>
      </c>
      <c r="AB179" s="2">
        <f t="shared" si="20"/>
        <v>192965.4308630228</v>
      </c>
      <c r="AC179" s="2">
        <f t="shared" si="38"/>
        <v>27378709.608094528</v>
      </c>
      <c r="AD179" s="3">
        <f t="shared" si="10"/>
        <v>47504797.048524544</v>
      </c>
      <c r="AE179" s="2">
        <f>IF(AE177&gt;=52800000,52800000,IF(AB158=Graph!G$1*1000,AE178+Graph!G$1*1000,AC179))</f>
        <v>27378709.608094528</v>
      </c>
      <c r="AF179" s="3">
        <f t="shared" si="21"/>
        <v>27378709.608094528</v>
      </c>
      <c r="AG179" s="3">
        <f t="shared" si="29"/>
        <v>40169566.190713458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104</v>
      </c>
      <c r="C180" s="7"/>
      <c r="D180" s="2" t="e">
        <f t="shared" si="11"/>
        <v>#N/A</v>
      </c>
      <c r="E180" s="2" t="e">
        <f t="shared" si="22"/>
        <v>#N/A</v>
      </c>
      <c r="F180" s="2">
        <v>604202.61219513416</v>
      </c>
      <c r="G180" s="2">
        <f t="shared" si="41"/>
        <v>604202.61219513416</v>
      </c>
      <c r="H180" s="2">
        <f t="shared" si="39"/>
        <v>72182213.148433015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2911806.1428571432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643233.76637630165</v>
      </c>
      <c r="Q180" s="2">
        <f t="shared" si="42"/>
        <v>643233.76637630165</v>
      </c>
      <c r="R180" s="2">
        <f t="shared" si="40"/>
        <v>75526740.422995389</v>
      </c>
      <c r="S180" s="2">
        <f t="shared" si="16"/>
        <v>604202.61219513416</v>
      </c>
      <c r="T180" s="2">
        <f t="shared" si="17"/>
        <v>20920.857142857276</v>
      </c>
      <c r="U180" s="2">
        <f t="shared" si="18"/>
        <v>643233.76637630165</v>
      </c>
      <c r="V180" s="2">
        <f t="shared" si="34"/>
        <v>27828707.079201475</v>
      </c>
      <c r="W180" s="2">
        <f t="shared" si="19"/>
        <v>449997.47110694647</v>
      </c>
      <c r="X180" s="2">
        <f t="shared" si="6"/>
        <v>193236.29526935518</v>
      </c>
      <c r="Y180" s="2">
        <f t="shared" si="37"/>
        <v>47698033.343793899</v>
      </c>
      <c r="Z180" s="2" t="str">
        <f t="shared" si="8"/>
        <v>HERE</v>
      </c>
      <c r="AA180" s="2">
        <f>IF(Z180="HERE",Y180,AA179+Graph!$G$1*1000)</f>
        <v>47698033.343793899</v>
      </c>
      <c r="AB180" s="2">
        <f t="shared" si="20"/>
        <v>193236.29526935518</v>
      </c>
      <c r="AC180" s="2">
        <f t="shared" si="38"/>
        <v>27828707.079201475</v>
      </c>
      <c r="AD180" s="3">
        <f t="shared" si="10"/>
        <v>47698033.343793899</v>
      </c>
      <c r="AE180" s="2">
        <f>IF(AE178&gt;=52800000,52800000,IF(AB159=Graph!G$1*1000,AE179+Graph!G$1*1000,AC180))</f>
        <v>27828707.079201475</v>
      </c>
      <c r="AF180" s="3">
        <f t="shared" si="21"/>
        <v>27828707.079201475</v>
      </c>
      <c r="AG180" s="3">
        <f t="shared" si="29"/>
        <v>40327043.386427745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105</v>
      </c>
      <c r="C181" s="7"/>
      <c r="D181" s="2" t="e">
        <f t="shared" si="11"/>
        <v>#N/A</v>
      </c>
      <c r="E181" s="2" t="e">
        <f t="shared" si="22"/>
        <v>#N/A</v>
      </c>
      <c r="F181" s="2">
        <v>606038.38768427074</v>
      </c>
      <c r="G181" s="2">
        <f t="shared" si="41"/>
        <v>606038.38768427074</v>
      </c>
      <c r="H181" s="2">
        <f t="shared" si="39"/>
        <v>72788251.536117285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2932727.0000000005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645340.4062717706</v>
      </c>
      <c r="Q181" s="2">
        <f t="shared" si="42"/>
        <v>645340.4062717706</v>
      </c>
      <c r="R181" s="2">
        <f t="shared" si="40"/>
        <v>76172080.829267159</v>
      </c>
      <c r="S181" s="2">
        <f t="shared" si="16"/>
        <v>606038.38768427074</v>
      </c>
      <c r="T181" s="2">
        <f t="shared" si="17"/>
        <v>20920.857142857276</v>
      </c>
      <c r="U181" s="2">
        <f t="shared" si="18"/>
        <v>645340.4062717706</v>
      </c>
      <c r="V181" s="2">
        <f t="shared" si="34"/>
        <v>28280540.325797573</v>
      </c>
      <c r="W181" s="2">
        <f t="shared" si="19"/>
        <v>451833.24659609795</v>
      </c>
      <c r="X181" s="2">
        <f t="shared" si="6"/>
        <v>193507.15967567265</v>
      </c>
      <c r="Y181" s="2">
        <f t="shared" si="37"/>
        <v>47891540.503469571</v>
      </c>
      <c r="Z181" s="2" t="str">
        <f t="shared" si="8"/>
        <v>HERE</v>
      </c>
      <c r="AA181" s="2">
        <f>IF(Z181="HERE",Y181,AA180+Graph!$G$1*1000)</f>
        <v>47891540.503469571</v>
      </c>
      <c r="AB181" s="2">
        <f t="shared" si="20"/>
        <v>193507.15967567265</v>
      </c>
      <c r="AC181" s="2">
        <f t="shared" si="38"/>
        <v>28280540.325797573</v>
      </c>
      <c r="AD181" s="3">
        <f t="shared" si="10"/>
        <v>47891540.503469571</v>
      </c>
      <c r="AE181" s="2">
        <f>IF(AE179&gt;=52800000,52800000,IF(AB160=Graph!G$1*1000,AE180+Graph!G$1*1000,AC181))</f>
        <v>28280540.325797573</v>
      </c>
      <c r="AF181" s="3">
        <f t="shared" si="21"/>
        <v>28280540.325797573</v>
      </c>
      <c r="AG181" s="3">
        <f t="shared" si="29"/>
        <v>40455172.258047946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106</v>
      </c>
      <c r="C182" s="7"/>
      <c r="D182" s="2" t="e">
        <f t="shared" si="11"/>
        <v>#N/A</v>
      </c>
      <c r="E182" s="2" t="e">
        <f t="shared" si="22"/>
        <v>#N/A</v>
      </c>
      <c r="F182" s="2">
        <v>607874.16317342222</v>
      </c>
      <c r="G182" s="2">
        <f t="shared" si="41"/>
        <v>607874.16317342222</v>
      </c>
      <c r="H182" s="2">
        <f t="shared" si="39"/>
        <v>73396125.699290708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2953647.8571428577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647447.04616723955</v>
      </c>
      <c r="Q182" s="2">
        <f t="shared" si="42"/>
        <v>647447.04616723955</v>
      </c>
      <c r="R182" s="2">
        <f t="shared" si="40"/>
        <v>76819527.875434399</v>
      </c>
      <c r="S182" s="2">
        <f t="shared" si="16"/>
        <v>607874.16317342222</v>
      </c>
      <c r="T182" s="2">
        <f t="shared" si="17"/>
        <v>20920.857142857276</v>
      </c>
      <c r="U182" s="2">
        <f t="shared" si="18"/>
        <v>647447.04616723955</v>
      </c>
      <c r="V182" s="2">
        <f t="shared" si="34"/>
        <v>28734209.347882807</v>
      </c>
      <c r="W182" s="2">
        <f t="shared" si="19"/>
        <v>453669.02208523452</v>
      </c>
      <c r="X182" s="2">
        <f t="shared" si="6"/>
        <v>193778.02408200502</v>
      </c>
      <c r="Y182" s="2">
        <f t="shared" si="37"/>
        <v>48085318.527551576</v>
      </c>
      <c r="Z182" s="2" t="str">
        <f t="shared" si="8"/>
        <v>HERE</v>
      </c>
      <c r="AA182" s="2">
        <f>IF(Z182="HERE",Y182,AA181+Graph!$G$1*1000)</f>
        <v>48085318.527551576</v>
      </c>
      <c r="AB182" s="2">
        <f t="shared" si="20"/>
        <v>193778.02408200502</v>
      </c>
      <c r="AC182" s="2">
        <f t="shared" si="38"/>
        <v>28734209.347882807</v>
      </c>
      <c r="AD182" s="3">
        <f t="shared" si="10"/>
        <v>48085318.527551576</v>
      </c>
      <c r="AE182" s="2">
        <f>IF(AE180&gt;=52800000,52800000,IF(AB161=Graph!G$1*1000,AE181+Graph!G$1*1000,AC182))</f>
        <v>28734209.347882807</v>
      </c>
      <c r="AF182" s="3">
        <f t="shared" si="21"/>
        <v>28734209.347882807</v>
      </c>
      <c r="AG182" s="3">
        <f t="shared" si="29"/>
        <v>40645209.029282853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107</v>
      </c>
      <c r="C183" s="7"/>
      <c r="D183" s="2" t="e">
        <f t="shared" si="11"/>
        <v>#N/A</v>
      </c>
      <c r="E183" s="2" t="e">
        <f t="shared" si="22"/>
        <v>#N/A</v>
      </c>
      <c r="F183" s="2">
        <v>609709.93866255879</v>
      </c>
      <c r="G183" s="2">
        <f t="shared" si="41"/>
        <v>609709.93866255879</v>
      </c>
      <c r="H183" s="2">
        <f t="shared" si="39"/>
        <v>74005835.637953267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2974568.714285715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649553.6860627085</v>
      </c>
      <c r="Q183" s="2">
        <f t="shared" si="42"/>
        <v>649553.6860627085</v>
      </c>
      <c r="R183" s="2">
        <f t="shared" si="40"/>
        <v>77469081.561497107</v>
      </c>
      <c r="S183" s="2">
        <f t="shared" si="16"/>
        <v>609709.93866255879</v>
      </c>
      <c r="T183" s="2">
        <f t="shared" si="17"/>
        <v>20920.857142857276</v>
      </c>
      <c r="U183" s="2">
        <f t="shared" si="18"/>
        <v>649553.6860627085</v>
      </c>
      <c r="V183" s="2">
        <f t="shared" si="34"/>
        <v>29189714.145457193</v>
      </c>
      <c r="W183" s="2">
        <f t="shared" si="19"/>
        <v>455504.797574386</v>
      </c>
      <c r="X183" s="2">
        <f t="shared" si="6"/>
        <v>194048.8884883225</v>
      </c>
      <c r="Y183" s="2">
        <f t="shared" si="37"/>
        <v>48279367.416039899</v>
      </c>
      <c r="Z183" s="2" t="str">
        <f t="shared" si="8"/>
        <v>HERE</v>
      </c>
      <c r="AA183" s="2">
        <f>IF(Z183="HERE",Y183,AA182+Graph!$G$1*1000)</f>
        <v>48279367.416039899</v>
      </c>
      <c r="AB183" s="2">
        <f t="shared" si="20"/>
        <v>194048.8884883225</v>
      </c>
      <c r="AC183" s="2">
        <f t="shared" si="38"/>
        <v>29189714.145457193</v>
      </c>
      <c r="AD183" s="3">
        <f t="shared" si="10"/>
        <v>48279367.416039899</v>
      </c>
      <c r="AE183" s="2">
        <f>IF(AE181&gt;=52800000,52800000,IF(AB162=Graph!G$1*1000,AE182+Graph!G$1*1000,AC183))</f>
        <v>29189714.145457193</v>
      </c>
      <c r="AF183" s="3">
        <f t="shared" si="21"/>
        <v>29189714.145457193</v>
      </c>
      <c r="AG183" s="3">
        <f t="shared" si="29"/>
        <v>40835581.367257908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108</v>
      </c>
      <c r="C184" s="7"/>
      <c r="D184" s="2" t="e">
        <f t="shared" si="11"/>
        <v>#N/A</v>
      </c>
      <c r="E184" s="2" t="e">
        <f t="shared" si="22"/>
        <v>#N/A</v>
      </c>
      <c r="F184" s="2">
        <v>611545.71415171027</v>
      </c>
      <c r="G184" s="2">
        <f t="shared" si="41"/>
        <v>611545.71415171027</v>
      </c>
      <c r="H184" s="2">
        <f t="shared" si="39"/>
        <v>74617381.352104977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2995489.5714285723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651660.32595817745</v>
      </c>
      <c r="Q184" s="2">
        <f t="shared" si="42"/>
        <v>650000</v>
      </c>
      <c r="R184" s="2">
        <f t="shared" si="40"/>
        <v>78119081.561497107</v>
      </c>
      <c r="S184" s="2">
        <f t="shared" si="16"/>
        <v>611545.71415171027</v>
      </c>
      <c r="T184" s="2">
        <f t="shared" si="17"/>
        <v>20920.857142857276</v>
      </c>
      <c r="U184" s="2">
        <f t="shared" si="18"/>
        <v>650000</v>
      </c>
      <c r="V184" s="2">
        <f t="shared" si="34"/>
        <v>29647054.718520731</v>
      </c>
      <c r="W184" s="2">
        <f t="shared" si="19"/>
        <v>457340.57306353748</v>
      </c>
      <c r="X184" s="2">
        <f t="shared" si="6"/>
        <v>192659.42693646252</v>
      </c>
      <c r="Y184" s="2">
        <f t="shared" si="37"/>
        <v>48472026.842976362</v>
      </c>
      <c r="Z184" s="2" t="str">
        <f t="shared" si="8"/>
        <v>HERE</v>
      </c>
      <c r="AA184" s="2">
        <f>IF(Z184="HERE",Y184,AA183+Graph!$G$1*1000)</f>
        <v>48472026.842976362</v>
      </c>
      <c r="AB184" s="2">
        <f t="shared" si="20"/>
        <v>192659.42693646252</v>
      </c>
      <c r="AC184" s="2">
        <f t="shared" si="38"/>
        <v>29647054.718520731</v>
      </c>
      <c r="AD184" s="3">
        <f t="shared" si="10"/>
        <v>48472026.842976362</v>
      </c>
      <c r="AE184" s="2">
        <f>IF(AE182&gt;=52800000,52800000,IF(AB163=Graph!G$1*1000,AE183+Graph!G$1*1000,AC184))</f>
        <v>29647054.718520731</v>
      </c>
      <c r="AF184" s="3">
        <f t="shared" si="21"/>
        <v>29647054.718520731</v>
      </c>
      <c r="AG184" s="3">
        <f t="shared" si="29"/>
        <v>41026289.271973111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109</v>
      </c>
      <c r="C185" s="7"/>
      <c r="D185" s="2" t="e">
        <f t="shared" si="11"/>
        <v>#N/A</v>
      </c>
      <c r="E185" s="2" t="e">
        <f t="shared" si="22"/>
        <v>#N/A</v>
      </c>
      <c r="F185" s="2">
        <v>613381.48964086175</v>
      </c>
      <c r="G185" s="2">
        <f t="shared" si="41"/>
        <v>613381.48964086175</v>
      </c>
      <c r="H185" s="2">
        <f t="shared" si="39"/>
        <v>75230762.841745839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3016410.4285714296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653766.9658536464</v>
      </c>
      <c r="Q185" s="2">
        <f t="shared" si="42"/>
        <v>650000</v>
      </c>
      <c r="R185" s="2">
        <f t="shared" si="40"/>
        <v>78769081.561497107</v>
      </c>
      <c r="S185" s="2">
        <f t="shared" si="16"/>
        <v>613381.48964086175</v>
      </c>
      <c r="T185" s="2">
        <f t="shared" si="17"/>
        <v>20920.857142857276</v>
      </c>
      <c r="U185" s="2">
        <f t="shared" si="18"/>
        <v>650000</v>
      </c>
      <c r="V185" s="2">
        <f t="shared" si="34"/>
        <v>30106231.067073405</v>
      </c>
      <c r="W185" s="2">
        <f t="shared" si="19"/>
        <v>459176.34855267406</v>
      </c>
      <c r="X185" s="2">
        <f t="shared" si="6"/>
        <v>190823.65144732594</v>
      </c>
      <c r="Y185" s="2">
        <f t="shared" si="37"/>
        <v>48662850.494423687</v>
      </c>
      <c r="Z185" s="2" t="str">
        <f t="shared" si="8"/>
        <v>HERE</v>
      </c>
      <c r="AA185" s="2">
        <f>IF(Z185="HERE",Y185,AA184+Graph!$G$1*1000)</f>
        <v>48662850.494423687</v>
      </c>
      <c r="AB185" s="2">
        <f t="shared" si="20"/>
        <v>190823.65144732594</v>
      </c>
      <c r="AC185" s="2">
        <f t="shared" si="38"/>
        <v>30106231.067073405</v>
      </c>
      <c r="AD185" s="3">
        <f t="shared" si="10"/>
        <v>48662850.494423687</v>
      </c>
      <c r="AE185" s="2">
        <f>IF(AE183&gt;=52800000,52800000,IF(AB164=Graph!G$1*1000,AE184+Graph!G$1*1000,AC185))</f>
        <v>30106231.067073405</v>
      </c>
      <c r="AF185" s="3">
        <f t="shared" si="21"/>
        <v>30106231.067073405</v>
      </c>
      <c r="AG185" s="3">
        <f t="shared" si="29"/>
        <v>41217332.743428469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110</v>
      </c>
      <c r="C186" s="7"/>
      <c r="D186" s="2" t="e">
        <f t="shared" si="11"/>
        <v>#N/A</v>
      </c>
      <c r="E186" s="2" t="e">
        <f t="shared" si="22"/>
        <v>#N/A</v>
      </c>
      <c r="F186" s="2">
        <v>615217.26512999833</v>
      </c>
      <c r="G186" s="2">
        <f t="shared" si="41"/>
        <v>615217.26512999833</v>
      </c>
      <c r="H186" s="2">
        <f t="shared" si="39"/>
        <v>75845980.106875837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3037331.2857142868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655873.60574911535</v>
      </c>
      <c r="Q186" s="2">
        <f t="shared" si="42"/>
        <v>650000</v>
      </c>
      <c r="R186" s="2">
        <f t="shared" si="40"/>
        <v>79419081.561497107</v>
      </c>
      <c r="S186" s="2">
        <f t="shared" si="16"/>
        <v>615217.26512999833</v>
      </c>
      <c r="T186" s="2">
        <f t="shared" si="17"/>
        <v>20920.857142857276</v>
      </c>
      <c r="U186" s="2">
        <f t="shared" si="18"/>
        <v>650000</v>
      </c>
      <c r="V186" s="2">
        <f t="shared" si="34"/>
        <v>30567243.19111523</v>
      </c>
      <c r="W186" s="2">
        <f t="shared" si="19"/>
        <v>461012.12404182553</v>
      </c>
      <c r="X186" s="2">
        <f t="shared" si="6"/>
        <v>188987.87595817447</v>
      </c>
      <c r="Y186" s="2">
        <f t="shared" si="37"/>
        <v>48851838.370381862</v>
      </c>
      <c r="Z186" s="2" t="str">
        <f t="shared" si="8"/>
        <v>HERE</v>
      </c>
      <c r="AA186" s="2">
        <f>IF(Z186="HERE",Y186,AA185+Graph!$G$1*1000)</f>
        <v>48851838.370381862</v>
      </c>
      <c r="AB186" s="2">
        <f t="shared" si="20"/>
        <v>188987.87595817447</v>
      </c>
      <c r="AC186" s="2">
        <f t="shared" si="38"/>
        <v>30567243.19111523</v>
      </c>
      <c r="AD186" s="3">
        <f t="shared" si="10"/>
        <v>48851838.370381862</v>
      </c>
      <c r="AE186" s="2">
        <f>IF(AE184&gt;=52800000,52800000,IF(AB165=Graph!G$1*1000,AE185+Graph!G$1*1000,AC186))</f>
        <v>30567243.19111523</v>
      </c>
      <c r="AF186" s="3">
        <f t="shared" si="21"/>
        <v>30567243.19111523</v>
      </c>
      <c r="AG186" s="3">
        <f t="shared" si="29"/>
        <v>41408711.781623974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111</v>
      </c>
      <c r="C187" s="7"/>
      <c r="D187" s="2" t="e">
        <f t="shared" si="11"/>
        <v>#N/A</v>
      </c>
      <c r="E187" s="2" t="e">
        <f t="shared" si="22"/>
        <v>#N/A</v>
      </c>
      <c r="F187" s="2">
        <v>617053.0406191498</v>
      </c>
      <c r="G187" s="2">
        <f t="shared" si="41"/>
        <v>617053.0406191498</v>
      </c>
      <c r="H187" s="2">
        <f t="shared" si="39"/>
        <v>76463033.147494987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3058252.1428571441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657980.2456445843</v>
      </c>
      <c r="Q187" s="2">
        <f t="shared" si="42"/>
        <v>650000</v>
      </c>
      <c r="R187" s="2">
        <f t="shared" si="40"/>
        <v>80069081.561497107</v>
      </c>
      <c r="S187" s="2">
        <f t="shared" si="16"/>
        <v>617053.0406191498</v>
      </c>
      <c r="T187" s="2">
        <f t="shared" si="17"/>
        <v>20920.857142857276</v>
      </c>
      <c r="U187" s="2">
        <f t="shared" si="18"/>
        <v>650000</v>
      </c>
      <c r="V187" s="2">
        <f t="shared" si="34"/>
        <v>31030091.090646192</v>
      </c>
      <c r="W187" s="2">
        <f t="shared" si="19"/>
        <v>462847.89953096211</v>
      </c>
      <c r="X187" s="2">
        <f t="shared" si="6"/>
        <v>187152.10046903789</v>
      </c>
      <c r="Y187" s="2">
        <f t="shared" si="37"/>
        <v>49038990.4708509</v>
      </c>
      <c r="Z187" s="2" t="str">
        <f t="shared" si="8"/>
        <v>HERE</v>
      </c>
      <c r="AA187" s="2">
        <f>IF(Z187="HERE",Y187,AA186+Graph!$G$1*1000)</f>
        <v>49038990.4708509</v>
      </c>
      <c r="AB187" s="2">
        <f t="shared" si="20"/>
        <v>187152.10046903789</v>
      </c>
      <c r="AC187" s="2">
        <f t="shared" si="38"/>
        <v>31030091.090646192</v>
      </c>
      <c r="AD187" s="3">
        <f t="shared" si="10"/>
        <v>49038990.4708509</v>
      </c>
      <c r="AE187" s="2">
        <f>IF(AE185&gt;=52800000,52800000,IF(AB166=Graph!G$1*1000,AE186+Graph!G$1*1000,AC187))</f>
        <v>31030091.090646192</v>
      </c>
      <c r="AF187" s="3">
        <f t="shared" si="21"/>
        <v>31030091.090646192</v>
      </c>
      <c r="AG187" s="3">
        <f t="shared" si="29"/>
        <v>41600426.386559628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112</v>
      </c>
      <c r="C188" s="7"/>
      <c r="D188" s="2" t="e">
        <f t="shared" si="11"/>
        <v>#N/A</v>
      </c>
      <c r="E188" s="2" t="e">
        <f t="shared" si="22"/>
        <v>#N/A</v>
      </c>
      <c r="F188" s="2">
        <v>618888.81610828638</v>
      </c>
      <c r="G188" s="2">
        <f t="shared" si="41"/>
        <v>618888.81610828638</v>
      </c>
      <c r="H188" s="2">
        <f t="shared" si="39"/>
        <v>77081921.963603273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3079173.0000000014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660086.88554005325</v>
      </c>
      <c r="Q188" s="2">
        <f t="shared" si="42"/>
        <v>650000</v>
      </c>
      <c r="R188" s="2">
        <f t="shared" si="40"/>
        <v>80719081.561497107</v>
      </c>
      <c r="S188" s="2">
        <f t="shared" si="16"/>
        <v>618888.81610828638</v>
      </c>
      <c r="T188" s="2">
        <f t="shared" si="17"/>
        <v>20920.857142857276</v>
      </c>
      <c r="U188" s="2">
        <f t="shared" si="18"/>
        <v>650000</v>
      </c>
      <c r="V188" s="2">
        <f t="shared" si="34"/>
        <v>31494774.765666306</v>
      </c>
      <c r="W188" s="2">
        <f t="shared" si="19"/>
        <v>464683.67502011359</v>
      </c>
      <c r="X188" s="2">
        <f t="shared" si="6"/>
        <v>185316.32497988641</v>
      </c>
      <c r="Y188" s="2">
        <f t="shared" si="37"/>
        <v>49224306.795830786</v>
      </c>
      <c r="Z188" s="2" t="str">
        <f t="shared" si="8"/>
        <v>HERE</v>
      </c>
      <c r="AA188" s="2">
        <f>IF(Z188="HERE",Y188,AA187+Graph!$G$1*1000)</f>
        <v>49224306.795830786</v>
      </c>
      <c r="AB188" s="2">
        <f t="shared" si="20"/>
        <v>185316.32497988641</v>
      </c>
      <c r="AC188" s="2">
        <f t="shared" si="38"/>
        <v>31494774.765666306</v>
      </c>
      <c r="AD188" s="3">
        <f t="shared" si="10"/>
        <v>49224306.795830786</v>
      </c>
      <c r="AE188" s="2">
        <f>IF(AE186&gt;=52800000,52800000,IF(AB167=Graph!G$1*1000,AE187+Graph!G$1*1000,AC188))</f>
        <v>31494774.765666306</v>
      </c>
      <c r="AF188" s="3">
        <f t="shared" si="21"/>
        <v>31494774.765666306</v>
      </c>
      <c r="AG188" s="3">
        <f t="shared" si="29"/>
        <v>41792476.558235437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113</v>
      </c>
      <c r="C189" s="7"/>
      <c r="D189" s="2" t="e">
        <f t="shared" si="11"/>
        <v>#N/A</v>
      </c>
      <c r="E189" s="2" t="e">
        <f t="shared" si="22"/>
        <v>#N/A</v>
      </c>
      <c r="F189" s="2">
        <v>620724.59159743786</v>
      </c>
      <c r="G189" s="2">
        <f t="shared" si="41"/>
        <v>620724.59159743786</v>
      </c>
      <c r="H189" s="2">
        <f t="shared" si="39"/>
        <v>77702646.555200711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3100093.8571428587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662193.5254355222</v>
      </c>
      <c r="Q189" s="2">
        <f t="shared" si="42"/>
        <v>650000</v>
      </c>
      <c r="R189" s="2">
        <f t="shared" si="40"/>
        <v>81369081.561497107</v>
      </c>
      <c r="S189" s="2">
        <f t="shared" si="16"/>
        <v>620724.59159743786</v>
      </c>
      <c r="T189" s="2">
        <f t="shared" si="17"/>
        <v>20920.857142857276</v>
      </c>
      <c r="U189" s="2">
        <f t="shared" si="18"/>
        <v>650000</v>
      </c>
      <c r="V189" s="2">
        <f t="shared" si="34"/>
        <v>31961294.216175556</v>
      </c>
      <c r="W189" s="2">
        <f t="shared" si="19"/>
        <v>466519.45050925016</v>
      </c>
      <c r="X189" s="2">
        <f t="shared" si="6"/>
        <v>183480.54949074984</v>
      </c>
      <c r="Y189" s="2">
        <f t="shared" si="37"/>
        <v>49407787.345321536</v>
      </c>
      <c r="Z189" s="2" t="str">
        <f t="shared" si="8"/>
        <v>HERE</v>
      </c>
      <c r="AA189" s="2">
        <f>IF(Z189="HERE",Y189,AA188+Graph!$G$1*1000)</f>
        <v>49407787.345321536</v>
      </c>
      <c r="AB189" s="2">
        <f t="shared" si="20"/>
        <v>183480.54949074984</v>
      </c>
      <c r="AC189" s="2">
        <f t="shared" si="38"/>
        <v>31961294.216175556</v>
      </c>
      <c r="AD189" s="3">
        <f t="shared" si="10"/>
        <v>49407787.345321536</v>
      </c>
      <c r="AE189" s="2">
        <f>IF(AE187&gt;=52800000,52800000,IF(AB168=Graph!G$1*1000,AE188+Graph!G$1*1000,AC189))</f>
        <v>31961294.216175556</v>
      </c>
      <c r="AF189" s="3">
        <f t="shared" si="21"/>
        <v>31961294.216175556</v>
      </c>
      <c r="AG189" s="3">
        <f t="shared" si="29"/>
        <v>41984862.296651378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114</v>
      </c>
      <c r="C190" s="7"/>
      <c r="D190" s="2" t="e">
        <f t="shared" si="11"/>
        <v>#N/A</v>
      </c>
      <c r="E190" s="2" t="e">
        <f t="shared" si="22"/>
        <v>#N/A</v>
      </c>
      <c r="F190" s="2">
        <v>622560.36708657444</v>
      </c>
      <c r="G190" s="2">
        <f t="shared" si="41"/>
        <v>622560.36708657444</v>
      </c>
      <c r="H190" s="2">
        <f t="shared" si="39"/>
        <v>78325206.922287285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3121014.7142857159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664300.16533100605</v>
      </c>
      <c r="Q190" s="2">
        <f t="shared" si="42"/>
        <v>650000</v>
      </c>
      <c r="R190" s="2">
        <f t="shared" si="40"/>
        <v>82019081.561497107</v>
      </c>
      <c r="S190" s="2">
        <f t="shared" si="16"/>
        <v>622560.36708657444</v>
      </c>
      <c r="T190" s="2">
        <f t="shared" si="17"/>
        <v>20920.857142857276</v>
      </c>
      <c r="U190" s="2">
        <f t="shared" si="18"/>
        <v>650000</v>
      </c>
      <c r="V190" s="2">
        <f t="shared" si="34"/>
        <v>32429649.442173958</v>
      </c>
      <c r="W190" s="2">
        <f t="shared" si="19"/>
        <v>468355.22599840164</v>
      </c>
      <c r="X190" s="2">
        <f t="shared" si="6"/>
        <v>181644.77400159836</v>
      </c>
      <c r="Y190" s="2">
        <f t="shared" si="37"/>
        <v>49589432.119323134</v>
      </c>
      <c r="Z190" s="2" t="str">
        <f t="shared" si="8"/>
        <v>HERE</v>
      </c>
      <c r="AA190" s="2">
        <f>IF(Z190="HERE",Y190,AA189+Graph!$G$1*1000)</f>
        <v>49589432.119323134</v>
      </c>
      <c r="AB190" s="2">
        <f t="shared" si="20"/>
        <v>181644.77400159836</v>
      </c>
      <c r="AC190" s="2">
        <f t="shared" si="38"/>
        <v>32429649.442173958</v>
      </c>
      <c r="AD190" s="3">
        <f t="shared" si="10"/>
        <v>49589432.119323134</v>
      </c>
      <c r="AE190" s="2">
        <f>IF(AE188&gt;=52800000,52800000,IF(AB169=Graph!G$1*1000,AE189+Graph!G$1*1000,AC190))</f>
        <v>32429649.442173958</v>
      </c>
      <c r="AF190" s="3">
        <f t="shared" si="21"/>
        <v>32429649.442173958</v>
      </c>
      <c r="AG190" s="3">
        <f t="shared" si="29"/>
        <v>42177583.60180749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115</v>
      </c>
      <c r="C191" s="7"/>
      <c r="D191" s="2" t="e">
        <f t="shared" si="11"/>
        <v>#N/A</v>
      </c>
      <c r="E191" s="2" t="e">
        <f t="shared" si="22"/>
        <v>#N/A</v>
      </c>
      <c r="F191" s="2">
        <v>624396.14257572591</v>
      </c>
      <c r="G191" s="2">
        <f t="shared" si="41"/>
        <v>624396.14257572591</v>
      </c>
      <c r="H191" s="2">
        <f t="shared" si="39"/>
        <v>78949603.064863011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3141935.5714285732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666406.805226475</v>
      </c>
      <c r="Q191" s="2">
        <f t="shared" si="42"/>
        <v>650000</v>
      </c>
      <c r="R191" s="2">
        <f t="shared" si="40"/>
        <v>82669081.561497107</v>
      </c>
      <c r="S191" s="2">
        <f t="shared" si="16"/>
        <v>624396.14257572591</v>
      </c>
      <c r="T191" s="2">
        <f t="shared" si="17"/>
        <v>20920.857142857276</v>
      </c>
      <c r="U191" s="2">
        <f t="shared" si="18"/>
        <v>650000</v>
      </c>
      <c r="V191" s="2">
        <f t="shared" si="34"/>
        <v>32899840.443661511</v>
      </c>
      <c r="W191" s="2">
        <f t="shared" si="19"/>
        <v>470191.00148755312</v>
      </c>
      <c r="X191" s="2">
        <f t="shared" si="6"/>
        <v>179808.99851244688</v>
      </c>
      <c r="Y191" s="2">
        <f t="shared" si="37"/>
        <v>49769241.117835581</v>
      </c>
      <c r="Z191" s="2" t="str">
        <f t="shared" si="8"/>
        <v>HERE</v>
      </c>
      <c r="AA191" s="2">
        <f>IF(Z191="HERE",Y191,AA190+Graph!$G$1*1000)</f>
        <v>49769241.117835581</v>
      </c>
      <c r="AB191" s="2">
        <f t="shared" si="20"/>
        <v>179808.99851244688</v>
      </c>
      <c r="AC191" s="2">
        <f t="shared" si="38"/>
        <v>32899840.443661511</v>
      </c>
      <c r="AD191" s="3">
        <f t="shared" si="10"/>
        <v>49769241.117835581</v>
      </c>
      <c r="AE191" s="2">
        <f>IF(AE189&gt;=52800000,52800000,IF(AB170=Graph!G$1*1000,AE190+Graph!G$1*1000,AC191))</f>
        <v>32899840.443661511</v>
      </c>
      <c r="AF191" s="3">
        <f t="shared" si="21"/>
        <v>32899840.443661511</v>
      </c>
      <c r="AG191" s="3">
        <f t="shared" si="29"/>
        <v>42370640.473703749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116</v>
      </c>
      <c r="C192" s="7"/>
      <c r="D192" s="2" t="e">
        <f t="shared" si="11"/>
        <v>#N/A</v>
      </c>
      <c r="E192" s="2" t="e">
        <f t="shared" si="22"/>
        <v>#N/A</v>
      </c>
      <c r="F192" s="2">
        <v>626231.91806487739</v>
      </c>
      <c r="G192" s="2">
        <f t="shared" si="41"/>
        <v>626231.91806487739</v>
      </c>
      <c r="H192" s="2">
        <f t="shared" si="39"/>
        <v>79575834.982927889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3162856.4285714305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668513.44512194395</v>
      </c>
      <c r="Q192" s="2">
        <f t="shared" si="42"/>
        <v>650000</v>
      </c>
      <c r="R192" s="2">
        <f t="shared" si="40"/>
        <v>83319081.561497107</v>
      </c>
      <c r="S192" s="2">
        <f t="shared" si="16"/>
        <v>626231.91806487739</v>
      </c>
      <c r="T192" s="2">
        <f t="shared" si="17"/>
        <v>20920.857142857276</v>
      </c>
      <c r="U192" s="2">
        <f t="shared" si="18"/>
        <v>650000</v>
      </c>
      <c r="V192" s="2">
        <f t="shared" si="34"/>
        <v>33371867.220638201</v>
      </c>
      <c r="W192" s="2">
        <f t="shared" si="19"/>
        <v>472026.7769766897</v>
      </c>
      <c r="X192" s="2">
        <f t="shared" si="6"/>
        <v>177973.2230233103</v>
      </c>
      <c r="Y192" s="2">
        <f t="shared" si="37"/>
        <v>49947214.340858892</v>
      </c>
      <c r="Z192" s="2" t="str">
        <f t="shared" si="8"/>
        <v>HERE</v>
      </c>
      <c r="AA192" s="2">
        <f>IF(Z192="HERE",Y192,AA191+Graph!$G$1*1000)</f>
        <v>49947214.340858892</v>
      </c>
      <c r="AB192" s="2">
        <f t="shared" si="20"/>
        <v>177973.2230233103</v>
      </c>
      <c r="AC192" s="2">
        <f t="shared" si="38"/>
        <v>33371867.220638201</v>
      </c>
      <c r="AD192" s="3">
        <f t="shared" si="10"/>
        <v>49947214.340858892</v>
      </c>
      <c r="AE192" s="2">
        <f>IF(AE190&gt;=52800000,52800000,IF(AB171=Graph!G$1*1000,AE191+Graph!G$1*1000,AC192))</f>
        <v>33371867.220638201</v>
      </c>
      <c r="AF192" s="3">
        <f t="shared" si="21"/>
        <v>33371867.220638201</v>
      </c>
      <c r="AG192" s="3">
        <f t="shared" si="29"/>
        <v>42564032.912340164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117</v>
      </c>
      <c r="C193" s="7"/>
      <c r="D193" s="2" t="e">
        <f t="shared" si="11"/>
        <v>#N/A</v>
      </c>
      <c r="E193" s="2" t="e">
        <f t="shared" si="22"/>
        <v>#N/A</v>
      </c>
      <c r="F193" s="2">
        <v>628067.69355401397</v>
      </c>
      <c r="G193" s="2">
        <f t="shared" si="41"/>
        <v>628067.69355401397</v>
      </c>
      <c r="H193" s="2">
        <f t="shared" si="39"/>
        <v>80203902.676481903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3183777.2857142878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670620.0850174129</v>
      </c>
      <c r="Q193" s="2">
        <f t="shared" si="42"/>
        <v>650000</v>
      </c>
      <c r="R193" s="2">
        <f t="shared" si="40"/>
        <v>83969081.561497107</v>
      </c>
      <c r="S193" s="2">
        <f t="shared" si="16"/>
        <v>628067.69355401397</v>
      </c>
      <c r="T193" s="2">
        <f t="shared" si="17"/>
        <v>20920.857142857276</v>
      </c>
      <c r="U193" s="2">
        <f t="shared" si="18"/>
        <v>650000</v>
      </c>
      <c r="V193" s="2">
        <f t="shared" si="34"/>
        <v>33845729.773104042</v>
      </c>
      <c r="W193" s="2">
        <f t="shared" si="19"/>
        <v>473862.55246584117</v>
      </c>
      <c r="X193" s="2">
        <f t="shared" si="6"/>
        <v>176137.44753415883</v>
      </c>
      <c r="Y193" s="2">
        <f t="shared" si="37"/>
        <v>50123351.78839305</v>
      </c>
      <c r="Z193" s="2" t="str">
        <f t="shared" si="8"/>
        <v>HERE</v>
      </c>
      <c r="AA193" s="2">
        <f>IF(Z193="HERE",Y193,AA192+Graph!$G$1*1000)</f>
        <v>50123351.78839305</v>
      </c>
      <c r="AB193" s="2">
        <f t="shared" si="20"/>
        <v>176137.44753415883</v>
      </c>
      <c r="AC193" s="2">
        <f t="shared" si="38"/>
        <v>33845729.773104042</v>
      </c>
      <c r="AD193" s="3">
        <f t="shared" si="10"/>
        <v>50123351.78839305</v>
      </c>
      <c r="AE193" s="2">
        <f>IF(AE191&gt;=52800000,52800000,IF(AB172=Graph!G$1*1000,AE192+Graph!G$1*1000,AC193))</f>
        <v>33845729.773104042</v>
      </c>
      <c r="AF193" s="3">
        <f t="shared" si="21"/>
        <v>33845729.773104042</v>
      </c>
      <c r="AG193" s="3">
        <f t="shared" si="29"/>
        <v>42757760.917716719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118</v>
      </c>
      <c r="C194" s="7"/>
      <c r="D194" s="2" t="e">
        <f t="shared" si="11"/>
        <v>#N/A</v>
      </c>
      <c r="E194" s="2" t="e">
        <f t="shared" si="22"/>
        <v>#N/A</v>
      </c>
      <c r="F194" s="2">
        <v>629903.46904316545</v>
      </c>
      <c r="G194" s="2">
        <f t="shared" si="41"/>
        <v>629903.46904316545</v>
      </c>
      <c r="H194" s="2">
        <f t="shared" si="39"/>
        <v>80833806.145525068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3204698.1428571451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672726.72491288185</v>
      </c>
      <c r="Q194" s="2">
        <f t="shared" si="42"/>
        <v>650000</v>
      </c>
      <c r="R194" s="2">
        <f t="shared" si="40"/>
        <v>84619081.561497107</v>
      </c>
      <c r="S194" s="2">
        <f t="shared" si="16"/>
        <v>629903.46904316545</v>
      </c>
      <c r="T194" s="2">
        <f t="shared" si="17"/>
        <v>20920.857142857276</v>
      </c>
      <c r="U194" s="2">
        <f t="shared" si="18"/>
        <v>650000</v>
      </c>
      <c r="V194" s="2">
        <f t="shared" si="34"/>
        <v>34321428.10105902</v>
      </c>
      <c r="W194" s="2">
        <f t="shared" si="19"/>
        <v>475698.32795497775</v>
      </c>
      <c r="X194" s="2">
        <f t="shared" si="6"/>
        <v>174301.67204502225</v>
      </c>
      <c r="Y194" s="2">
        <f t="shared" si="37"/>
        <v>50297653.460438073</v>
      </c>
      <c r="Z194" s="2" t="str">
        <f t="shared" si="8"/>
        <v>HERE</v>
      </c>
      <c r="AA194" s="2">
        <f>IF(Z194="HERE",Y194,AA193+Graph!$G$1*1000)</f>
        <v>50297653.460438073</v>
      </c>
      <c r="AB194" s="2">
        <f t="shared" si="20"/>
        <v>174301.67204502225</v>
      </c>
      <c r="AC194" s="2">
        <f t="shared" si="38"/>
        <v>34321428.10105902</v>
      </c>
      <c r="AD194" s="3">
        <f t="shared" si="10"/>
        <v>50297653.460438073</v>
      </c>
      <c r="AE194" s="2">
        <f>IF(AE192&gt;=52800000,52800000,IF(AB173=Graph!G$1*1000,AE193+Graph!G$1*1000,AC194))</f>
        <v>34321428.10105902</v>
      </c>
      <c r="AF194" s="3">
        <f t="shared" si="21"/>
        <v>34321428.10105902</v>
      </c>
      <c r="AG194" s="3">
        <f t="shared" si="29"/>
        <v>42951824.489833429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119</v>
      </c>
      <c r="C195" s="7"/>
      <c r="D195" s="2" t="e">
        <f t="shared" si="11"/>
        <v>#N/A</v>
      </c>
      <c r="E195" s="2" t="e">
        <f t="shared" si="22"/>
        <v>#N/A</v>
      </c>
      <c r="F195" s="2">
        <v>631739.24453230202</v>
      </c>
      <c r="G195" s="2">
        <f t="shared" si="41"/>
        <v>631739.24453230202</v>
      </c>
      <c r="H195" s="2">
        <f t="shared" si="39"/>
        <v>81465545.39005737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3225619.0000000023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674833.3648083508</v>
      </c>
      <c r="Q195" s="2">
        <f t="shared" si="42"/>
        <v>650000</v>
      </c>
      <c r="R195" s="2">
        <f t="shared" si="40"/>
        <v>85269081.561497107</v>
      </c>
      <c r="S195" s="2">
        <f t="shared" si="16"/>
        <v>631739.24453230202</v>
      </c>
      <c r="T195" s="2">
        <f t="shared" si="17"/>
        <v>20920.857142857276</v>
      </c>
      <c r="U195" s="2">
        <f t="shared" si="18"/>
        <v>650000</v>
      </c>
      <c r="V195" s="2">
        <f t="shared" si="34"/>
        <v>34798962.204503149</v>
      </c>
      <c r="W195" s="2">
        <f t="shared" si="19"/>
        <v>477534.10344412923</v>
      </c>
      <c r="X195" s="2">
        <f t="shared" si="6"/>
        <v>172465.89655587077</v>
      </c>
      <c r="Y195" s="2">
        <f t="shared" si="37"/>
        <v>50470119.356993943</v>
      </c>
      <c r="Z195" s="2" t="str">
        <f t="shared" si="8"/>
        <v>HERE</v>
      </c>
      <c r="AA195" s="2">
        <f>IF(Z195="HERE",Y195,AA194+Graph!$G$1*1000)</f>
        <v>50470119.356993943</v>
      </c>
      <c r="AB195" s="2">
        <f t="shared" si="20"/>
        <v>172465.89655587077</v>
      </c>
      <c r="AC195" s="2">
        <f t="shared" si="38"/>
        <v>34798962.204503149</v>
      </c>
      <c r="AD195" s="3">
        <f t="shared" si="10"/>
        <v>50470119.356993943</v>
      </c>
      <c r="AE195" s="2">
        <f>IF(AE193&gt;=52800000,52800000,IF(AB174=Graph!G$1*1000,AE194+Graph!G$1*1000,AC195))</f>
        <v>34798962.204503149</v>
      </c>
      <c r="AF195" s="3">
        <f t="shared" si="21"/>
        <v>34798962.204503149</v>
      </c>
      <c r="AG195" s="3">
        <f t="shared" si="29"/>
        <v>43146223.628690287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120</v>
      </c>
      <c r="C196" s="7"/>
      <c r="D196" s="2" t="e">
        <f t="shared" si="11"/>
        <v>#N/A</v>
      </c>
      <c r="E196" s="2" t="e">
        <f t="shared" si="22"/>
        <v>#N/A</v>
      </c>
      <c r="F196" s="2">
        <v>633575.0200214535</v>
      </c>
      <c r="G196" s="2">
        <f t="shared" si="41"/>
        <v>633575.0200214535</v>
      </c>
      <c r="H196" s="2">
        <f t="shared" si="39"/>
        <v>82099120.410078824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3246539.8571428596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676940.00470381975</v>
      </c>
      <c r="Q196" s="2">
        <f t="shared" si="42"/>
        <v>650000</v>
      </c>
      <c r="R196" s="2">
        <f t="shared" si="40"/>
        <v>85919081.561497107</v>
      </c>
      <c r="S196" s="2">
        <f t="shared" si="16"/>
        <v>633575.0200214535</v>
      </c>
      <c r="T196" s="2">
        <f t="shared" si="17"/>
        <v>20920.857142857276</v>
      </c>
      <c r="U196" s="2">
        <f t="shared" si="18"/>
        <v>650000</v>
      </c>
      <c r="V196" s="2">
        <f t="shared" si="34"/>
        <v>35278332.083436415</v>
      </c>
      <c r="W196" s="2">
        <f t="shared" si="19"/>
        <v>479369.87893326581</v>
      </c>
      <c r="X196" s="2">
        <f t="shared" si="6"/>
        <v>170630.12106673419</v>
      </c>
      <c r="Y196" s="2">
        <f t="shared" si="37"/>
        <v>50640749.478060678</v>
      </c>
      <c r="Z196" s="2" t="str">
        <f t="shared" si="8"/>
        <v>HERE</v>
      </c>
      <c r="AA196" s="2">
        <f>IF(Z196="HERE",Y196,AA195+Graph!$G$1*1000)</f>
        <v>50640749.478060678</v>
      </c>
      <c r="AB196" s="2">
        <f t="shared" si="20"/>
        <v>170630.12106673419</v>
      </c>
      <c r="AC196" s="2">
        <f t="shared" si="38"/>
        <v>35278332.083436415</v>
      </c>
      <c r="AD196" s="3">
        <f t="shared" si="10"/>
        <v>50640749.478060678</v>
      </c>
      <c r="AE196" s="2">
        <f>IF(AE194&gt;=52800000,52800000,IF(AB175=Graph!G$1*1000,AE195+Graph!G$1*1000,AC196))</f>
        <v>35278332.083436415</v>
      </c>
      <c r="AF196" s="3">
        <f t="shared" si="21"/>
        <v>35278332.083436415</v>
      </c>
      <c r="AG196" s="3">
        <f t="shared" si="29"/>
        <v>43340958.334287293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121</v>
      </c>
      <c r="C197" s="7"/>
      <c r="D197" s="2" t="e">
        <f t="shared" si="11"/>
        <v>#N/A</v>
      </c>
      <c r="E197" s="2" t="e">
        <f t="shared" si="22"/>
        <v>#N/A</v>
      </c>
      <c r="F197" s="2">
        <v>635410.79551059008</v>
      </c>
      <c r="G197" s="2">
        <f t="shared" si="41"/>
        <v>635410.79551059008</v>
      </c>
      <c r="H197" s="2">
        <f t="shared" si="39"/>
        <v>82734531.205589414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3267460.7142857169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679046.6445992887</v>
      </c>
      <c r="Q197" s="2">
        <f t="shared" si="42"/>
        <v>650000</v>
      </c>
      <c r="R197" s="2">
        <f t="shared" si="40"/>
        <v>86569081.561497107</v>
      </c>
      <c r="S197" s="2">
        <f t="shared" si="16"/>
        <v>635410.79551059008</v>
      </c>
      <c r="T197" s="2">
        <f t="shared" si="17"/>
        <v>20920.857142857276</v>
      </c>
      <c r="U197" s="2">
        <f t="shared" si="18"/>
        <v>650000</v>
      </c>
      <c r="V197" s="2">
        <f t="shared" si="34"/>
        <v>35759537.737858832</v>
      </c>
      <c r="W197" s="2">
        <f t="shared" si="19"/>
        <v>481205.65442241728</v>
      </c>
      <c r="X197" s="2">
        <f t="shared" si="6"/>
        <v>168794.34557758272</v>
      </c>
      <c r="Y197" s="2">
        <f t="shared" si="37"/>
        <v>50809543.82363826</v>
      </c>
      <c r="Z197" s="2" t="str">
        <f t="shared" si="8"/>
        <v>HERE</v>
      </c>
      <c r="AA197" s="2">
        <f>IF(Z197="HERE",Y197,AA196+Graph!$G$1*1000)</f>
        <v>50809543.82363826</v>
      </c>
      <c r="AB197" s="2">
        <f t="shared" si="20"/>
        <v>168794.34557758272</v>
      </c>
      <c r="AC197" s="2">
        <f t="shared" si="38"/>
        <v>35759537.737858832</v>
      </c>
      <c r="AD197" s="3">
        <f t="shared" si="10"/>
        <v>50809543.82363826</v>
      </c>
      <c r="AE197" s="2">
        <f>IF(AE195&gt;=52800000,52800000,IF(AB176=Graph!G$1*1000,AE196+Graph!G$1*1000,AC197))</f>
        <v>35759537.737858832</v>
      </c>
      <c r="AF197" s="3">
        <f t="shared" si="21"/>
        <v>35759537.737858832</v>
      </c>
      <c r="AG197" s="3">
        <f t="shared" si="29"/>
        <v>43536028.606624454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122</v>
      </c>
      <c r="C198" s="7"/>
      <c r="D198" s="2" t="e">
        <f t="shared" si="11"/>
        <v>#N/A</v>
      </c>
      <c r="E198" s="2" t="e">
        <f t="shared" si="22"/>
        <v>#N/A</v>
      </c>
      <c r="F198" s="2">
        <v>637246.57099974155</v>
      </c>
      <c r="G198" s="2">
        <f t="shared" si="41"/>
        <v>637246.57099974155</v>
      </c>
      <c r="H198" s="2">
        <f t="shared" si="39"/>
        <v>83371777.776589155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3288381.5714285742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681153.28449475765</v>
      </c>
      <c r="Q198" s="2">
        <f t="shared" si="42"/>
        <v>650000</v>
      </c>
      <c r="R198" s="2">
        <f t="shared" si="40"/>
        <v>87219081.561497107</v>
      </c>
      <c r="S198" s="2">
        <f t="shared" si="16"/>
        <v>637246.57099974155</v>
      </c>
      <c r="T198" s="2">
        <f t="shared" si="17"/>
        <v>20920.857142857276</v>
      </c>
      <c r="U198" s="2">
        <f t="shared" si="18"/>
        <v>650000</v>
      </c>
      <c r="V198" s="2">
        <f t="shared" si="34"/>
        <v>36242579.167770386</v>
      </c>
      <c r="W198" s="2">
        <f t="shared" si="19"/>
        <v>483041.42991155386</v>
      </c>
      <c r="X198" s="2">
        <f t="shared" si="6"/>
        <v>166958.57008844614</v>
      </c>
      <c r="Y198" s="2">
        <f t="shared" si="37"/>
        <v>50976502.393726707</v>
      </c>
      <c r="Z198" s="2" t="str">
        <f t="shared" si="8"/>
        <v>HERE</v>
      </c>
      <c r="AA198" s="2">
        <f>IF(Z198="HERE",Y198,AA197+Graph!$G$1*1000)</f>
        <v>50976502.393726707</v>
      </c>
      <c r="AB198" s="2">
        <f t="shared" si="20"/>
        <v>166958.57008844614</v>
      </c>
      <c r="AC198" s="2">
        <f t="shared" si="38"/>
        <v>36242579.167770386</v>
      </c>
      <c r="AD198" s="3">
        <f t="shared" si="10"/>
        <v>50976502.393726707</v>
      </c>
      <c r="AE198" s="2">
        <f>IF(AE196&gt;=52800000,52800000,IF(AB177=Graph!G$1*1000,AE197+Graph!G$1*1000,AC198))</f>
        <v>36242579.167770386</v>
      </c>
      <c r="AF198" s="3">
        <f t="shared" si="21"/>
        <v>36242579.167770386</v>
      </c>
      <c r="AG198" s="3">
        <f t="shared" si="29"/>
        <v>43731434.445701748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123</v>
      </c>
      <c r="C199" s="7"/>
      <c r="D199" s="2" t="e">
        <f t="shared" si="11"/>
        <v>#N/A</v>
      </c>
      <c r="E199" s="2" t="e">
        <f t="shared" si="22"/>
        <v>#N/A</v>
      </c>
      <c r="F199" s="2">
        <v>639082.34648889303</v>
      </c>
      <c r="G199" s="2">
        <f t="shared" si="41"/>
        <v>639082.34648889303</v>
      </c>
      <c r="H199" s="2">
        <f t="shared" si="39"/>
        <v>84010860.123078048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3309302.4285714314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683259.9243902266</v>
      </c>
      <c r="Q199" s="2">
        <f t="shared" si="42"/>
        <v>650000</v>
      </c>
      <c r="R199" s="2">
        <f t="shared" si="40"/>
        <v>87869081.561497107</v>
      </c>
      <c r="S199" s="2">
        <f t="shared" si="16"/>
        <v>639082.34648889303</v>
      </c>
      <c r="T199" s="2">
        <f t="shared" si="17"/>
        <v>20920.857142857276</v>
      </c>
      <c r="U199" s="2">
        <f t="shared" si="18"/>
        <v>650000</v>
      </c>
      <c r="V199" s="2">
        <f t="shared" si="34"/>
        <v>36727456.373171091</v>
      </c>
      <c r="W199" s="2">
        <f t="shared" si="19"/>
        <v>484877.20540070534</v>
      </c>
      <c r="X199" s="2">
        <f t="shared" si="6"/>
        <v>165122.79459929466</v>
      </c>
      <c r="Y199" s="2">
        <f t="shared" si="37"/>
        <v>51141625.188326001</v>
      </c>
      <c r="Z199" s="2" t="str">
        <f t="shared" si="8"/>
        <v>HERE</v>
      </c>
      <c r="AA199" s="2">
        <f>IF(Z199="HERE",Y199,AA198+Graph!$G$1*1000)</f>
        <v>51141625.188326001</v>
      </c>
      <c r="AB199" s="2">
        <f t="shared" si="20"/>
        <v>165122.79459929466</v>
      </c>
      <c r="AC199" s="2">
        <f t="shared" si="38"/>
        <v>36727456.373171091</v>
      </c>
      <c r="AD199" s="3">
        <f t="shared" si="10"/>
        <v>51141625.188326001</v>
      </c>
      <c r="AE199" s="2">
        <f>IF(AE197&gt;=52800000,52800000,IF(AB178=Graph!G$1*1000,AE198+Graph!G$1*1000,AC199))</f>
        <v>36727456.373171091</v>
      </c>
      <c r="AF199" s="3">
        <f t="shared" si="21"/>
        <v>36727456.373171091</v>
      </c>
      <c r="AG199" s="3">
        <f t="shared" si="29"/>
        <v>43927175.851519205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124</v>
      </c>
      <c r="C200" s="7"/>
      <c r="D200" s="2" t="e">
        <f t="shared" si="11"/>
        <v>#N/A</v>
      </c>
      <c r="E200" s="2" t="e">
        <f t="shared" si="22"/>
        <v>#N/A</v>
      </c>
      <c r="F200" s="2">
        <v>640918.12197802961</v>
      </c>
      <c r="G200" s="2">
        <f t="shared" si="41"/>
        <v>640918.12197802961</v>
      </c>
      <c r="H200" s="2">
        <f t="shared" si="39"/>
        <v>84651778.245056078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3330223.2857142887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685366.56428571045</v>
      </c>
      <c r="Q200" s="2">
        <f t="shared" si="42"/>
        <v>650000</v>
      </c>
      <c r="R200" s="2">
        <f t="shared" si="40"/>
        <v>88519081.561497107</v>
      </c>
      <c r="S200" s="2">
        <f t="shared" si="16"/>
        <v>640918.12197802961</v>
      </c>
      <c r="T200" s="2">
        <f t="shared" si="17"/>
        <v>20920.857142857276</v>
      </c>
      <c r="U200" s="2">
        <f t="shared" si="18"/>
        <v>650000</v>
      </c>
      <c r="V200" s="2">
        <f t="shared" si="34"/>
        <v>37214169.354060948</v>
      </c>
      <c r="W200" s="2">
        <f t="shared" si="19"/>
        <v>486712.98088985682</v>
      </c>
      <c r="X200" s="2">
        <f t="shared" si="6"/>
        <v>163287.01911014318</v>
      </c>
      <c r="Y200" s="2">
        <f t="shared" si="37"/>
        <v>51304912.207436144</v>
      </c>
      <c r="Z200" s="2" t="str">
        <f t="shared" si="8"/>
        <v>HERE</v>
      </c>
      <c r="AA200" s="2">
        <f>IF(Z200="HERE",Y200,AA199+Graph!$G$1*1000)</f>
        <v>51304912.207436144</v>
      </c>
      <c r="AB200" s="2">
        <f t="shared" si="20"/>
        <v>163287.01911014318</v>
      </c>
      <c r="AC200" s="2">
        <f t="shared" si="38"/>
        <v>37214169.354060948</v>
      </c>
      <c r="AD200" s="3">
        <f t="shared" si="10"/>
        <v>51304912.207436144</v>
      </c>
      <c r="AE200" s="2">
        <f>IF(AE198&gt;=52800000,52800000,IF(AB179=Graph!G$1*1000,AE199+Graph!G$1*1000,AC200))</f>
        <v>37214169.354060948</v>
      </c>
      <c r="AF200" s="3">
        <f t="shared" si="21"/>
        <v>37214169.354060948</v>
      </c>
      <c r="AG200" s="3">
        <f t="shared" si="29"/>
        <v>44123252.824076816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125</v>
      </c>
      <c r="C201" s="7"/>
      <c r="D201" s="2" t="e">
        <f t="shared" si="11"/>
        <v>#N/A</v>
      </c>
      <c r="E201" s="2" t="e">
        <f t="shared" si="22"/>
        <v>#N/A</v>
      </c>
      <c r="F201" s="2">
        <v>642753.89746718109</v>
      </c>
      <c r="G201" s="2">
        <f t="shared" si="41"/>
        <v>642753.89746718109</v>
      </c>
      <c r="H201" s="2">
        <f t="shared" si="39"/>
        <v>85294532.142523259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3351144.142857146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687473.2041811794</v>
      </c>
      <c r="Q201" s="2">
        <f t="shared" si="42"/>
        <v>650000</v>
      </c>
      <c r="R201" s="2">
        <f t="shared" si="40"/>
        <v>89169081.561497107</v>
      </c>
      <c r="S201" s="2">
        <f t="shared" si="16"/>
        <v>642753.89746718109</v>
      </c>
      <c r="T201" s="2">
        <f t="shared" si="17"/>
        <v>20920.857142857276</v>
      </c>
      <c r="U201" s="2">
        <f t="shared" si="18"/>
        <v>650000</v>
      </c>
      <c r="V201" s="2">
        <f t="shared" si="34"/>
        <v>37702718.110439941</v>
      </c>
      <c r="W201" s="2">
        <f t="shared" si="19"/>
        <v>488548.75637899339</v>
      </c>
      <c r="X201" s="2">
        <f t="shared" si="6"/>
        <v>161451.24362100661</v>
      </c>
      <c r="Y201" s="2">
        <f t="shared" si="37"/>
        <v>51466363.451057151</v>
      </c>
      <c r="Z201" s="2" t="str">
        <f t="shared" si="8"/>
        <v>HERE</v>
      </c>
      <c r="AA201" s="2">
        <f>IF(Z201="HERE",Y201,AA200+Graph!$G$1*1000)</f>
        <v>51466363.451057151</v>
      </c>
      <c r="AB201" s="2">
        <f t="shared" si="20"/>
        <v>161451.24362100661</v>
      </c>
      <c r="AC201" s="2">
        <f t="shared" si="38"/>
        <v>37702718.110439941</v>
      </c>
      <c r="AD201" s="3">
        <f t="shared" si="10"/>
        <v>51466363.451057151</v>
      </c>
      <c r="AE201" s="2">
        <f>IF(AE199&gt;=52800000,52800000,IF(AB180=Graph!G$1*1000,AE200+Graph!G$1*1000,AC201))</f>
        <v>37702718.110439941</v>
      </c>
      <c r="AF201" s="3">
        <f t="shared" si="21"/>
        <v>37702718.110439941</v>
      </c>
      <c r="AG201" s="3">
        <f t="shared" si="29"/>
        <v>44319665.363374583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126</v>
      </c>
      <c r="C202" s="7"/>
      <c r="D202" s="2" t="e">
        <f t="shared" si="11"/>
        <v>#N/A</v>
      </c>
      <c r="E202" s="2" t="e">
        <f t="shared" si="22"/>
        <v>#N/A</v>
      </c>
      <c r="F202" s="2">
        <v>644589.67295631766</v>
      </c>
      <c r="G202" s="2">
        <f t="shared" si="41"/>
        <v>644589.67295631766</v>
      </c>
      <c r="H202" s="2">
        <f t="shared" si="39"/>
        <v>85939121.815479577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3372065.0000000033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689579.84407664835</v>
      </c>
      <c r="Q202" s="2">
        <f t="shared" si="42"/>
        <v>650000</v>
      </c>
      <c r="R202" s="2">
        <f t="shared" si="40"/>
        <v>89819081.561497107</v>
      </c>
      <c r="S202" s="2">
        <f t="shared" si="16"/>
        <v>644589.67295631766</v>
      </c>
      <c r="T202" s="2">
        <f t="shared" si="17"/>
        <v>20920.857142857276</v>
      </c>
      <c r="U202" s="2">
        <f t="shared" si="18"/>
        <v>650000</v>
      </c>
      <c r="V202" s="2">
        <f t="shared" si="34"/>
        <v>38193102.642308086</v>
      </c>
      <c r="W202" s="2">
        <f t="shared" si="19"/>
        <v>490384.53186814487</v>
      </c>
      <c r="X202" s="2">
        <f t="shared" si="6"/>
        <v>159615.46813185513</v>
      </c>
      <c r="Y202" s="2">
        <f t="shared" si="37"/>
        <v>51625978.919189006</v>
      </c>
      <c r="Z202" s="2" t="str">
        <f t="shared" si="8"/>
        <v>HERE</v>
      </c>
      <c r="AA202" s="2">
        <f>IF(Z202="HERE",Y202,AA201+Graph!$G$1*1000)</f>
        <v>51625978.919189006</v>
      </c>
      <c r="AB202" s="2">
        <f t="shared" si="20"/>
        <v>159615.46813185513</v>
      </c>
      <c r="AC202" s="2">
        <f t="shared" si="38"/>
        <v>38193102.642308086</v>
      </c>
      <c r="AD202" s="3">
        <f t="shared" si="10"/>
        <v>51625978.919189006</v>
      </c>
      <c r="AE202" s="2">
        <f>IF(AE200&gt;=52800000,52800000,IF(AB181=Graph!G$1*1000,AE201+Graph!G$1*1000,AC202))</f>
        <v>38193102.642308086</v>
      </c>
      <c r="AF202" s="3">
        <f t="shared" si="21"/>
        <v>38193102.642308086</v>
      </c>
      <c r="AG202" s="3">
        <f t="shared" si="29"/>
        <v>44516413.469412491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127</v>
      </c>
      <c r="C203" s="7"/>
      <c r="D203" s="2" t="e">
        <f t="shared" si="11"/>
        <v>#N/A</v>
      </c>
      <c r="E203" s="2" t="e">
        <f t="shared" si="22"/>
        <v>#N/A</v>
      </c>
      <c r="F203" s="2">
        <v>646425.44844546914</v>
      </c>
      <c r="G203" s="2">
        <f t="shared" si="41"/>
        <v>646425.44844546914</v>
      </c>
      <c r="H203" s="2">
        <f t="shared" si="39"/>
        <v>86585547.263925046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3392985.8571428605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691686.4839721173</v>
      </c>
      <c r="Q203" s="2">
        <f t="shared" si="42"/>
        <v>650000</v>
      </c>
      <c r="R203" s="2">
        <f t="shared" si="40"/>
        <v>90469081.561497107</v>
      </c>
      <c r="S203" s="2">
        <f t="shared" si="16"/>
        <v>646425.44844546914</v>
      </c>
      <c r="T203" s="2">
        <f t="shared" si="17"/>
        <v>20920.857142857276</v>
      </c>
      <c r="U203" s="2">
        <f t="shared" si="18"/>
        <v>650000</v>
      </c>
      <c r="V203" s="2">
        <f t="shared" si="34"/>
        <v>38685322.949665368</v>
      </c>
      <c r="W203" s="2">
        <f t="shared" si="19"/>
        <v>492220.30735728145</v>
      </c>
      <c r="X203" s="2">
        <f t="shared" si="6"/>
        <v>157779.69264271855</v>
      </c>
      <c r="Y203" s="2">
        <f t="shared" si="37"/>
        <v>51783758.611831725</v>
      </c>
      <c r="Z203" s="2" t="str">
        <f t="shared" si="8"/>
        <v>HERE</v>
      </c>
      <c r="AA203" s="2">
        <f>IF(Z203="HERE",Y203,AA202+Graph!$G$1*1000)</f>
        <v>51783758.611831725</v>
      </c>
      <c r="AB203" s="2">
        <f t="shared" si="20"/>
        <v>157779.69264271855</v>
      </c>
      <c r="AC203" s="2">
        <f t="shared" si="38"/>
        <v>38685322.949665368</v>
      </c>
      <c r="AD203" s="3">
        <f t="shared" si="10"/>
        <v>51783758.611831725</v>
      </c>
      <c r="AE203" s="2">
        <f>IF(AE201&gt;=52800000,52800000,IF(AB182=Graph!G$1*1000,AE202+Graph!G$1*1000,AC203))</f>
        <v>38685322.949665368</v>
      </c>
      <c r="AF203" s="3">
        <f t="shared" si="21"/>
        <v>38685322.949665368</v>
      </c>
      <c r="AG203" s="3">
        <f t="shared" si="29"/>
        <v>44713497.142190561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128</v>
      </c>
      <c r="C204" s="7"/>
      <c r="D204" s="2" t="e">
        <f t="shared" si="11"/>
        <v>#N/A</v>
      </c>
      <c r="E204" s="2" t="e">
        <f t="shared" si="22"/>
        <v>#N/A</v>
      </c>
      <c r="F204" s="2">
        <v>648261.22393460572</v>
      </c>
      <c r="G204" s="2">
        <f t="shared" si="41"/>
        <v>648261.22393460572</v>
      </c>
      <c r="H204" s="2">
        <f t="shared" si="39"/>
        <v>87233808.487859651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3413906.7142857178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693793.12386758626</v>
      </c>
      <c r="Q204" s="2">
        <f t="shared" si="42"/>
        <v>650000</v>
      </c>
      <c r="R204" s="2">
        <f t="shared" si="40"/>
        <v>91119081.561497107</v>
      </c>
      <c r="S204" s="2">
        <f t="shared" si="16"/>
        <v>648261.22393460572</v>
      </c>
      <c r="T204" s="2">
        <f t="shared" si="17"/>
        <v>20920.857142857276</v>
      </c>
      <c r="U204" s="2">
        <f t="shared" si="18"/>
        <v>650000</v>
      </c>
      <c r="V204" s="2">
        <f t="shared" si="34"/>
        <v>39179379.032511801</v>
      </c>
      <c r="W204" s="2">
        <f t="shared" si="19"/>
        <v>494056.08284643292</v>
      </c>
      <c r="X204" s="2">
        <f t="shared" si="6"/>
        <v>155943.91715356708</v>
      </c>
      <c r="Y204" s="2">
        <f t="shared" si="37"/>
        <v>51939702.528985292</v>
      </c>
      <c r="Z204" s="2" t="str">
        <f t="shared" si="8"/>
        <v>HERE</v>
      </c>
      <c r="AA204" s="2">
        <f>IF(Z204="HERE",Y204,AA203+Graph!$G$1*1000)</f>
        <v>51939702.528985292</v>
      </c>
      <c r="AB204" s="2">
        <f t="shared" si="20"/>
        <v>155943.91715356708</v>
      </c>
      <c r="AC204" s="2">
        <f t="shared" si="38"/>
        <v>39179379.032511801</v>
      </c>
      <c r="AD204" s="3">
        <f t="shared" si="10"/>
        <v>51939702.528985292</v>
      </c>
      <c r="AE204" s="2">
        <f>IF(AE202&gt;=52800000,52800000,IF(AB183=Graph!G$1*1000,AE203+Graph!G$1*1000,AC204))</f>
        <v>39179379.032511801</v>
      </c>
      <c r="AF204" s="3">
        <f t="shared" si="21"/>
        <v>39179379.032511801</v>
      </c>
      <c r="AG204" s="3">
        <f t="shared" si="29"/>
        <v>44910916.381708771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129</v>
      </c>
      <c r="C205" s="7"/>
      <c r="D205" s="2" t="e">
        <f t="shared" si="11"/>
        <v>#N/A</v>
      </c>
      <c r="E205" s="2" t="e">
        <f t="shared" si="22"/>
        <v>#N/A</v>
      </c>
      <c r="F205" s="2">
        <v>650096.9994237572</v>
      </c>
      <c r="G205" s="2">
        <f t="shared" si="41"/>
        <v>629079.14285714284</v>
      </c>
      <c r="H205" s="2">
        <f t="shared" si="39"/>
        <v>87862887.630716801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3434827.5714285751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695899.76376305521</v>
      </c>
      <c r="Q205" s="2">
        <f t="shared" si="42"/>
        <v>650000</v>
      </c>
      <c r="R205" s="2">
        <f t="shared" si="40"/>
        <v>91769081.561497107</v>
      </c>
      <c r="S205" s="2">
        <f t="shared" si="16"/>
        <v>629079.14285714924</v>
      </c>
      <c r="T205" s="2">
        <f t="shared" si="17"/>
        <v>20920.857142857276</v>
      </c>
      <c r="U205" s="2">
        <f t="shared" si="18"/>
        <v>650000</v>
      </c>
      <c r="V205" s="2">
        <f t="shared" si="34"/>
        <v>39675270.89084737</v>
      </c>
      <c r="W205" s="2">
        <f t="shared" si="19"/>
        <v>495891.8583355695</v>
      </c>
      <c r="X205" s="2">
        <f t="shared" si="6"/>
        <v>154108.1416644305</v>
      </c>
      <c r="Y205" s="2">
        <f t="shared" si="37"/>
        <v>52093810.670649722</v>
      </c>
      <c r="Z205" s="2" t="str">
        <f t="shared" si="8"/>
        <v>HERE</v>
      </c>
      <c r="AA205" s="2">
        <f>IF(Z205="HERE",Y205,AA204+Graph!$G$1*1000)</f>
        <v>52093810.670649722</v>
      </c>
      <c r="AB205" s="2">
        <f t="shared" si="20"/>
        <v>154108.1416644305</v>
      </c>
      <c r="AC205" s="2">
        <f t="shared" si="38"/>
        <v>39675270.89084737</v>
      </c>
      <c r="AD205" s="3">
        <f t="shared" si="10"/>
        <v>52093810.670649722</v>
      </c>
      <c r="AE205" s="2">
        <f>IF(AE203&gt;=52800000,52800000,IF(AB184=Graph!G$1*1000,AE204+Graph!G$1*1000,AC205))</f>
        <v>39675270.89084737</v>
      </c>
      <c r="AF205" s="3">
        <f t="shared" si="21"/>
        <v>39675270.89084737</v>
      </c>
      <c r="AG205" s="3">
        <f t="shared" si="29"/>
        <v>45107176.894604765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130</v>
      </c>
      <c r="C206" s="7"/>
      <c r="D206" s="2" t="e">
        <f t="shared" si="11"/>
        <v>#N/A</v>
      </c>
      <c r="E206" s="2" t="e">
        <f t="shared" si="22"/>
        <v>#N/A</v>
      </c>
      <c r="F206" s="2">
        <v>651932.77491289377</v>
      </c>
      <c r="G206" s="2">
        <f t="shared" si="41"/>
        <v>629079.14285714284</v>
      </c>
      <c r="H206" s="2">
        <f t="shared" si="39"/>
        <v>88491966.77357395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3455748.4285714324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698006.40365852416</v>
      </c>
      <c r="Q206" s="2">
        <f t="shared" si="42"/>
        <v>650000</v>
      </c>
      <c r="R206" s="2">
        <f t="shared" si="40"/>
        <v>92419081.561497107</v>
      </c>
      <c r="S206" s="2">
        <f t="shared" si="16"/>
        <v>629079.14285714924</v>
      </c>
      <c r="T206" s="2">
        <f t="shared" si="17"/>
        <v>20920.857142857276</v>
      </c>
      <c r="U206" s="2">
        <f t="shared" si="18"/>
        <v>650000</v>
      </c>
      <c r="V206" s="2">
        <f t="shared" si="34"/>
        <v>40172998.524672091</v>
      </c>
      <c r="W206" s="2">
        <f t="shared" si="19"/>
        <v>497727.63382472098</v>
      </c>
      <c r="X206" s="2">
        <f t="shared" si="6"/>
        <v>152272.36617527902</v>
      </c>
      <c r="Y206" s="2">
        <f t="shared" si="37"/>
        <v>52246083.036825001</v>
      </c>
      <c r="Z206" s="2" t="str">
        <f t="shared" si="8"/>
        <v>HERE</v>
      </c>
      <c r="AA206" s="2">
        <f>IF(Z206="HERE",Y206,AA205+Graph!$G$1*1000)</f>
        <v>52246083.036825001</v>
      </c>
      <c r="AB206" s="2">
        <f t="shared" si="20"/>
        <v>152272.36617527902</v>
      </c>
      <c r="AC206" s="2">
        <f t="shared" si="38"/>
        <v>40172998.524672091</v>
      </c>
      <c r="AD206" s="3">
        <f t="shared" si="10"/>
        <v>52246083.036825001</v>
      </c>
      <c r="AE206" s="2">
        <f>IF(AE204&gt;=52800000,52800000,IF(AB185=Graph!G$1*1000,AE205+Graph!G$1*1000,AC206))</f>
        <v>40172998.524672091</v>
      </c>
      <c r="AF206" s="3">
        <f t="shared" si="21"/>
        <v>40172998.524672091</v>
      </c>
      <c r="AG206" s="3">
        <f t="shared" si="29"/>
        <v>45301876.998334989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131</v>
      </c>
      <c r="C207" s="7"/>
      <c r="D207" s="2" t="e">
        <f t="shared" si="11"/>
        <v>#N/A</v>
      </c>
      <c r="E207" s="2" t="e">
        <f t="shared" si="22"/>
        <v>#N/A</v>
      </c>
      <c r="F207" s="2">
        <v>653768.55040204525</v>
      </c>
      <c r="G207" s="2">
        <f t="shared" si="41"/>
        <v>629079.14285714284</v>
      </c>
      <c r="H207" s="2">
        <f t="shared" si="39"/>
        <v>89121045.916431099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3476669.2857142896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700113.04355399311</v>
      </c>
      <c r="Q207" s="2">
        <f t="shared" si="42"/>
        <v>650000</v>
      </c>
      <c r="R207" s="2">
        <f t="shared" si="40"/>
        <v>93069081.561497107</v>
      </c>
      <c r="S207" s="2">
        <f t="shared" si="16"/>
        <v>629079.14285714924</v>
      </c>
      <c r="T207" s="2">
        <f t="shared" si="17"/>
        <v>20920.857142857276</v>
      </c>
      <c r="U207" s="2">
        <f t="shared" si="18"/>
        <v>650000</v>
      </c>
      <c r="V207" s="2">
        <f t="shared" si="34"/>
        <v>40672561.933985963</v>
      </c>
      <c r="W207" s="2">
        <f t="shared" si="19"/>
        <v>499563.40931387246</v>
      </c>
      <c r="X207" s="2">
        <f t="shared" si="6"/>
        <v>150436.59068612754</v>
      </c>
      <c r="Y207" s="2">
        <f t="shared" si="37"/>
        <v>52396519.627511129</v>
      </c>
      <c r="Z207" s="2" t="str">
        <f t="shared" si="8"/>
        <v>HERE</v>
      </c>
      <c r="AA207" s="2">
        <f>IF(Z207="HERE",Y207,AA206+Graph!$G$1*1000)</f>
        <v>52396519.627511129</v>
      </c>
      <c r="AB207" s="2">
        <f t="shared" si="20"/>
        <v>150436.59068612754</v>
      </c>
      <c r="AC207" s="2">
        <f t="shared" si="38"/>
        <v>40672561.933985963</v>
      </c>
      <c r="AD207" s="3">
        <f t="shared" si="10"/>
        <v>52396519.627511129</v>
      </c>
      <c r="AE207" s="2">
        <f>IF(AE205&gt;=52800000,52800000,IF(AB186=Graph!G$1*1000,AE206+Graph!G$1*1000,AC207))</f>
        <v>40672561.933985963</v>
      </c>
      <c r="AF207" s="3">
        <f t="shared" si="21"/>
        <v>40672561.933985963</v>
      </c>
      <c r="AG207" s="3">
        <f t="shared" si="29"/>
        <v>45495016.692899443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132</v>
      </c>
      <c r="C208" s="7"/>
      <c r="D208" s="2" t="e">
        <f t="shared" si="11"/>
        <v>#N/A</v>
      </c>
      <c r="E208" s="2" t="e">
        <f t="shared" si="22"/>
        <v>#N/A</v>
      </c>
      <c r="F208" s="2">
        <v>655604.32589119673</v>
      </c>
      <c r="G208" s="2">
        <f t="shared" si="41"/>
        <v>629079.14285714284</v>
      </c>
      <c r="H208" s="2">
        <f t="shared" si="39"/>
        <v>89750125.059288248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3497590.1428571469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702219.68344946206</v>
      </c>
      <c r="Q208" s="2">
        <f t="shared" si="42"/>
        <v>650000</v>
      </c>
      <c r="R208" s="2">
        <f t="shared" si="40"/>
        <v>93719081.561497107</v>
      </c>
      <c r="S208" s="2">
        <f t="shared" si="16"/>
        <v>629079.14285714924</v>
      </c>
      <c r="T208" s="2">
        <f t="shared" si="17"/>
        <v>20920.857142857276</v>
      </c>
      <c r="U208" s="2">
        <f t="shared" si="18"/>
        <v>650000</v>
      </c>
      <c r="V208" s="2">
        <f t="shared" si="34"/>
        <v>41173961.118788972</v>
      </c>
      <c r="W208" s="2">
        <f t="shared" si="19"/>
        <v>501399.18480300903</v>
      </c>
      <c r="X208" s="2">
        <f t="shared" si="6"/>
        <v>148600.81519699097</v>
      </c>
      <c r="Y208" s="2">
        <f t="shared" si="37"/>
        <v>52545120.44270812</v>
      </c>
      <c r="Z208" s="2" t="str">
        <f t="shared" si="8"/>
        <v>HERE</v>
      </c>
      <c r="AA208" s="2">
        <f>IF(Z208="HERE",Y208,AA207+Graph!$G$1*1000)</f>
        <v>52545120.44270812</v>
      </c>
      <c r="AB208" s="2">
        <f t="shared" si="20"/>
        <v>148600.81519699097</v>
      </c>
      <c r="AC208" s="2">
        <f t="shared" si="38"/>
        <v>41173961.118788972</v>
      </c>
      <c r="AD208" s="3">
        <f t="shared" si="10"/>
        <v>52545120.44270812</v>
      </c>
      <c r="AE208" s="2">
        <f>IF(AE206&gt;=52800000,52800000,IF(AB187=Graph!G$1*1000,AE207+Graph!G$1*1000,AC208))</f>
        <v>41173961.118788972</v>
      </c>
      <c r="AF208" s="3">
        <f t="shared" si="21"/>
        <v>41173961.118788972</v>
      </c>
      <c r="AG208" s="3">
        <f t="shared" si="29"/>
        <v>45686595.97829812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133</v>
      </c>
      <c r="C209" s="7"/>
      <c r="D209" s="2" t="e">
        <f t="shared" si="11"/>
        <v>#N/A</v>
      </c>
      <c r="E209" s="2" t="e">
        <f t="shared" si="22"/>
        <v>#N/A</v>
      </c>
      <c r="F209" s="2">
        <v>657440.1013803333</v>
      </c>
      <c r="G209" s="2">
        <f t="shared" si="41"/>
        <v>629079.14285714284</v>
      </c>
      <c r="H209" s="2">
        <f t="shared" si="39"/>
        <v>90379204.202145398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3518511.0000000042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704326.32334493101</v>
      </c>
      <c r="Q209" s="2">
        <f t="shared" si="42"/>
        <v>650000</v>
      </c>
      <c r="R209" s="2">
        <f t="shared" si="40"/>
        <v>94369081.561497107</v>
      </c>
      <c r="S209" s="2">
        <f t="shared" si="16"/>
        <v>629079.14285714924</v>
      </c>
      <c r="T209" s="2">
        <f t="shared" si="17"/>
        <v>20920.857142857276</v>
      </c>
      <c r="U209" s="2">
        <f t="shared" si="18"/>
        <v>650000</v>
      </c>
      <c r="V209" s="2">
        <f t="shared" si="34"/>
        <v>41677196.079081133</v>
      </c>
      <c r="W209" s="2">
        <f t="shared" si="19"/>
        <v>503234.96029216051</v>
      </c>
      <c r="X209" s="2">
        <f t="shared" si="6"/>
        <v>146765.03970783949</v>
      </c>
      <c r="Y209" s="2">
        <f t="shared" si="37"/>
        <v>52691885.482415959</v>
      </c>
      <c r="Z209" s="2" t="str">
        <f t="shared" si="8"/>
        <v>HERE</v>
      </c>
      <c r="AA209" s="2">
        <f>IF(Z209="HERE",Y209,AA208+Graph!$G$1*1000)</f>
        <v>52691885.482415959</v>
      </c>
      <c r="AB209" s="2">
        <f t="shared" si="20"/>
        <v>146765.03970783949</v>
      </c>
      <c r="AC209" s="2">
        <f t="shared" si="38"/>
        <v>41677196.079081133</v>
      </c>
      <c r="AD209" s="3">
        <f t="shared" si="10"/>
        <v>52691885.482415959</v>
      </c>
      <c r="AE209" s="2">
        <f>IF(AE207&gt;=52800000,52800000,IF(AB188=Graph!G$1*1000,AE208+Graph!G$1*1000,AC209))</f>
        <v>41677196.079081133</v>
      </c>
      <c r="AF209" s="3">
        <f t="shared" si="21"/>
        <v>41677196.079081133</v>
      </c>
      <c r="AG209" s="3">
        <f t="shared" si="29"/>
        <v>45876614.85453102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134</v>
      </c>
      <c r="C210" s="7"/>
      <c r="D210" s="2" t="e">
        <f t="shared" si="11"/>
        <v>#N/A</v>
      </c>
      <c r="E210" s="2" t="e">
        <f t="shared" si="22"/>
        <v>#N/A</v>
      </c>
      <c r="F210" s="2">
        <v>659275.87686948478</v>
      </c>
      <c r="G210" s="2">
        <f t="shared" si="41"/>
        <v>629079.14285714284</v>
      </c>
      <c r="H210" s="2">
        <f t="shared" si="39"/>
        <v>91008283.345002547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3539431.8571428615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706432.96324039996</v>
      </c>
      <c r="Q210" s="2">
        <f t="shared" si="42"/>
        <v>650000</v>
      </c>
      <c r="R210" s="2">
        <f t="shared" si="40"/>
        <v>95019081.561497107</v>
      </c>
      <c r="S210" s="2">
        <f t="shared" si="16"/>
        <v>629079.14285714924</v>
      </c>
      <c r="T210" s="2">
        <f t="shared" si="17"/>
        <v>20920.857142857276</v>
      </c>
      <c r="U210" s="2">
        <f t="shared" si="18"/>
        <v>650000</v>
      </c>
      <c r="V210" s="2">
        <f t="shared" si="34"/>
        <v>42182266.81486243</v>
      </c>
      <c r="W210" s="2">
        <f t="shared" si="19"/>
        <v>505070.73578129709</v>
      </c>
      <c r="X210" s="2">
        <f t="shared" si="6"/>
        <v>144929.26421870291</v>
      </c>
      <c r="Y210" s="2">
        <f t="shared" si="37"/>
        <v>52836814.746634662</v>
      </c>
      <c r="Z210" s="2" t="str">
        <f t="shared" si="8"/>
        <v>HERE</v>
      </c>
      <c r="AA210" s="2">
        <f>IF(Z210="HERE",Y210,AA209+Graph!$G$1*1000)</f>
        <v>52836814.746634662</v>
      </c>
      <c r="AB210" s="2">
        <f t="shared" si="20"/>
        <v>144929.26421870291</v>
      </c>
      <c r="AC210" s="2">
        <f t="shared" si="38"/>
        <v>42182266.81486243</v>
      </c>
      <c r="AD210" s="3">
        <f t="shared" si="10"/>
        <v>52800000</v>
      </c>
      <c r="AE210" s="2">
        <f>IF(AE208&gt;=52800000,52800000,IF(AB189=Graph!G$1*1000,AE209+Graph!G$1*1000,AC210))</f>
        <v>42182266.81486243</v>
      </c>
      <c r="AF210" s="3">
        <f t="shared" si="21"/>
        <v>42182266.81486243</v>
      </c>
      <c r="AG210" s="3">
        <f t="shared" si="29"/>
        <v>46065073.321598157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135</v>
      </c>
      <c r="C211" s="7"/>
      <c r="D211" s="2" t="e">
        <f t="shared" si="11"/>
        <v>#N/A</v>
      </c>
      <c r="E211" s="2" t="e">
        <f t="shared" si="22"/>
        <v>#N/A</v>
      </c>
      <c r="F211" s="2">
        <v>661111.65235862136</v>
      </c>
      <c r="G211" s="2">
        <f t="shared" si="41"/>
        <v>629079.14285714284</v>
      </c>
      <c r="H211" s="2">
        <f t="shared" si="39"/>
        <v>91637362.487859696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3560352.7142857187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708539.60313588381</v>
      </c>
      <c r="Q211" s="2">
        <f t="shared" si="42"/>
        <v>650000</v>
      </c>
      <c r="R211" s="2">
        <f t="shared" si="40"/>
        <v>95669081.561497107</v>
      </c>
      <c r="S211" s="2">
        <f t="shared" si="16"/>
        <v>629079.14285714924</v>
      </c>
      <c r="T211" s="2">
        <f t="shared" si="17"/>
        <v>20920.857142857276</v>
      </c>
      <c r="U211" s="2">
        <f t="shared" si="18"/>
        <v>650000</v>
      </c>
      <c r="V211" s="2">
        <f t="shared" si="34"/>
        <v>42689173.326132879</v>
      </c>
      <c r="W211" s="2">
        <f t="shared" si="19"/>
        <v>506906.51127044857</v>
      </c>
      <c r="X211" s="2">
        <f t="shared" si="6"/>
        <v>143093.48872955143</v>
      </c>
      <c r="Y211" s="2">
        <f t="shared" si="37"/>
        <v>52979908.235364214</v>
      </c>
      <c r="Z211" s="2" t="str">
        <f t="shared" si="8"/>
        <v>HERE</v>
      </c>
      <c r="AA211" s="2">
        <f>IF(Z211="HERE",Y211,AA210+Graph!$G$1*1000)</f>
        <v>52979908.235364214</v>
      </c>
      <c r="AB211" s="2">
        <f t="shared" si="20"/>
        <v>143093.48872955143</v>
      </c>
      <c r="AC211" s="2">
        <f t="shared" si="38"/>
        <v>42689173.326132879</v>
      </c>
      <c r="AD211" s="3">
        <f t="shared" si="10"/>
        <v>52800000</v>
      </c>
      <c r="AE211" s="2">
        <f>IF(AE209&gt;=52800000,52800000,IF(AB190=Graph!G$1*1000,AE210+Graph!G$1*1000,AC211))</f>
        <v>42689173.326132879</v>
      </c>
      <c r="AF211" s="3">
        <f t="shared" si="21"/>
        <v>42689173.326132879</v>
      </c>
      <c r="AG211" s="3">
        <f t="shared" si="29"/>
        <v>46251971.379499525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136</v>
      </c>
      <c r="C212" s="7"/>
      <c r="D212" s="2" t="e">
        <f t="shared" si="11"/>
        <v>#N/A</v>
      </c>
      <c r="E212" s="2" t="e">
        <f t="shared" si="22"/>
        <v>#N/A</v>
      </c>
      <c r="F212" s="2">
        <v>662947.42784777284</v>
      </c>
      <c r="G212" s="2">
        <f t="shared" si="41"/>
        <v>629079.14285714284</v>
      </c>
      <c r="H212" s="2">
        <f t="shared" si="39"/>
        <v>92266441.630716845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3581273.571428576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710646.24303135276</v>
      </c>
      <c r="Q212" s="2">
        <f t="shared" si="42"/>
        <v>650000</v>
      </c>
      <c r="R212" s="2">
        <f t="shared" si="40"/>
        <v>96319081.561497107</v>
      </c>
      <c r="S212" s="2">
        <f t="shared" si="16"/>
        <v>629079.14285714924</v>
      </c>
      <c r="T212" s="2">
        <f t="shared" si="17"/>
        <v>20920.857142857276</v>
      </c>
      <c r="U212" s="2">
        <f t="shared" si="18"/>
        <v>650000</v>
      </c>
      <c r="V212" s="2">
        <f t="shared" si="34"/>
        <v>43197915.612892464</v>
      </c>
      <c r="W212" s="2">
        <f t="shared" si="19"/>
        <v>508742.28675958514</v>
      </c>
      <c r="X212" s="2">
        <f t="shared" si="6"/>
        <v>141257.71324041486</v>
      </c>
      <c r="Y212" s="2">
        <f t="shared" si="37"/>
        <v>53121165.948604628</v>
      </c>
      <c r="Z212" s="2" t="str">
        <f t="shared" si="8"/>
        <v>HERE</v>
      </c>
      <c r="AA212" s="2">
        <f>IF(Z212="HERE",Y212,AA211+Graph!$G$1*1000)</f>
        <v>53121165.948604628</v>
      </c>
      <c r="AB212" s="2">
        <f t="shared" si="20"/>
        <v>141257.71324041486</v>
      </c>
      <c r="AC212" s="2">
        <f t="shared" si="38"/>
        <v>43197915.612892464</v>
      </c>
      <c r="AD212" s="3">
        <f t="shared" si="10"/>
        <v>52800000</v>
      </c>
      <c r="AE212" s="2">
        <f>IF(AE210&gt;=52800000,52800000,IF(AB191=Graph!G$1*1000,AE211+Graph!G$1*1000,AC212))</f>
        <v>43197915.612892464</v>
      </c>
      <c r="AF212" s="3">
        <f t="shared" si="21"/>
        <v>43197915.612892464</v>
      </c>
      <c r="AG212" s="3">
        <f t="shared" si="29"/>
        <v>46437309.0282351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137</v>
      </c>
      <c r="C213" s="7"/>
      <c r="D213" s="2" t="e">
        <f t="shared" si="11"/>
        <v>#N/A</v>
      </c>
      <c r="E213" s="2" t="e">
        <f t="shared" si="22"/>
        <v>#N/A</v>
      </c>
      <c r="F213" s="2">
        <v>664783.20333690941</v>
      </c>
      <c r="G213" s="2">
        <f t="shared" si="41"/>
        <v>629079.14285714284</v>
      </c>
      <c r="H213" s="2">
        <f t="shared" si="39"/>
        <v>92895520.773573995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3602194.4285714333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712752.88292682171</v>
      </c>
      <c r="Q213" s="2">
        <f t="shared" si="42"/>
        <v>650000</v>
      </c>
      <c r="R213" s="2">
        <f t="shared" si="40"/>
        <v>96969081.561497107</v>
      </c>
      <c r="S213" s="2">
        <f t="shared" si="16"/>
        <v>629079.14285714924</v>
      </c>
      <c r="T213" s="2">
        <f t="shared" si="17"/>
        <v>20920.857142857276</v>
      </c>
      <c r="U213" s="2">
        <f t="shared" si="18"/>
        <v>650000</v>
      </c>
      <c r="V213" s="2">
        <f t="shared" si="34"/>
        <v>43708493.6751412</v>
      </c>
      <c r="W213" s="2">
        <f t="shared" si="19"/>
        <v>510578.06224873662</v>
      </c>
      <c r="X213" s="2">
        <f t="shared" si="6"/>
        <v>139421.93775126338</v>
      </c>
      <c r="Y213" s="2">
        <f t="shared" si="37"/>
        <v>53260587.886355892</v>
      </c>
      <c r="Z213" s="2" t="str">
        <f t="shared" si="8"/>
        <v>HERE</v>
      </c>
      <c r="AA213" s="2">
        <f>IF(Z213="HERE",Y213,AA212+Graph!$G$1*1000)</f>
        <v>53260587.886355892</v>
      </c>
      <c r="AB213" s="2">
        <f t="shared" si="20"/>
        <v>139421.93775126338</v>
      </c>
      <c r="AC213" s="2">
        <f t="shared" si="38"/>
        <v>43708493.6751412</v>
      </c>
      <c r="AD213" s="3">
        <f t="shared" si="10"/>
        <v>52800000</v>
      </c>
      <c r="AE213" s="2">
        <f>IF(AE211&gt;=52800000,52800000,IF(AB192=Graph!G$1*1000,AE212+Graph!G$1*1000,AC213))</f>
        <v>43708493.6751412</v>
      </c>
      <c r="AF213" s="3">
        <f t="shared" si="21"/>
        <v>43708493.6751412</v>
      </c>
      <c r="AG213" s="3">
        <f t="shared" si="29"/>
        <v>46621086.267804913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138</v>
      </c>
      <c r="C214" s="7"/>
      <c r="D214" s="2" t="e">
        <f t="shared" si="11"/>
        <v>#N/A</v>
      </c>
      <c r="E214" s="2" t="e">
        <f t="shared" si="22"/>
        <v>#N/A</v>
      </c>
      <c r="F214" s="2">
        <v>666618.97882606089</v>
      </c>
      <c r="G214" s="2">
        <f t="shared" si="41"/>
        <v>629079.14285714284</v>
      </c>
      <c r="H214" s="2">
        <f t="shared" si="39"/>
        <v>93524599.916431144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3623115.2857142906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714859.52282229066</v>
      </c>
      <c r="Q214" s="2">
        <f t="shared" si="42"/>
        <v>650000</v>
      </c>
      <c r="R214" s="2">
        <f t="shared" si="40"/>
        <v>97619081.561497107</v>
      </c>
      <c r="S214" s="2">
        <f t="shared" si="16"/>
        <v>629079.14285714924</v>
      </c>
      <c r="T214" s="2">
        <f t="shared" si="17"/>
        <v>20920.857142857276</v>
      </c>
      <c r="U214" s="2">
        <f t="shared" si="18"/>
        <v>650000</v>
      </c>
      <c r="V214" s="2">
        <f t="shared" si="34"/>
        <v>44220907.512879089</v>
      </c>
      <c r="W214" s="2">
        <f t="shared" si="19"/>
        <v>512413.8377378881</v>
      </c>
      <c r="X214" s="2">
        <f t="shared" si="6"/>
        <v>137586.1622621119</v>
      </c>
      <c r="Y214" s="2">
        <f t="shared" si="37"/>
        <v>53398174.048618004</v>
      </c>
      <c r="Z214" s="2" t="str">
        <f t="shared" si="8"/>
        <v>HERE</v>
      </c>
      <c r="AA214" s="2">
        <f>IF(Z214="HERE",Y214,AA213+Graph!$G$1*1000)</f>
        <v>53398174.048618004</v>
      </c>
      <c r="AB214" s="2">
        <f t="shared" si="20"/>
        <v>137586.1622621119</v>
      </c>
      <c r="AC214" s="2">
        <f t="shared" si="38"/>
        <v>44220907.512879089</v>
      </c>
      <c r="AD214" s="3">
        <f t="shared" si="10"/>
        <v>52800000</v>
      </c>
      <c r="AE214" s="2">
        <f>IF(AE212&gt;=52800000,52800000,IF(AB193=Graph!G$1*1000,AE213+Graph!G$1*1000,AC214))</f>
        <v>44220907.512879089</v>
      </c>
      <c r="AF214" s="3">
        <f t="shared" si="21"/>
        <v>44220907.512879089</v>
      </c>
      <c r="AG214" s="3">
        <f t="shared" si="29"/>
        <v>46803303.098208949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139</v>
      </c>
      <c r="C215" s="7"/>
      <c r="D215" s="2" t="e">
        <f t="shared" si="11"/>
        <v>#N/A</v>
      </c>
      <c r="E215" s="2" t="e">
        <f t="shared" si="22"/>
        <v>#N/A</v>
      </c>
      <c r="F215" s="2">
        <v>668454.75431521237</v>
      </c>
      <c r="G215" s="2">
        <f t="shared" si="41"/>
        <v>629079.14285714284</v>
      </c>
      <c r="H215" s="2">
        <f t="shared" si="39"/>
        <v>94153679.059288293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3644036.1428571478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716966.16271775961</v>
      </c>
      <c r="Q215" s="2">
        <f t="shared" si="42"/>
        <v>650000</v>
      </c>
      <c r="R215" s="2">
        <f t="shared" si="40"/>
        <v>98269081.561497107</v>
      </c>
      <c r="S215" s="2">
        <f t="shared" si="16"/>
        <v>629079.14285714924</v>
      </c>
      <c r="T215" s="2">
        <f t="shared" si="17"/>
        <v>20920.857142857276</v>
      </c>
      <c r="U215" s="2">
        <f t="shared" si="18"/>
        <v>650000</v>
      </c>
      <c r="V215" s="2">
        <f t="shared" si="34"/>
        <v>44735157.126106113</v>
      </c>
      <c r="W215" s="2">
        <f t="shared" si="19"/>
        <v>514249.61322702467</v>
      </c>
      <c r="X215" s="2">
        <f t="shared" si="6"/>
        <v>135750.38677297533</v>
      </c>
      <c r="Y215" s="2">
        <f t="shared" si="37"/>
        <v>53533924.435390979</v>
      </c>
      <c r="Z215" s="2" t="str">
        <f t="shared" si="8"/>
        <v>HERE</v>
      </c>
      <c r="AA215" s="2">
        <f>IF(Z215="HERE",Y215,AA214+Graph!$G$1*1000)</f>
        <v>53533924.435390979</v>
      </c>
      <c r="AB215" s="2">
        <f t="shared" si="20"/>
        <v>135750.38677297533</v>
      </c>
      <c r="AC215" s="2">
        <f t="shared" si="38"/>
        <v>44735157.126106113</v>
      </c>
      <c r="AD215" s="3">
        <f t="shared" si="10"/>
        <v>52800000</v>
      </c>
      <c r="AE215" s="2">
        <f>IF(AE213&gt;=52800000,52800000,IF(AB194=Graph!G$1*1000,AE214+Graph!G$1*1000,AC215))</f>
        <v>44735157.126106113</v>
      </c>
      <c r="AF215" s="3">
        <f t="shared" si="21"/>
        <v>44735157.126106113</v>
      </c>
      <c r="AG215" s="3">
        <f t="shared" si="29"/>
        <v>46983959.519447222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140</v>
      </c>
      <c r="C216" s="7"/>
      <c r="D216" s="2" t="e">
        <f t="shared" si="11"/>
        <v>#N/A</v>
      </c>
      <c r="E216" s="2" t="e">
        <f t="shared" si="22"/>
        <v>#N/A</v>
      </c>
      <c r="F216" s="2">
        <v>670290.52980434895</v>
      </c>
      <c r="G216" s="2">
        <f t="shared" si="41"/>
        <v>629079.14285714284</v>
      </c>
      <c r="H216" s="2">
        <f t="shared" si="39"/>
        <v>94782758.202145442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3664957.0000000051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719072.80261322856</v>
      </c>
      <c r="Q216" s="2">
        <f t="shared" si="42"/>
        <v>650000</v>
      </c>
      <c r="R216" s="2">
        <f t="shared" si="40"/>
        <v>98919081.561497107</v>
      </c>
      <c r="S216" s="2">
        <f t="shared" si="16"/>
        <v>629079.14285714924</v>
      </c>
      <c r="T216" s="2">
        <f t="shared" si="17"/>
        <v>20920.857142857276</v>
      </c>
      <c r="U216" s="2">
        <f t="shared" si="18"/>
        <v>650000</v>
      </c>
      <c r="V216" s="2">
        <f t="shared" si="34"/>
        <v>45251242.514822289</v>
      </c>
      <c r="W216" s="2">
        <f t="shared" si="19"/>
        <v>516085.38871617615</v>
      </c>
      <c r="X216" s="2">
        <f t="shared" si="6"/>
        <v>133914.61128382385</v>
      </c>
      <c r="Y216" s="2">
        <f t="shared" si="37"/>
        <v>53667839.046674803</v>
      </c>
      <c r="Z216" s="2" t="str">
        <f t="shared" si="8"/>
        <v>HERE</v>
      </c>
      <c r="AA216" s="2">
        <f>IF(Z216="HERE",Y216,AA215+Graph!$G$1*1000)</f>
        <v>53667839.046674803</v>
      </c>
      <c r="AB216" s="2">
        <f t="shared" si="20"/>
        <v>133914.61128382385</v>
      </c>
      <c r="AC216" s="2">
        <f t="shared" si="38"/>
        <v>45251242.514822289</v>
      </c>
      <c r="AD216" s="3">
        <f t="shared" si="10"/>
        <v>52800000</v>
      </c>
      <c r="AE216" s="2">
        <f>IF(AE214&gt;=52800000,52800000,IF(AB195=Graph!G$1*1000,AE215+Graph!G$1*1000,AC216))</f>
        <v>45251242.514822289</v>
      </c>
      <c r="AF216" s="3">
        <f t="shared" si="21"/>
        <v>45251242.514822289</v>
      </c>
      <c r="AG216" s="3">
        <f t="shared" si="29"/>
        <v>47163055.531519704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141</v>
      </c>
      <c r="C217" s="7"/>
      <c r="D217" s="2" t="e">
        <f t="shared" si="11"/>
        <v>#N/A</v>
      </c>
      <c r="E217" s="2" t="e">
        <f t="shared" si="22"/>
        <v>#N/A</v>
      </c>
      <c r="F217" s="2">
        <v>672126.30529350042</v>
      </c>
      <c r="G217" s="2">
        <f t="shared" si="41"/>
        <v>629079.14285714284</v>
      </c>
      <c r="H217" s="2">
        <f t="shared" si="39"/>
        <v>95411837.345002592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3685877.8571428624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721179.44250869751</v>
      </c>
      <c r="Q217" s="2">
        <f t="shared" si="42"/>
        <v>650000</v>
      </c>
      <c r="R217" s="2">
        <f t="shared" si="40"/>
        <v>99569081.561497107</v>
      </c>
      <c r="S217" s="2">
        <f t="shared" si="16"/>
        <v>629079.14285714924</v>
      </c>
      <c r="T217" s="2">
        <f t="shared" si="17"/>
        <v>20920.857142857276</v>
      </c>
      <c r="U217" s="2">
        <f t="shared" si="18"/>
        <v>650000</v>
      </c>
      <c r="V217" s="2">
        <f t="shared" si="34"/>
        <v>45769163.679027602</v>
      </c>
      <c r="W217" s="2">
        <f t="shared" si="19"/>
        <v>517921.16420531273</v>
      </c>
      <c r="X217" s="2">
        <f t="shared" si="6"/>
        <v>132078.83579468727</v>
      </c>
      <c r="Y217" s="2">
        <f t="shared" si="37"/>
        <v>53799917.88246949</v>
      </c>
      <c r="Z217" s="2" t="str">
        <f t="shared" si="8"/>
        <v>HERE</v>
      </c>
      <c r="AA217" s="2">
        <f>IF(Z217="HERE",Y217,AA216+Graph!$G$1*1000)</f>
        <v>53799917.88246949</v>
      </c>
      <c r="AB217" s="2">
        <f t="shared" si="20"/>
        <v>132078.83579468727</v>
      </c>
      <c r="AC217" s="2">
        <f t="shared" si="38"/>
        <v>45769163.679027602</v>
      </c>
      <c r="AD217" s="3">
        <f t="shared" si="10"/>
        <v>52800000</v>
      </c>
      <c r="AE217" s="2">
        <f>IF(AE215&gt;=52800000,52800000,IF(AB196=Graph!G$1*1000,AE216+Graph!G$1*1000,AC217))</f>
        <v>45769163.679027602</v>
      </c>
      <c r="AF217" s="3">
        <f t="shared" si="21"/>
        <v>45769163.679027602</v>
      </c>
      <c r="AG217" s="3">
        <f t="shared" si="29"/>
        <v>47340591.13442643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142</v>
      </c>
      <c r="C218" s="7"/>
      <c r="D218" s="2" t="e">
        <f t="shared" si="11"/>
        <v>#N/A</v>
      </c>
      <c r="E218" s="2" t="e">
        <f t="shared" si="22"/>
        <v>#N/A</v>
      </c>
      <c r="F218" s="2">
        <v>673962.080782637</v>
      </c>
      <c r="G218" s="2">
        <f t="shared" si="41"/>
        <v>629079.14285714284</v>
      </c>
      <c r="H218" s="2">
        <f t="shared" si="39"/>
        <v>96040916.487859741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3706798.7142857197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723286.08240416646</v>
      </c>
      <c r="Q218" s="2">
        <f t="shared" si="42"/>
        <v>650000</v>
      </c>
      <c r="R218" s="2">
        <f t="shared" si="40"/>
        <v>100219081.56149711</v>
      </c>
      <c r="S218" s="2">
        <f t="shared" si="16"/>
        <v>629079.14285714924</v>
      </c>
      <c r="T218" s="2">
        <f t="shared" si="17"/>
        <v>20920.857142857276</v>
      </c>
      <c r="U218" s="2">
        <f t="shared" si="18"/>
        <v>650000</v>
      </c>
      <c r="V218" s="2">
        <f t="shared" si="34"/>
        <v>46288920.618722066</v>
      </c>
      <c r="W218" s="2">
        <f t="shared" si="19"/>
        <v>519756.93969446421</v>
      </c>
      <c r="X218" s="2">
        <f t="shared" si="6"/>
        <v>130243.06030553579</v>
      </c>
      <c r="Y218" s="2">
        <f t="shared" si="37"/>
        <v>53930160.942775026</v>
      </c>
      <c r="Z218" s="2" t="str">
        <f t="shared" si="8"/>
        <v>HERE</v>
      </c>
      <c r="AA218" s="2">
        <f>IF(Z218="HERE",Y218,AA217+Graph!$G$1*1000)</f>
        <v>53930160.942775026</v>
      </c>
      <c r="AB218" s="2">
        <f t="shared" si="20"/>
        <v>130243.06030553579</v>
      </c>
      <c r="AC218" s="2">
        <f t="shared" si="38"/>
        <v>46288920.618722066</v>
      </c>
      <c r="AD218" s="3">
        <f t="shared" si="10"/>
        <v>52800000</v>
      </c>
      <c r="AE218" s="2">
        <f>IF(AE216&gt;=52800000,52800000,IF(AB197=Graph!G$1*1000,AE217+Graph!G$1*1000,AC218))</f>
        <v>46288920.618722066</v>
      </c>
      <c r="AF218" s="3">
        <f t="shared" si="21"/>
        <v>46288920.618722066</v>
      </c>
      <c r="AG218" s="3">
        <f t="shared" si="29"/>
        <v>47516566.328167379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143</v>
      </c>
      <c r="C219" s="7"/>
      <c r="D219" s="2" t="e">
        <f t="shared" si="11"/>
        <v>#N/A</v>
      </c>
      <c r="E219" s="2" t="e">
        <f t="shared" si="22"/>
        <v>#N/A</v>
      </c>
      <c r="F219" s="2">
        <v>675797.85627178848</v>
      </c>
      <c r="G219" s="2">
        <f t="shared" si="41"/>
        <v>629079.14285714284</v>
      </c>
      <c r="H219" s="2">
        <f t="shared" si="39"/>
        <v>96669995.63071689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3727719.5714285769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725392.72229963541</v>
      </c>
      <c r="Q219" s="2">
        <f t="shared" si="42"/>
        <v>650000</v>
      </c>
      <c r="R219" s="2">
        <f t="shared" si="40"/>
        <v>100869081.56149711</v>
      </c>
      <c r="S219" s="2">
        <f t="shared" si="16"/>
        <v>629079.14285714924</v>
      </c>
      <c r="T219" s="2">
        <f t="shared" si="17"/>
        <v>20920.857142857276</v>
      </c>
      <c r="U219" s="2">
        <f t="shared" si="18"/>
        <v>650000</v>
      </c>
      <c r="V219" s="2">
        <f t="shared" si="34"/>
        <v>46810513.333905667</v>
      </c>
      <c r="W219" s="2">
        <f t="shared" si="19"/>
        <v>521592.71518360078</v>
      </c>
      <c r="X219" s="2">
        <f t="shared" si="6"/>
        <v>128407.28481639922</v>
      </c>
      <c r="Y219" s="2">
        <f t="shared" si="37"/>
        <v>54058568.227591425</v>
      </c>
      <c r="Z219" s="2" t="str">
        <f t="shared" si="8"/>
        <v>HERE</v>
      </c>
      <c r="AA219" s="2">
        <f>IF(Z219="HERE",Y219,AA218+Graph!$G$1*1000)</f>
        <v>54058568.227591425</v>
      </c>
      <c r="AB219" s="2">
        <f t="shared" si="20"/>
        <v>128407.28481639922</v>
      </c>
      <c r="AC219" s="2">
        <f t="shared" si="38"/>
        <v>46810513.333905667</v>
      </c>
      <c r="AD219" s="3">
        <f t="shared" si="10"/>
        <v>52800000</v>
      </c>
      <c r="AE219" s="2">
        <f>IF(AE217&gt;=52800000,52800000,IF(AB198=Graph!G$1*1000,AE218+Graph!G$1*1000,AC219))</f>
        <v>46810513.333905667</v>
      </c>
      <c r="AF219" s="3">
        <f t="shared" si="21"/>
        <v>46810513.333905667</v>
      </c>
      <c r="AG219" s="3">
        <f t="shared" si="29"/>
        <v>47690981.112742558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144</v>
      </c>
      <c r="C220" s="7"/>
      <c r="D220" s="2" t="e">
        <f t="shared" si="11"/>
        <v>#N/A</v>
      </c>
      <c r="E220" s="2" t="e">
        <f t="shared" si="22"/>
        <v>#N/A</v>
      </c>
      <c r="F220" s="2">
        <v>677633.63176092505</v>
      </c>
      <c r="G220" s="2">
        <f t="shared" si="41"/>
        <v>629079.14285714284</v>
      </c>
      <c r="H220" s="2">
        <f t="shared" si="39"/>
        <v>97299074.773574039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3748640.4285714342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727499.36219510436</v>
      </c>
      <c r="Q220" s="2">
        <f t="shared" si="42"/>
        <v>650000</v>
      </c>
      <c r="R220" s="2">
        <f t="shared" si="40"/>
        <v>101519081.56149711</v>
      </c>
      <c r="S220" s="2">
        <f t="shared" si="16"/>
        <v>629079.14285714924</v>
      </c>
      <c r="T220" s="2">
        <f t="shared" si="17"/>
        <v>20920.857142857276</v>
      </c>
      <c r="U220" s="2">
        <f t="shared" si="18"/>
        <v>650000</v>
      </c>
      <c r="V220" s="2">
        <f t="shared" si="34"/>
        <v>47333941.824578419</v>
      </c>
      <c r="W220" s="2">
        <f t="shared" si="19"/>
        <v>523428.49067275226</v>
      </c>
      <c r="X220" s="2">
        <f t="shared" si="6"/>
        <v>126571.50932724774</v>
      </c>
      <c r="Y220" s="2">
        <f t="shared" si="37"/>
        <v>54185139.736918673</v>
      </c>
      <c r="Z220" s="2" t="str">
        <f t="shared" si="8"/>
        <v>HERE</v>
      </c>
      <c r="AA220" s="2">
        <f>IF(Z220="HERE",Y220,AA219+Graph!$G$1*1000)</f>
        <v>54185139.736918673</v>
      </c>
      <c r="AB220" s="2">
        <f t="shared" si="20"/>
        <v>126571.50932724774</v>
      </c>
      <c r="AC220" s="2">
        <f t="shared" si="38"/>
        <v>47333941.824578419</v>
      </c>
      <c r="AD220" s="3">
        <f t="shared" si="10"/>
        <v>52800000</v>
      </c>
      <c r="AE220" s="2">
        <f>IF(AE218&gt;=52800000,52800000,IF(AB199=Graph!G$1*1000,AE219+Graph!G$1*1000,AC220))</f>
        <v>47333941.824578419</v>
      </c>
      <c r="AF220" s="3">
        <f t="shared" si="21"/>
        <v>47333941.824578419</v>
      </c>
      <c r="AG220" s="3">
        <f t="shared" si="29"/>
        <v>47863835.488151953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145</v>
      </c>
      <c r="C221" s="7"/>
      <c r="D221" s="2" t="e">
        <f t="shared" si="11"/>
        <v>#N/A</v>
      </c>
      <c r="E221" s="2" t="e">
        <f t="shared" si="22"/>
        <v>#N/A</v>
      </c>
      <c r="F221" s="2">
        <v>679469.40725007653</v>
      </c>
      <c r="G221" s="2">
        <f t="shared" si="41"/>
        <v>629079.14285714284</v>
      </c>
      <c r="H221" s="2">
        <f t="shared" si="39"/>
        <v>97928153.916431189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3769561.2857142915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729606.00209058821</v>
      </c>
      <c r="Q221" s="2">
        <f t="shared" si="42"/>
        <v>650000</v>
      </c>
      <c r="R221" s="2">
        <f t="shared" si="40"/>
        <v>102169081.56149711</v>
      </c>
      <c r="S221" s="2">
        <f t="shared" si="16"/>
        <v>629079.14285714924</v>
      </c>
      <c r="T221" s="2">
        <f t="shared" si="17"/>
        <v>20920.857142857276</v>
      </c>
      <c r="U221" s="2">
        <f t="shared" si="18"/>
        <v>650000</v>
      </c>
      <c r="V221" s="2">
        <f t="shared" si="34"/>
        <v>47859206.090740308</v>
      </c>
      <c r="W221" s="2">
        <f t="shared" si="19"/>
        <v>525264.26616188884</v>
      </c>
      <c r="X221" s="2">
        <f t="shared" si="6"/>
        <v>124735.73383811116</v>
      </c>
      <c r="Y221" s="2">
        <f t="shared" si="37"/>
        <v>54309875.470756784</v>
      </c>
      <c r="Z221" s="2" t="str">
        <f t="shared" si="8"/>
        <v>HERE</v>
      </c>
      <c r="AA221" s="2">
        <f>IF(Z221="HERE",Y221,AA220+Graph!$G$1*1000)</f>
        <v>54309875.470756784</v>
      </c>
      <c r="AB221" s="2">
        <f t="shared" si="20"/>
        <v>124735.73383811116</v>
      </c>
      <c r="AC221" s="2">
        <f t="shared" si="38"/>
        <v>47859206.090740308</v>
      </c>
      <c r="AD221" s="3">
        <f t="shared" si="10"/>
        <v>52800000</v>
      </c>
      <c r="AE221" s="2">
        <f>IF(AE219&gt;=52800000,52800000,IF(AB200=Graph!G$1*1000,AE220+Graph!G$1*1000,AC221))</f>
        <v>47859206.090740308</v>
      </c>
      <c r="AF221" s="3">
        <f t="shared" si="21"/>
        <v>47859206.090740308</v>
      </c>
      <c r="AG221" s="3">
        <f t="shared" si="29"/>
        <v>48035129.454395577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146</v>
      </c>
      <c r="C222" s="7"/>
      <c r="D222" s="2" t="e">
        <f t="shared" si="11"/>
        <v>#N/A</v>
      </c>
      <c r="E222" s="2" t="e">
        <f t="shared" si="22"/>
        <v>#N/A</v>
      </c>
      <c r="F222" s="2">
        <v>681305.18273922801</v>
      </c>
      <c r="G222" s="2">
        <f t="shared" si="41"/>
        <v>629079.14285714284</v>
      </c>
      <c r="H222" s="2">
        <f t="shared" si="39"/>
        <v>98557233.059288338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3790482.1428571488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731712.64198605716</v>
      </c>
      <c r="Q222" s="2">
        <f t="shared" si="42"/>
        <v>650000</v>
      </c>
      <c r="R222" s="2">
        <f t="shared" si="40"/>
        <v>102819081.56149711</v>
      </c>
      <c r="S222" s="2">
        <f t="shared" si="16"/>
        <v>629079.14285714924</v>
      </c>
      <c r="T222" s="2">
        <f t="shared" si="17"/>
        <v>20920.857142857276</v>
      </c>
      <c r="U222" s="2">
        <f t="shared" si="18"/>
        <v>650000</v>
      </c>
      <c r="V222" s="2">
        <f t="shared" si="34"/>
        <v>48386306.132391348</v>
      </c>
      <c r="W222" s="2">
        <f t="shared" si="19"/>
        <v>527100.04165104032</v>
      </c>
      <c r="X222" s="2">
        <f t="shared" si="6"/>
        <v>122899.95834895968</v>
      </c>
      <c r="Y222" s="2">
        <f t="shared" si="37"/>
        <v>54432775.429105744</v>
      </c>
      <c r="Z222" s="2" t="str">
        <f t="shared" si="8"/>
        <v>HERE</v>
      </c>
      <c r="AA222" s="2">
        <f>IF(Z222="HERE",Y222,AA221+Graph!$G$1*1000)</f>
        <v>54432775.429105744</v>
      </c>
      <c r="AB222" s="2">
        <f t="shared" si="20"/>
        <v>122899.95834895968</v>
      </c>
      <c r="AC222" s="2">
        <f t="shared" si="38"/>
        <v>48386306.132391348</v>
      </c>
      <c r="AD222" s="3">
        <f t="shared" si="10"/>
        <v>52800000</v>
      </c>
      <c r="AE222" s="2">
        <f>IF(AE220&gt;=52800000,52800000,IF(AB201=Graph!G$1*1000,AE221+Graph!G$1*1000,AC222))</f>
        <v>48386306.132391348</v>
      </c>
      <c r="AF222" s="3">
        <f t="shared" si="21"/>
        <v>48386306.132391348</v>
      </c>
      <c r="AG222" s="3">
        <f t="shared" si="29"/>
        <v>48204863.011473432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147</v>
      </c>
      <c r="C223" s="7"/>
      <c r="D223" s="2" t="e">
        <f t="shared" si="11"/>
        <v>#N/A</v>
      </c>
      <c r="E223" s="2" t="e">
        <f t="shared" si="22"/>
        <v>#N/A</v>
      </c>
      <c r="F223" s="2">
        <v>683140.95822836459</v>
      </c>
      <c r="G223" s="2">
        <f t="shared" si="41"/>
        <v>629079.14285714284</v>
      </c>
      <c r="H223" s="2">
        <f t="shared" si="39"/>
        <v>99186312.202145487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3811403.0000000061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733819.28188152611</v>
      </c>
      <c r="Q223" s="2">
        <f t="shared" si="42"/>
        <v>650000</v>
      </c>
      <c r="R223" s="2">
        <f t="shared" si="40"/>
        <v>103469081.56149711</v>
      </c>
      <c r="S223" s="2">
        <f t="shared" si="16"/>
        <v>629079.14285714924</v>
      </c>
      <c r="T223" s="2">
        <f t="shared" si="17"/>
        <v>20920.857142857276</v>
      </c>
      <c r="U223" s="2">
        <f t="shared" si="18"/>
        <v>650000</v>
      </c>
      <c r="V223" s="2">
        <f t="shared" si="34"/>
        <v>48915241.94953154</v>
      </c>
      <c r="W223" s="2">
        <f t="shared" si="19"/>
        <v>528935.81714019179</v>
      </c>
      <c r="X223" s="2">
        <f t="shared" si="6"/>
        <v>121064.18285980821</v>
      </c>
      <c r="Y223" s="2">
        <f t="shared" ref="Y223:Y286" si="43">IF(COUNT($C224)=0,IF(COUNT($C223)=1,C223,SUM(Y222+X223)),C223)</f>
        <v>54553839.611965552</v>
      </c>
      <c r="Z223" s="2" t="str">
        <f t="shared" si="8"/>
        <v>HERE</v>
      </c>
      <c r="AA223" s="2">
        <f>IF(Z223="HERE",Y223,AA222+Graph!$G$1*1000)</f>
        <v>54553839.611965552</v>
      </c>
      <c r="AB223" s="2">
        <f t="shared" si="20"/>
        <v>121064.18285980821</v>
      </c>
      <c r="AC223" s="2">
        <f t="shared" ref="AC223:AC286" si="44">IF(Z224="HERE",V223,AC222)</f>
        <v>48915241.94953154</v>
      </c>
      <c r="AD223" s="3">
        <f t="shared" si="10"/>
        <v>52800000</v>
      </c>
      <c r="AE223" s="2">
        <f>IF(AE221&gt;=52800000,52800000,IF(AB202=Graph!G$1*1000,AE222+Graph!G$1*1000,AC223))</f>
        <v>48915241.94953154</v>
      </c>
      <c r="AF223" s="3">
        <f t="shared" si="21"/>
        <v>48915241.94953154</v>
      </c>
      <c r="AG223" s="3">
        <f t="shared" si="29"/>
        <v>48373036.15938551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148</v>
      </c>
      <c r="C224" s="7"/>
      <c r="D224" s="2" t="e">
        <f t="shared" si="11"/>
        <v>#N/A</v>
      </c>
      <c r="E224" s="2" t="e">
        <f t="shared" si="22"/>
        <v>#N/A</v>
      </c>
      <c r="F224" s="2">
        <v>684976.73371751606</v>
      </c>
      <c r="G224" s="2">
        <f t="shared" si="41"/>
        <v>629079.14285714284</v>
      </c>
      <c r="H224" s="2">
        <f t="shared" ref="H224:H287" si="45">IF(COUNT($C225)=0,IF(COUNT($C224)=1,C224,SUM(H223+G224)),C224)</f>
        <v>99815391.345002636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3832323.8571428633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735925.92177699506</v>
      </c>
      <c r="Q224" s="2">
        <f t="shared" si="42"/>
        <v>650000</v>
      </c>
      <c r="R224" s="2">
        <f t="shared" ref="R224:R287" si="46">IF(COUNT($C225)=0,IF(COUNT($C224)=1,M224,SUM(R223+Q224)),M224)</f>
        <v>104119081.56149711</v>
      </c>
      <c r="S224" s="2">
        <f t="shared" si="16"/>
        <v>629079.14285714924</v>
      </c>
      <c r="T224" s="2">
        <f t="shared" si="17"/>
        <v>20920.857142857276</v>
      </c>
      <c r="U224" s="2">
        <f t="shared" si="18"/>
        <v>650000</v>
      </c>
      <c r="V224" s="2">
        <f t="shared" si="34"/>
        <v>49446013.542160869</v>
      </c>
      <c r="W224" s="2">
        <f t="shared" si="19"/>
        <v>530771.59262932837</v>
      </c>
      <c r="X224" s="2">
        <f t="shared" si="6"/>
        <v>119228.40737067163</v>
      </c>
      <c r="Y224" s="2">
        <f t="shared" si="43"/>
        <v>54673068.019336224</v>
      </c>
      <c r="Z224" s="2" t="str">
        <f t="shared" si="8"/>
        <v>HERE</v>
      </c>
      <c r="AA224" s="2">
        <f>IF(Z224="HERE",Y224,AA223+Graph!$G$1*1000)</f>
        <v>54673068.019336224</v>
      </c>
      <c r="AB224" s="2">
        <f t="shared" si="20"/>
        <v>119228.40737067163</v>
      </c>
      <c r="AC224" s="2">
        <f t="shared" si="44"/>
        <v>49446013.542160869</v>
      </c>
      <c r="AD224" s="3">
        <f t="shared" si="10"/>
        <v>52800000</v>
      </c>
      <c r="AE224" s="2">
        <f>IF(AE222&gt;=52800000,52800000,IF(AB203=Graph!G$1*1000,AE223+Graph!G$1*1000,AC224))</f>
        <v>49446013.542160869</v>
      </c>
      <c r="AF224" s="3">
        <f t="shared" si="21"/>
        <v>49446013.542160869</v>
      </c>
      <c r="AG224" s="3">
        <f t="shared" si="29"/>
        <v>48539648.898131818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149</v>
      </c>
      <c r="C225" s="7"/>
      <c r="D225" s="2" t="e">
        <f t="shared" si="11"/>
        <v>#N/A</v>
      </c>
      <c r="E225" s="2" t="e">
        <f t="shared" si="22"/>
        <v>#N/A</v>
      </c>
      <c r="F225" s="2">
        <v>686812.50920665264</v>
      </c>
      <c r="G225" s="2">
        <f t="shared" si="41"/>
        <v>629079.14285714284</v>
      </c>
      <c r="H225" s="2">
        <f t="shared" si="45"/>
        <v>100444470.48785979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3853244.7142857206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738032.56167246401</v>
      </c>
      <c r="Q225" s="2">
        <f t="shared" si="42"/>
        <v>650000</v>
      </c>
      <c r="R225" s="2">
        <f t="shared" si="46"/>
        <v>104769081.56149711</v>
      </c>
      <c r="S225" s="2">
        <f t="shared" si="16"/>
        <v>629079.14285714924</v>
      </c>
      <c r="T225" s="2">
        <f t="shared" si="17"/>
        <v>20920.857142857276</v>
      </c>
      <c r="U225" s="2">
        <f t="shared" si="18"/>
        <v>650000</v>
      </c>
      <c r="V225" s="2">
        <f t="shared" si="34"/>
        <v>49978620.910279348</v>
      </c>
      <c r="W225" s="2">
        <f t="shared" si="19"/>
        <v>532607.36811847985</v>
      </c>
      <c r="X225" s="2">
        <f t="shared" si="6"/>
        <v>117392.63188152015</v>
      </c>
      <c r="Y225" s="2">
        <f t="shared" si="43"/>
        <v>54790460.651217744</v>
      </c>
      <c r="Z225" s="2" t="str">
        <f t="shared" si="8"/>
        <v>HERE</v>
      </c>
      <c r="AA225" s="2">
        <f>IF(Z225="HERE",Y225,AA224+Graph!$G$1*1000)</f>
        <v>54790460.651217744</v>
      </c>
      <c r="AB225" s="2">
        <f t="shared" si="20"/>
        <v>117392.63188152015</v>
      </c>
      <c r="AC225" s="2">
        <f t="shared" si="44"/>
        <v>49978620.910279348</v>
      </c>
      <c r="AD225" s="3">
        <f t="shared" si="10"/>
        <v>52800000</v>
      </c>
      <c r="AE225" s="2">
        <f>IF(AE223&gt;=52800000,52800000,IF(AB204=Graph!G$1*1000,AE224+Graph!G$1*1000,AC225))</f>
        <v>49978620.910279348</v>
      </c>
      <c r="AF225" s="3">
        <f t="shared" si="21"/>
        <v>49978620.910279348</v>
      </c>
      <c r="AG225" s="3">
        <f t="shared" si="29"/>
        <v>48704701.227712356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150</v>
      </c>
      <c r="C226" s="7"/>
      <c r="D226" s="2" t="e">
        <f t="shared" si="11"/>
        <v>#N/A</v>
      </c>
      <c r="E226" s="2" t="e">
        <f t="shared" si="22"/>
        <v>#N/A</v>
      </c>
      <c r="F226" s="2">
        <v>688648.28469580412</v>
      </c>
      <c r="G226" s="2">
        <f t="shared" si="41"/>
        <v>629079.14285714284</v>
      </c>
      <c r="H226" s="2">
        <f t="shared" si="45"/>
        <v>101073549.63071693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3874165.5714285779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740139.20156793296</v>
      </c>
      <c r="Q226" s="2">
        <f t="shared" si="42"/>
        <v>650000</v>
      </c>
      <c r="R226" s="2">
        <f t="shared" si="46"/>
        <v>105419081.56149711</v>
      </c>
      <c r="S226" s="2">
        <f t="shared" si="16"/>
        <v>629079.14285714924</v>
      </c>
      <c r="T226" s="2">
        <f t="shared" si="17"/>
        <v>20920.857142857276</v>
      </c>
      <c r="U226" s="2">
        <f t="shared" si="18"/>
        <v>650000</v>
      </c>
      <c r="V226" s="2">
        <f t="shared" si="34"/>
        <v>50513064.053886965</v>
      </c>
      <c r="W226" s="2">
        <f t="shared" si="19"/>
        <v>534443.14360761642</v>
      </c>
      <c r="X226" s="2">
        <f t="shared" si="6"/>
        <v>115556.85639238358</v>
      </c>
      <c r="Y226" s="2">
        <f t="shared" si="43"/>
        <v>54906017.507610127</v>
      </c>
      <c r="Z226" s="2" t="str">
        <f t="shared" si="8"/>
        <v>HERE</v>
      </c>
      <c r="AA226" s="2">
        <f>IF(Z226="HERE",Y226,AA225+Graph!$G$1*1000)</f>
        <v>54906017.507610127</v>
      </c>
      <c r="AB226" s="2">
        <f t="shared" si="20"/>
        <v>115556.85639238358</v>
      </c>
      <c r="AC226" s="2">
        <f t="shared" si="44"/>
        <v>50513064.053886965</v>
      </c>
      <c r="AD226" s="3">
        <f t="shared" si="10"/>
        <v>52800000</v>
      </c>
      <c r="AE226" s="2">
        <f>IF(AE224&gt;=52800000,52800000,IF(AB205=Graph!G$1*1000,AE225+Graph!G$1*1000,AC226))</f>
        <v>50513064.053886965</v>
      </c>
      <c r="AF226" s="3">
        <f t="shared" si="21"/>
        <v>50513064.053886965</v>
      </c>
      <c r="AG226" s="3">
        <f t="shared" si="29"/>
        <v>48868193.148127124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151</v>
      </c>
      <c r="C227" s="7"/>
      <c r="D227" s="2" t="e">
        <f t="shared" si="11"/>
        <v>#N/A</v>
      </c>
      <c r="E227" s="2" t="e">
        <f t="shared" si="22"/>
        <v>#N/A</v>
      </c>
      <c r="F227" s="2">
        <v>690484.0601849407</v>
      </c>
      <c r="G227" s="2">
        <f t="shared" si="41"/>
        <v>629079.14285714284</v>
      </c>
      <c r="H227" s="2">
        <f t="shared" si="45"/>
        <v>101702628.77357408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3895086.4285714352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742245.84146340191</v>
      </c>
      <c r="Q227" s="2">
        <f t="shared" si="42"/>
        <v>650000</v>
      </c>
      <c r="R227" s="2">
        <f t="shared" si="46"/>
        <v>106069081.56149711</v>
      </c>
      <c r="S227" s="2">
        <f t="shared" si="16"/>
        <v>629079.14285714924</v>
      </c>
      <c r="T227" s="2">
        <f t="shared" si="17"/>
        <v>20920.857142857276</v>
      </c>
      <c r="U227" s="2">
        <f t="shared" si="18"/>
        <v>650000</v>
      </c>
      <c r="V227" s="2">
        <f t="shared" si="34"/>
        <v>51049342.972983733</v>
      </c>
      <c r="W227" s="2">
        <f t="shared" si="19"/>
        <v>536278.9190967679</v>
      </c>
      <c r="X227" s="2">
        <f t="shared" si="6"/>
        <v>113721.0809032321</v>
      </c>
      <c r="Y227" s="2">
        <f t="shared" si="43"/>
        <v>55019738.588513359</v>
      </c>
      <c r="Z227" s="2" t="str">
        <f t="shared" si="8"/>
        <v>HERE</v>
      </c>
      <c r="AA227" s="2">
        <f>IF(Z227="HERE",Y227,AA226+Graph!$G$1*1000)</f>
        <v>55019738.588513359</v>
      </c>
      <c r="AB227" s="2">
        <f t="shared" si="20"/>
        <v>113721.0809032321</v>
      </c>
      <c r="AC227" s="2">
        <f t="shared" si="44"/>
        <v>51049342.972983733</v>
      </c>
      <c r="AD227" s="3">
        <f t="shared" si="10"/>
        <v>52800000</v>
      </c>
      <c r="AE227" s="2">
        <f>IF(AE225&gt;=52800000,52800000,IF(AB206=Graph!G$1*1000,AE226+Graph!G$1*1000,AC227))</f>
        <v>51049342.972983733</v>
      </c>
      <c r="AF227" s="3">
        <f t="shared" si="21"/>
        <v>51049342.972983733</v>
      </c>
      <c r="AG227" s="3">
        <f t="shared" si="29"/>
        <v>49030124.659376107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152</v>
      </c>
      <c r="C228" s="7"/>
      <c r="D228" s="2" t="e">
        <f t="shared" si="11"/>
        <v>#N/A</v>
      </c>
      <c r="E228" s="2" t="e">
        <f t="shared" si="22"/>
        <v>#N/A</v>
      </c>
      <c r="F228" s="2">
        <v>692319.83567409217</v>
      </c>
      <c r="G228" s="2">
        <f t="shared" si="41"/>
        <v>629079.14285714284</v>
      </c>
      <c r="H228" s="2">
        <f t="shared" si="45"/>
        <v>102331707.91643123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3916007.2857142924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744352.48135887086</v>
      </c>
      <c r="Q228" s="2">
        <f t="shared" si="42"/>
        <v>650000</v>
      </c>
      <c r="R228" s="2">
        <f t="shared" si="46"/>
        <v>106719081.56149711</v>
      </c>
      <c r="S228" s="2">
        <f t="shared" si="16"/>
        <v>629079.14285714924</v>
      </c>
      <c r="T228" s="2">
        <f t="shared" si="17"/>
        <v>20920.857142857276</v>
      </c>
      <c r="U228" s="2">
        <f t="shared" si="18"/>
        <v>650000</v>
      </c>
      <c r="V228" s="2">
        <f t="shared" si="34"/>
        <v>51587457.667569637</v>
      </c>
      <c r="W228" s="2">
        <f t="shared" si="19"/>
        <v>538114.69458590448</v>
      </c>
      <c r="X228" s="2">
        <f t="shared" si="6"/>
        <v>111885.30541409552</v>
      </c>
      <c r="Y228" s="2">
        <f t="shared" si="43"/>
        <v>55131623.893927455</v>
      </c>
      <c r="Z228" s="2" t="str">
        <f t="shared" si="8"/>
        <v>HERE</v>
      </c>
      <c r="AA228" s="2">
        <f>IF(Z228="HERE",Y228,AA227+Graph!$G$1*1000)</f>
        <v>55131623.893927455</v>
      </c>
      <c r="AB228" s="2">
        <f t="shared" si="20"/>
        <v>111885.30541409552</v>
      </c>
      <c r="AC228" s="2">
        <f t="shared" si="44"/>
        <v>51587457.667569637</v>
      </c>
      <c r="AD228" s="3">
        <f t="shared" si="10"/>
        <v>52800000</v>
      </c>
      <c r="AE228" s="2">
        <f>IF(AE226&gt;=52800000,52800000,IF(AB207=Graph!G$1*1000,AE227+Graph!G$1*1000,AC228))</f>
        <v>51587457.667569637</v>
      </c>
      <c r="AF228" s="3">
        <f t="shared" si="21"/>
        <v>51587457.667569637</v>
      </c>
      <c r="AG228" s="3">
        <f t="shared" si="29"/>
        <v>49190495.761459313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153</v>
      </c>
      <c r="C229" s="7"/>
      <c r="D229" s="2" t="e">
        <f t="shared" si="11"/>
        <v>#N/A</v>
      </c>
      <c r="E229" s="2" t="e">
        <f t="shared" si="22"/>
        <v>#N/A</v>
      </c>
      <c r="F229" s="2">
        <v>694155.61116322875</v>
      </c>
      <c r="G229" s="2">
        <f t="shared" si="41"/>
        <v>629079.14285714284</v>
      </c>
      <c r="H229" s="2">
        <f t="shared" si="45"/>
        <v>102960787.05928838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3936928.1428571497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746459.12125433981</v>
      </c>
      <c r="Q229" s="2">
        <f t="shared" si="42"/>
        <v>650000</v>
      </c>
      <c r="R229" s="2">
        <f t="shared" si="46"/>
        <v>107369081.56149711</v>
      </c>
      <c r="S229" s="2">
        <f t="shared" si="16"/>
        <v>629079.14285714924</v>
      </c>
      <c r="T229" s="2">
        <f t="shared" si="17"/>
        <v>20920.857142857276</v>
      </c>
      <c r="U229" s="2">
        <f t="shared" si="18"/>
        <v>650000</v>
      </c>
      <c r="V229" s="2">
        <f t="shared" si="34"/>
        <v>52127408.137644693</v>
      </c>
      <c r="W229" s="2">
        <f t="shared" si="19"/>
        <v>539950.47007505596</v>
      </c>
      <c r="X229" s="2">
        <f t="shared" si="6"/>
        <v>110049.52992494404</v>
      </c>
      <c r="Y229" s="2">
        <f t="shared" si="43"/>
        <v>55241673.423852399</v>
      </c>
      <c r="Z229" s="2" t="str">
        <f t="shared" si="8"/>
        <v>HERE</v>
      </c>
      <c r="AA229" s="2">
        <f>IF(Z229="HERE",Y229,AA228+Graph!$G$1*1000)</f>
        <v>55241673.423852399</v>
      </c>
      <c r="AB229" s="2">
        <f t="shared" si="20"/>
        <v>110049.52992494404</v>
      </c>
      <c r="AC229" s="2">
        <f t="shared" si="44"/>
        <v>52127408.137644693</v>
      </c>
      <c r="AD229" s="3">
        <f t="shared" si="10"/>
        <v>52800000</v>
      </c>
      <c r="AE229" s="2">
        <f>IF(AE227&gt;=52800000,52800000,IF(AB208=Graph!G$1*1000,AE228+Graph!G$1*1000,AC229))</f>
        <v>52127408.137644693</v>
      </c>
      <c r="AF229" s="3">
        <f t="shared" si="21"/>
        <v>52127408.137644693</v>
      </c>
      <c r="AG229" s="3">
        <f t="shared" si="29"/>
        <v>49349306.454376757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154</v>
      </c>
      <c r="C230" s="7"/>
      <c r="D230" s="2" t="e">
        <f t="shared" si="11"/>
        <v>#N/A</v>
      </c>
      <c r="E230" s="2" t="e">
        <f t="shared" si="22"/>
        <v>#N/A</v>
      </c>
      <c r="F230" s="2">
        <v>695991.38665238023</v>
      </c>
      <c r="G230" s="2">
        <f t="shared" ref="G230:G293" si="47">IF(F230&gt;650000,$AK$31*1000,F230)</f>
        <v>629079.14285714284</v>
      </c>
      <c r="H230" s="2">
        <f t="shared" si="45"/>
        <v>103589866.20214553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3957849.000000007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748565.76114980876</v>
      </c>
      <c r="Q230" s="2">
        <f t="shared" ref="Q230:Q293" si="48">IF(P230&gt;650000,650000,P230)</f>
        <v>650000</v>
      </c>
      <c r="R230" s="2">
        <f t="shared" si="46"/>
        <v>108019081.56149711</v>
      </c>
      <c r="S230" s="2">
        <f t="shared" si="16"/>
        <v>629079.14285714924</v>
      </c>
      <c r="T230" s="2">
        <f t="shared" si="17"/>
        <v>20920.857142857276</v>
      </c>
      <c r="U230" s="2">
        <f t="shared" si="18"/>
        <v>650000</v>
      </c>
      <c r="V230" s="2">
        <f t="shared" si="34"/>
        <v>52669194.383208901</v>
      </c>
      <c r="W230" s="2">
        <f t="shared" si="19"/>
        <v>541786.24556420743</v>
      </c>
      <c r="X230" s="2">
        <f t="shared" si="6"/>
        <v>108213.75443579257</v>
      </c>
      <c r="Y230" s="2">
        <f t="shared" si="43"/>
        <v>55349887.178288192</v>
      </c>
      <c r="Z230" s="2" t="str">
        <f t="shared" si="8"/>
        <v>HERE</v>
      </c>
      <c r="AA230" s="2">
        <f>IF(Z230="HERE",Y230,AA229+Graph!$G$1*1000)</f>
        <v>55349887.178288192</v>
      </c>
      <c r="AB230" s="2">
        <f t="shared" si="20"/>
        <v>108213.75443579257</v>
      </c>
      <c r="AC230" s="2">
        <f t="shared" si="44"/>
        <v>52669194.383208901</v>
      </c>
      <c r="AD230" s="3">
        <f t="shared" si="10"/>
        <v>52800000</v>
      </c>
      <c r="AE230" s="2">
        <f>IF(AE228&gt;=52800000,52800000,IF(AB209=Graph!G$1*1000,AE229+Graph!G$1*1000,AC230))</f>
        <v>52669194.383208901</v>
      </c>
      <c r="AF230" s="3">
        <f t="shared" si="21"/>
        <v>52669194.383208901</v>
      </c>
      <c r="AG230" s="3">
        <f t="shared" si="29"/>
        <v>49506556.738128424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155</v>
      </c>
      <c r="C231" s="7"/>
      <c r="D231" s="2" t="e">
        <f t="shared" si="11"/>
        <v>#N/A</v>
      </c>
      <c r="E231" s="2" t="e">
        <f t="shared" si="22"/>
        <v>#N/A</v>
      </c>
      <c r="F231" s="2">
        <v>697827.16214153171</v>
      </c>
      <c r="G231" s="2">
        <f t="shared" si="47"/>
        <v>629079.14285714284</v>
      </c>
      <c r="H231" s="2">
        <f t="shared" si="45"/>
        <v>104218945.34500268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3978769.8571428643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750672.40104529262</v>
      </c>
      <c r="Q231" s="2">
        <f t="shared" si="48"/>
        <v>650000</v>
      </c>
      <c r="R231" s="2">
        <f t="shared" si="46"/>
        <v>108669081.56149711</v>
      </c>
      <c r="S231" s="2">
        <f t="shared" si="16"/>
        <v>629079.14285714924</v>
      </c>
      <c r="T231" s="2">
        <f t="shared" si="17"/>
        <v>20920.857142857276</v>
      </c>
      <c r="U231" s="2">
        <f t="shared" si="18"/>
        <v>650000</v>
      </c>
      <c r="V231" s="2">
        <f t="shared" si="34"/>
        <v>53212816.404262245</v>
      </c>
      <c r="W231" s="2">
        <f t="shared" si="19"/>
        <v>543622.02105334401</v>
      </c>
      <c r="X231" s="2">
        <f t="shared" si="6"/>
        <v>106377.97894665599</v>
      </c>
      <c r="Y231" s="2">
        <f t="shared" si="43"/>
        <v>55456265.157234848</v>
      </c>
      <c r="Z231" s="2" t="str">
        <f t="shared" si="8"/>
        <v>HERE</v>
      </c>
      <c r="AA231" s="2">
        <f>IF(Z231="HERE",Y231,AA230+Graph!$G$1*1000)</f>
        <v>55456265.157234848</v>
      </c>
      <c r="AB231" s="2">
        <f t="shared" si="20"/>
        <v>106377.97894665599</v>
      </c>
      <c r="AC231" s="2">
        <f t="shared" si="44"/>
        <v>53212816.404262245</v>
      </c>
      <c r="AD231" s="3">
        <f t="shared" si="10"/>
        <v>52800000</v>
      </c>
      <c r="AE231" s="2">
        <f>IF(AE229&gt;=52800000,52800000,IF(AB210=Graph!G$1*1000,AE230+Graph!G$1*1000,AC231))</f>
        <v>53212816.404262245</v>
      </c>
      <c r="AF231" s="3">
        <f t="shared" si="21"/>
        <v>52800000</v>
      </c>
      <c r="AG231" s="3">
        <f t="shared" si="29"/>
        <v>49629113.340743124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156</v>
      </c>
      <c r="C232" s="7"/>
      <c r="D232" s="2" t="e">
        <f t="shared" si="11"/>
        <v>#N/A</v>
      </c>
      <c r="E232" s="2" t="e">
        <f t="shared" si="22"/>
        <v>#N/A</v>
      </c>
      <c r="F232" s="2">
        <v>699662.93763066828</v>
      </c>
      <c r="G232" s="2">
        <f t="shared" si="47"/>
        <v>629079.14285714284</v>
      </c>
      <c r="H232" s="2">
        <f t="shared" si="45"/>
        <v>104848024.48785983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3999690.7142857215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752779.04094076157</v>
      </c>
      <c r="Q232" s="2">
        <f t="shared" si="48"/>
        <v>650000</v>
      </c>
      <c r="R232" s="2">
        <f t="shared" si="46"/>
        <v>109319081.56149711</v>
      </c>
      <c r="S232" s="2">
        <f t="shared" si="16"/>
        <v>629079.14285714924</v>
      </c>
      <c r="T232" s="2">
        <f t="shared" si="17"/>
        <v>20920.857142857276</v>
      </c>
      <c r="U232" s="2">
        <f t="shared" si="18"/>
        <v>650000</v>
      </c>
      <c r="V232" s="2">
        <f t="shared" si="34"/>
        <v>53758274.20080474</v>
      </c>
      <c r="W232" s="2">
        <f t="shared" si="19"/>
        <v>545457.79654249549</v>
      </c>
      <c r="X232" s="2">
        <f t="shared" si="6"/>
        <v>104542.20345750451</v>
      </c>
      <c r="Y232" s="2">
        <f t="shared" si="43"/>
        <v>55560807.360692352</v>
      </c>
      <c r="Z232" s="2" t="str">
        <f t="shared" si="8"/>
        <v>HERE</v>
      </c>
      <c r="AA232" s="2">
        <f>IF(Z232="HERE",Y232,AA231+Graph!$G$1*1000)</f>
        <v>55560807.360692352</v>
      </c>
      <c r="AB232" s="2">
        <f t="shared" si="20"/>
        <v>104542.20345750451</v>
      </c>
      <c r="AC232" s="2">
        <f t="shared" si="44"/>
        <v>53758274.20080474</v>
      </c>
      <c r="AD232" s="3">
        <f t="shared" si="10"/>
        <v>52800000</v>
      </c>
      <c r="AE232" s="2">
        <f>IF(AE230&gt;=52800000,52800000,IF(AB211=Graph!G$1*1000,AE231+Graph!G$1*1000,AC232))</f>
        <v>53758274.20080474</v>
      </c>
      <c r="AF232" s="3">
        <f t="shared" si="21"/>
        <v>52800000</v>
      </c>
      <c r="AG232" s="3">
        <f t="shared" si="29"/>
        <v>49654458.666306645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157</v>
      </c>
      <c r="C233" s="7"/>
      <c r="D233" s="2" t="e">
        <f t="shared" si="11"/>
        <v>#N/A</v>
      </c>
      <c r="E233" s="2" t="e">
        <f t="shared" si="22"/>
        <v>#N/A</v>
      </c>
      <c r="F233" s="2">
        <v>701498.71311981976</v>
      </c>
      <c r="G233" s="2">
        <f t="shared" si="47"/>
        <v>629079.14285714284</v>
      </c>
      <c r="H233" s="2">
        <f t="shared" si="45"/>
        <v>105477103.63071698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4020611.5714285788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754885.68083623052</v>
      </c>
      <c r="Q233" s="2">
        <f t="shared" si="48"/>
        <v>650000</v>
      </c>
      <c r="R233" s="2">
        <f t="shared" si="46"/>
        <v>109969081.56149711</v>
      </c>
      <c r="S233" s="2">
        <f t="shared" si="16"/>
        <v>629079.14285714924</v>
      </c>
      <c r="T233" s="2">
        <f t="shared" si="17"/>
        <v>20920.857142857276</v>
      </c>
      <c r="U233" s="2">
        <f t="shared" si="18"/>
        <v>650000</v>
      </c>
      <c r="V233" s="2">
        <f t="shared" si="34"/>
        <v>54305567.772836372</v>
      </c>
      <c r="W233" s="2">
        <f t="shared" si="19"/>
        <v>547293.57203163207</v>
      </c>
      <c r="X233" s="2">
        <f t="shared" si="6"/>
        <v>102706.42796836793</v>
      </c>
      <c r="Y233" s="2">
        <f t="shared" si="43"/>
        <v>55663513.78866072</v>
      </c>
      <c r="Z233" s="2" t="str">
        <f t="shared" si="8"/>
        <v>HERE</v>
      </c>
      <c r="AA233" s="2">
        <f>IF(Z233="HERE",Y233,AA232+Graph!$G$1*1000)</f>
        <v>55663513.78866072</v>
      </c>
      <c r="AB233" s="2">
        <f t="shared" si="20"/>
        <v>102706.42796836793</v>
      </c>
      <c r="AC233" s="2">
        <f t="shared" si="44"/>
        <v>54305567.772836372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49679895.780644625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158</v>
      </c>
      <c r="C234" s="7"/>
      <c r="D234" s="2" t="e">
        <f t="shared" si="11"/>
        <v>#N/A</v>
      </c>
      <c r="E234" s="2" t="e">
        <f t="shared" si="22"/>
        <v>#N/A</v>
      </c>
      <c r="F234" s="2">
        <v>703334.48860895634</v>
      </c>
      <c r="G234" s="2">
        <f t="shared" si="47"/>
        <v>629079.14285714284</v>
      </c>
      <c r="H234" s="2">
        <f t="shared" si="45"/>
        <v>106106182.77357413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4041532.4285714361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756992.32073169947</v>
      </c>
      <c r="Q234" s="2">
        <f t="shared" si="48"/>
        <v>650000</v>
      </c>
      <c r="R234" s="2">
        <f t="shared" si="46"/>
        <v>110619081.56149711</v>
      </c>
      <c r="S234" s="2">
        <f t="shared" si="16"/>
        <v>629079.14285714924</v>
      </c>
      <c r="T234" s="2">
        <f t="shared" si="17"/>
        <v>20920.857142857276</v>
      </c>
      <c r="U234" s="2">
        <f t="shared" si="18"/>
        <v>650000</v>
      </c>
      <c r="V234" s="2">
        <f t="shared" si="34"/>
        <v>54854697.120357156</v>
      </c>
      <c r="W234" s="2">
        <f t="shared" si="19"/>
        <v>549129.34752078354</v>
      </c>
      <c r="X234" s="2">
        <f t="shared" si="6"/>
        <v>100870.65247921646</v>
      </c>
      <c r="Y234" s="2">
        <f t="shared" si="43"/>
        <v>55764384.441139936</v>
      </c>
      <c r="Z234" s="2" t="str">
        <f t="shared" si="8"/>
        <v>HERE</v>
      </c>
      <c r="AA234" s="2">
        <f>IF(Z234="HERE",Y234,AA233+Graph!$G$1*1000)</f>
        <v>55764384.441139936</v>
      </c>
      <c r="AB234" s="2">
        <f t="shared" si="20"/>
        <v>100870.65247921646</v>
      </c>
      <c r="AC234" s="2">
        <f t="shared" si="44"/>
        <v>54854697.120357156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49705424.683757059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159</v>
      </c>
      <c r="C235" s="7"/>
      <c r="D235" s="2" t="e">
        <f t="shared" si="11"/>
        <v>#N/A</v>
      </c>
      <c r="E235" s="2" t="e">
        <f t="shared" si="22"/>
        <v>#N/A</v>
      </c>
      <c r="F235" s="2">
        <v>705170.26409810781</v>
      </c>
      <c r="G235" s="2">
        <f t="shared" si="47"/>
        <v>629079.14285714284</v>
      </c>
      <c r="H235" s="2">
        <f t="shared" si="45"/>
        <v>106735261.91643128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4062453.2857142934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759098.96062716842</v>
      </c>
      <c r="Q235" s="2">
        <f t="shared" si="48"/>
        <v>650000</v>
      </c>
      <c r="R235" s="2">
        <f t="shared" si="46"/>
        <v>111269081.56149711</v>
      </c>
      <c r="S235" s="2">
        <f t="shared" si="16"/>
        <v>629079.14285714924</v>
      </c>
      <c r="T235" s="2">
        <f t="shared" si="17"/>
        <v>20920.857142857276</v>
      </c>
      <c r="U235" s="2">
        <f t="shared" si="18"/>
        <v>650000</v>
      </c>
      <c r="V235" s="2">
        <f t="shared" si="34"/>
        <v>55405662.243367076</v>
      </c>
      <c r="W235" s="2">
        <f t="shared" si="19"/>
        <v>550965.12300992012</v>
      </c>
      <c r="X235" s="2">
        <f t="shared" si="6"/>
        <v>99034.87699007988</v>
      </c>
      <c r="Y235" s="2">
        <f t="shared" si="43"/>
        <v>55863419.318130016</v>
      </c>
      <c r="Z235" s="2" t="str">
        <f t="shared" si="8"/>
        <v>HERE</v>
      </c>
      <c r="AA235" s="2">
        <f>IF(Z235="HERE",Y235,AA234+Graph!$G$1*1000)</f>
        <v>55863419.318130016</v>
      </c>
      <c r="AB235" s="2">
        <f t="shared" si="20"/>
        <v>99034.87699007988</v>
      </c>
      <c r="AC235" s="2">
        <f t="shared" si="44"/>
        <v>55405662.243367076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49731045.375643954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160</v>
      </c>
      <c r="C236" s="7"/>
      <c r="D236" s="2" t="e">
        <f t="shared" si="11"/>
        <v>#N/A</v>
      </c>
      <c r="E236" s="2" t="e">
        <f t="shared" si="22"/>
        <v>#N/A</v>
      </c>
      <c r="F236" s="2">
        <v>707006.03958724439</v>
      </c>
      <c r="G236" s="2">
        <f t="shared" si="47"/>
        <v>629079.14285714284</v>
      </c>
      <c r="H236" s="2">
        <f t="shared" si="45"/>
        <v>107364341.05928843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4083374.1428571506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761205.60052263737</v>
      </c>
      <c r="Q236" s="2">
        <f t="shared" si="48"/>
        <v>650000</v>
      </c>
      <c r="R236" s="2">
        <f t="shared" si="46"/>
        <v>111919081.56149711</v>
      </c>
      <c r="S236" s="2">
        <f t="shared" si="16"/>
        <v>629079.14285714924</v>
      </c>
      <c r="T236" s="2">
        <f t="shared" si="17"/>
        <v>20920.857142857276</v>
      </c>
      <c r="U236" s="2">
        <f t="shared" si="18"/>
        <v>650000</v>
      </c>
      <c r="V236" s="2">
        <f t="shared" si="34"/>
        <v>55958463.141866148</v>
      </c>
      <c r="W236" s="2">
        <f t="shared" si="19"/>
        <v>552800.8984990716</v>
      </c>
      <c r="X236" s="2">
        <f t="shared" si="6"/>
        <v>97199.101500928402</v>
      </c>
      <c r="Y236" s="2">
        <f t="shared" si="43"/>
        <v>55960618.419630945</v>
      </c>
      <c r="Z236" s="2" t="str">
        <f t="shared" si="8"/>
        <v>HERE</v>
      </c>
      <c r="AA236" s="2">
        <f>IF(Z236="HERE",Y236,AA235+Graph!$G$1*1000)</f>
        <v>55960618.419630945</v>
      </c>
      <c r="AB236" s="2">
        <f t="shared" si="20"/>
        <v>97199.101500928402</v>
      </c>
      <c r="AC236" s="2">
        <f t="shared" si="44"/>
        <v>55405662.243367076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49756757.856305309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161</v>
      </c>
      <c r="C237" s="7"/>
      <c r="D237" s="2" t="e">
        <f t="shared" si="11"/>
        <v>#N/A</v>
      </c>
      <c r="E237" s="2" t="e">
        <f t="shared" si="22"/>
        <v>#N/A</v>
      </c>
      <c r="F237" s="2">
        <v>708841.81507639587</v>
      </c>
      <c r="G237" s="2">
        <f t="shared" si="47"/>
        <v>629079.14285714284</v>
      </c>
      <c r="H237" s="2">
        <f t="shared" si="45"/>
        <v>107993420.20214558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4104295.0000000079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763312.24041810632</v>
      </c>
      <c r="Q237" s="2">
        <f t="shared" si="48"/>
        <v>650000</v>
      </c>
      <c r="R237" s="2">
        <f t="shared" si="46"/>
        <v>112569081.56149711</v>
      </c>
      <c r="S237" s="2">
        <f t="shared" si="16"/>
        <v>629079.14285714924</v>
      </c>
      <c r="T237" s="2">
        <f t="shared" si="17"/>
        <v>20920.857142857276</v>
      </c>
      <c r="U237" s="2">
        <f t="shared" si="18"/>
        <v>650000</v>
      </c>
      <c r="V237" s="2">
        <f t="shared" si="34"/>
        <v>56513099.815854371</v>
      </c>
      <c r="W237" s="2">
        <f t="shared" si="19"/>
        <v>554636.67398822308</v>
      </c>
      <c r="X237" s="2">
        <f t="shared" si="6"/>
        <v>95363.326011776924</v>
      </c>
      <c r="Y237" s="2">
        <f t="shared" si="43"/>
        <v>56055981.745642722</v>
      </c>
      <c r="Z237" s="2" t="str">
        <f t="shared" si="8"/>
        <v>MEEP</v>
      </c>
      <c r="AA237" s="2">
        <f>IF(Z237="HERE",Y237,AA236+Graph!$G$1*1000)</f>
        <v>56380618.419630945</v>
      </c>
      <c r="AB237" s="2">
        <f t="shared" si="20"/>
        <v>420000</v>
      </c>
      <c r="AC237" s="2">
        <f t="shared" si="44"/>
        <v>55405662.243367076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49782562.125741117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162</v>
      </c>
      <c r="C238" s="7"/>
      <c r="D238" s="2" t="e">
        <f t="shared" si="11"/>
        <v>#N/A</v>
      </c>
      <c r="E238" s="2" t="e">
        <f t="shared" si="22"/>
        <v>#N/A</v>
      </c>
      <c r="F238" s="2">
        <v>710677.59056554735</v>
      </c>
      <c r="G238" s="2">
        <f t="shared" si="47"/>
        <v>629079.14285714284</v>
      </c>
      <c r="H238" s="2">
        <f t="shared" si="45"/>
        <v>108622499.34500273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4125215.8571428652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765418.88031357527</v>
      </c>
      <c r="Q238" s="2">
        <f t="shared" si="48"/>
        <v>650000</v>
      </c>
      <c r="R238" s="2">
        <f t="shared" si="46"/>
        <v>113219081.56149711</v>
      </c>
      <c r="S238" s="2">
        <f t="shared" si="16"/>
        <v>629079.14285714924</v>
      </c>
      <c r="T238" s="2">
        <f t="shared" si="17"/>
        <v>20920.857142857276</v>
      </c>
      <c r="U238" s="2">
        <f t="shared" si="18"/>
        <v>650000</v>
      </c>
      <c r="V238" s="2">
        <f t="shared" si="34"/>
        <v>57069572.26533173</v>
      </c>
      <c r="W238" s="2">
        <f t="shared" si="19"/>
        <v>556472.44947735965</v>
      </c>
      <c r="X238" s="2">
        <f t="shared" si="6"/>
        <v>93527.550522640347</v>
      </c>
      <c r="Y238" s="2">
        <f t="shared" si="43"/>
        <v>56149509.296165362</v>
      </c>
      <c r="Z238" s="2" t="str">
        <f t="shared" si="8"/>
        <v>MEEP</v>
      </c>
      <c r="AA238" s="2">
        <f>IF(Z238="HERE",Y238,AA237+Graph!$G$1*1000)</f>
        <v>56800618.419630945</v>
      </c>
      <c r="AB238" s="2">
        <f t="shared" si="20"/>
        <v>420000</v>
      </c>
      <c r="AC238" s="2">
        <f t="shared" si="44"/>
        <v>55405662.243367076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49808458.183951378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163</v>
      </c>
      <c r="C239" s="7"/>
      <c r="D239" s="2" t="e">
        <f t="shared" si="11"/>
        <v>#N/A</v>
      </c>
      <c r="E239" s="2" t="e">
        <f t="shared" si="22"/>
        <v>#N/A</v>
      </c>
      <c r="F239" s="2">
        <v>712513.36605468392</v>
      </c>
      <c r="G239" s="2">
        <f t="shared" si="47"/>
        <v>629079.14285714284</v>
      </c>
      <c r="H239" s="2">
        <f t="shared" si="45"/>
        <v>109251578.48785987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4146136.7142857225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767525.52020904422</v>
      </c>
      <c r="Q239" s="2">
        <f t="shared" si="48"/>
        <v>650000</v>
      </c>
      <c r="R239" s="2">
        <f t="shared" si="46"/>
        <v>113869081.56149711</v>
      </c>
      <c r="S239" s="2">
        <f t="shared" si="16"/>
        <v>629079.14285714924</v>
      </c>
      <c r="T239" s="2">
        <f t="shared" si="17"/>
        <v>20920.857142857276</v>
      </c>
      <c r="U239" s="2">
        <f t="shared" si="18"/>
        <v>650000</v>
      </c>
      <c r="V239" s="2">
        <f t="shared" si="34"/>
        <v>57627880.490298241</v>
      </c>
      <c r="W239" s="2">
        <f t="shared" si="19"/>
        <v>558308.22496651113</v>
      </c>
      <c r="X239" s="2">
        <f t="shared" si="6"/>
        <v>91691.77503348887</v>
      </c>
      <c r="Y239" s="2">
        <f t="shared" si="43"/>
        <v>56241201.071198851</v>
      </c>
      <c r="Z239" s="2" t="str">
        <f t="shared" si="8"/>
        <v>MEEP</v>
      </c>
      <c r="AA239" s="2">
        <f>IF(Z239="HERE",Y239,AA238+Graph!$G$1*1000)</f>
        <v>57220618.419630945</v>
      </c>
      <c r="AB239" s="2">
        <f t="shared" si="20"/>
        <v>420000</v>
      </c>
      <c r="AC239" s="2">
        <f t="shared" si="44"/>
        <v>55405662.243367076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49834446.030936107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164</v>
      </c>
      <c r="C240" s="7"/>
      <c r="D240" s="2" t="e">
        <f t="shared" si="11"/>
        <v>#N/A</v>
      </c>
      <c r="E240" s="2" t="e">
        <f t="shared" si="22"/>
        <v>#N/A</v>
      </c>
      <c r="F240" s="2">
        <v>714349.1415438354</v>
      </c>
      <c r="G240" s="2">
        <f t="shared" si="47"/>
        <v>629079.14285714284</v>
      </c>
      <c r="H240" s="2">
        <f t="shared" si="45"/>
        <v>109880657.63071702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4167057.5714285797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769632.16010451317</v>
      </c>
      <c r="Q240" s="2">
        <f t="shared" si="48"/>
        <v>650000</v>
      </c>
      <c r="R240" s="2">
        <f t="shared" si="46"/>
        <v>114519081.56149711</v>
      </c>
      <c r="S240" s="2">
        <f t="shared" si="16"/>
        <v>629079.14285714924</v>
      </c>
      <c r="T240" s="2">
        <f t="shared" si="17"/>
        <v>20920.857142857276</v>
      </c>
      <c r="U240" s="2">
        <f t="shared" si="18"/>
        <v>650000</v>
      </c>
      <c r="V240" s="2">
        <f t="shared" si="34"/>
        <v>58188024.490753889</v>
      </c>
      <c r="W240" s="2">
        <f t="shared" si="19"/>
        <v>560144.00045564771</v>
      </c>
      <c r="X240" s="2">
        <f t="shared" si="6"/>
        <v>89855.999544352293</v>
      </c>
      <c r="Y240" s="2">
        <f t="shared" si="43"/>
        <v>56331057.070743203</v>
      </c>
      <c r="Z240" s="2" t="str">
        <f t="shared" si="8"/>
        <v>MEEP</v>
      </c>
      <c r="AA240" s="2">
        <f>IF(Z240="HERE",Y240,AA239+Graph!$G$1*1000)</f>
        <v>57640618.419630945</v>
      </c>
      <c r="AB240" s="2">
        <f t="shared" si="20"/>
        <v>420000</v>
      </c>
      <c r="AC240" s="2">
        <f t="shared" si="44"/>
        <v>55405662.243367076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49860525.666695282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165</v>
      </c>
      <c r="C241" s="7"/>
      <c r="D241" s="2" t="e">
        <f t="shared" si="11"/>
        <v>#N/A</v>
      </c>
      <c r="E241" s="2" t="e">
        <f t="shared" si="22"/>
        <v>#N/A</v>
      </c>
      <c r="F241" s="2">
        <v>716184.91703297198</v>
      </c>
      <c r="G241" s="2">
        <f t="shared" si="47"/>
        <v>629079.14285714284</v>
      </c>
      <c r="H241" s="2">
        <f t="shared" si="45"/>
        <v>110509736.77357417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4187978.428571437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771738.79999998212</v>
      </c>
      <c r="Q241" s="2">
        <f t="shared" si="48"/>
        <v>650000</v>
      </c>
      <c r="R241" s="2">
        <f t="shared" si="46"/>
        <v>115169081.56149711</v>
      </c>
      <c r="S241" s="2">
        <f t="shared" si="16"/>
        <v>629079.14285714924</v>
      </c>
      <c r="T241" s="2">
        <f t="shared" si="17"/>
        <v>20920.857142857276</v>
      </c>
      <c r="U241" s="2">
        <f t="shared" si="18"/>
        <v>650000</v>
      </c>
      <c r="V241" s="2">
        <f t="shared" si="34"/>
        <v>58750004.266698688</v>
      </c>
      <c r="W241" s="2">
        <f t="shared" si="19"/>
        <v>561979.77594479918</v>
      </c>
      <c r="X241" s="2">
        <f t="shared" si="6"/>
        <v>88020.224055200815</v>
      </c>
      <c r="Y241" s="2">
        <f t="shared" si="43"/>
        <v>56419077.294798404</v>
      </c>
      <c r="Z241" s="2" t="str">
        <f t="shared" si="8"/>
        <v>MEEP</v>
      </c>
      <c r="AA241" s="2">
        <f>IF(Z241="HERE",Y241,AA240+Graph!$G$1*1000)</f>
        <v>58060618.419630945</v>
      </c>
      <c r="AB241" s="2">
        <f t="shared" si="20"/>
        <v>420000</v>
      </c>
      <c r="AC241" s="2">
        <f t="shared" si="44"/>
        <v>55405662.243367076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49886697.091228917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166</v>
      </c>
      <c r="C242" s="7"/>
      <c r="D242" s="2" t="e">
        <f t="shared" si="11"/>
        <v>#N/A</v>
      </c>
      <c r="E242" s="2" t="e">
        <f t="shared" si="22"/>
        <v>#N/A</v>
      </c>
      <c r="F242" s="2">
        <v>718020.69252212346</v>
      </c>
      <c r="G242" s="2">
        <f t="shared" si="47"/>
        <v>629079.14285714284</v>
      </c>
      <c r="H242" s="2">
        <f t="shared" si="45"/>
        <v>111138815.91643132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4208899.2857142938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773845.43989546597</v>
      </c>
      <c r="Q242" s="2">
        <f t="shared" si="48"/>
        <v>650000</v>
      </c>
      <c r="R242" s="2">
        <f t="shared" si="46"/>
        <v>115819081.56149711</v>
      </c>
      <c r="S242" s="2">
        <f t="shared" si="16"/>
        <v>629079.14285714924</v>
      </c>
      <c r="T242" s="2">
        <f t="shared" si="17"/>
        <v>20920.85714285681</v>
      </c>
      <c r="U242" s="2">
        <f t="shared" si="18"/>
        <v>650000</v>
      </c>
      <c r="V242" s="2">
        <f t="shared" si="34"/>
        <v>59313819.818132624</v>
      </c>
      <c r="W242" s="2">
        <f t="shared" si="19"/>
        <v>563815.55143393576</v>
      </c>
      <c r="X242" s="2">
        <f t="shared" si="6"/>
        <v>86184.448566064239</v>
      </c>
      <c r="Y242" s="2">
        <f t="shared" si="43"/>
        <v>56505261.743364468</v>
      </c>
      <c r="Z242" s="2" t="str">
        <f t="shared" si="8"/>
        <v>MEEP</v>
      </c>
      <c r="AA242" s="2">
        <f>IF(Z242="HERE",Y242,AA241+Graph!$G$1*1000)</f>
        <v>58480618.419630945</v>
      </c>
      <c r="AB242" s="2">
        <f t="shared" si="20"/>
        <v>420000</v>
      </c>
      <c r="AC242" s="2">
        <f t="shared" si="44"/>
        <v>55405662.243367076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49912960.304537013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167</v>
      </c>
      <c r="C243" s="7"/>
      <c r="D243" s="2" t="e">
        <f t="shared" si="11"/>
        <v>#N/A</v>
      </c>
      <c r="E243" s="2" t="e">
        <f t="shared" si="22"/>
        <v>#N/A</v>
      </c>
      <c r="F243" s="2">
        <v>719856.46801126003</v>
      </c>
      <c r="G243" s="2">
        <f t="shared" si="47"/>
        <v>629079.14285714284</v>
      </c>
      <c r="H243" s="2">
        <f t="shared" si="45"/>
        <v>111767895.05928847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4229820.1428571511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775952.07979093492</v>
      </c>
      <c r="Q243" s="2">
        <f t="shared" si="48"/>
        <v>650000</v>
      </c>
      <c r="R243" s="2">
        <f t="shared" si="46"/>
        <v>116469081.56149711</v>
      </c>
      <c r="S243" s="2">
        <f t="shared" si="16"/>
        <v>629079.14285714924</v>
      </c>
      <c r="T243" s="2">
        <f t="shared" si="17"/>
        <v>20920.857142857276</v>
      </c>
      <c r="U243" s="2">
        <f t="shared" si="18"/>
        <v>650000</v>
      </c>
      <c r="V243" s="2">
        <f t="shared" si="34"/>
        <v>59879471.145055711</v>
      </c>
      <c r="W243" s="2">
        <f t="shared" si="19"/>
        <v>565651.32692308724</v>
      </c>
      <c r="X243" s="2">
        <f t="shared" si="6"/>
        <v>84348.673076912761</v>
      </c>
      <c r="Y243" s="2">
        <f t="shared" si="43"/>
        <v>56589610.416441381</v>
      </c>
      <c r="Z243" s="2" t="str">
        <f t="shared" si="8"/>
        <v>MEEP</v>
      </c>
      <c r="AA243" s="2">
        <f>IF(Z243="HERE",Y243,AA242+Graph!$G$1*1000)</f>
        <v>58900618.419630945</v>
      </c>
      <c r="AB243" s="2">
        <f t="shared" si="20"/>
        <v>420000</v>
      </c>
      <c r="AC243" s="2">
        <f t="shared" si="44"/>
        <v>55405662.243367076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49939315.30661957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168</v>
      </c>
      <c r="C244" s="7"/>
      <c r="D244" s="2" t="e">
        <f t="shared" si="11"/>
        <v>#N/A</v>
      </c>
      <c r="E244" s="2" t="e">
        <f t="shared" si="22"/>
        <v>#N/A</v>
      </c>
      <c r="F244" s="2">
        <v>721692.24350041151</v>
      </c>
      <c r="G244" s="2">
        <f t="shared" si="47"/>
        <v>629079.14285714284</v>
      </c>
      <c r="H244" s="2">
        <f t="shared" si="45"/>
        <v>112396974.20214562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4250741.0000000084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778058.71968640387</v>
      </c>
      <c r="Q244" s="2">
        <f t="shared" si="48"/>
        <v>650000</v>
      </c>
      <c r="R244" s="2">
        <f t="shared" si="46"/>
        <v>117119081.56149711</v>
      </c>
      <c r="S244" s="2">
        <f t="shared" si="16"/>
        <v>629079.14285714924</v>
      </c>
      <c r="T244" s="2">
        <f t="shared" si="17"/>
        <v>20920.857142857276</v>
      </c>
      <c r="U244" s="2">
        <f t="shared" si="18"/>
        <v>650000</v>
      </c>
      <c r="V244" s="2">
        <f t="shared" si="34"/>
        <v>60446958.247467935</v>
      </c>
      <c r="W244" s="2">
        <f t="shared" si="19"/>
        <v>567487.10241222382</v>
      </c>
      <c r="X244" s="2">
        <f t="shared" si="6"/>
        <v>82512.897587776184</v>
      </c>
      <c r="Y244" s="2">
        <f t="shared" si="43"/>
        <v>56672123.314029157</v>
      </c>
      <c r="Z244" s="2" t="str">
        <f t="shared" si="8"/>
        <v>MEEP</v>
      </c>
      <c r="AA244" s="2">
        <f>IF(Z244="HERE",Y244,AA243+Graph!$G$1*1000)</f>
        <v>59320618.419630945</v>
      </c>
      <c r="AB244" s="2">
        <f t="shared" si="20"/>
        <v>420000</v>
      </c>
      <c r="AC244" s="2">
        <f t="shared" si="44"/>
        <v>55405662.243367076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49965762.097476579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169</v>
      </c>
      <c r="C245" s="7"/>
      <c r="D245" s="2" t="e">
        <f t="shared" si="11"/>
        <v>#N/A</v>
      </c>
      <c r="E245" s="2" t="e">
        <f t="shared" si="22"/>
        <v>#N/A</v>
      </c>
      <c r="F245" s="2">
        <v>723528.01898956299</v>
      </c>
      <c r="G245" s="2">
        <f t="shared" si="47"/>
        <v>629079.14285714284</v>
      </c>
      <c r="H245" s="2">
        <f t="shared" si="45"/>
        <v>113026053.34500277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4271661.8571428657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780165.35958187282</v>
      </c>
      <c r="Q245" s="2">
        <f t="shared" si="48"/>
        <v>650000</v>
      </c>
      <c r="R245" s="2">
        <f t="shared" si="46"/>
        <v>117769081.56149711</v>
      </c>
      <c r="S245" s="2">
        <f t="shared" si="16"/>
        <v>629079.14285714924</v>
      </c>
      <c r="T245" s="2">
        <f t="shared" si="17"/>
        <v>20920.857142857276</v>
      </c>
      <c r="U245" s="2">
        <f t="shared" si="18"/>
        <v>650000</v>
      </c>
      <c r="V245" s="2">
        <f t="shared" si="34"/>
        <v>61016281.12536931</v>
      </c>
      <c r="W245" s="2">
        <f t="shared" si="19"/>
        <v>569322.87790137529</v>
      </c>
      <c r="X245" s="2">
        <f t="shared" si="6"/>
        <v>80677.122098624706</v>
      </c>
      <c r="Y245" s="2">
        <f t="shared" si="43"/>
        <v>56752800.436127782</v>
      </c>
      <c r="Z245" s="2" t="str">
        <f t="shared" si="8"/>
        <v>MEEP</v>
      </c>
      <c r="AA245" s="2">
        <f>IF(Z245="HERE",Y245,AA244+Graph!$G$1*1000)</f>
        <v>59740618.419630945</v>
      </c>
      <c r="AB245" s="2">
        <f t="shared" si="20"/>
        <v>420000</v>
      </c>
      <c r="AC245" s="2">
        <f t="shared" si="44"/>
        <v>55405662.243367076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49992300.677108042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170</v>
      </c>
      <c r="C246" s="7"/>
      <c r="D246" s="2" t="e">
        <f t="shared" si="11"/>
        <v>#N/A</v>
      </c>
      <c r="E246" s="2" t="e">
        <f t="shared" si="22"/>
        <v>#N/A</v>
      </c>
      <c r="F246" s="2">
        <v>725363.79447869956</v>
      </c>
      <c r="G246" s="2">
        <f t="shared" si="47"/>
        <v>629079.14285714284</v>
      </c>
      <c r="H246" s="2">
        <f t="shared" si="45"/>
        <v>113655132.48785992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4292582.7142857229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782271.99947734177</v>
      </c>
      <c r="Q246" s="2">
        <f t="shared" si="48"/>
        <v>650000</v>
      </c>
      <c r="R246" s="2">
        <f t="shared" si="46"/>
        <v>118419081.56149711</v>
      </c>
      <c r="S246" s="2">
        <f t="shared" si="16"/>
        <v>629079.14285714924</v>
      </c>
      <c r="T246" s="2">
        <f t="shared" si="17"/>
        <v>20920.857142857276</v>
      </c>
      <c r="U246" s="2">
        <f t="shared" si="18"/>
        <v>650000</v>
      </c>
      <c r="V246" s="2">
        <f t="shared" si="34"/>
        <v>61587439.778759837</v>
      </c>
      <c r="W246" s="2">
        <f t="shared" si="19"/>
        <v>571158.65339052677</v>
      </c>
      <c r="X246" s="2">
        <f t="shared" si="6"/>
        <v>78841.346609473228</v>
      </c>
      <c r="Y246" s="2">
        <f t="shared" si="43"/>
        <v>56831641.782737255</v>
      </c>
      <c r="Z246" s="2" t="str">
        <f t="shared" si="8"/>
        <v>MEEP</v>
      </c>
      <c r="AA246" s="2">
        <f>IF(Z246="HERE",Y246,AA245+Graph!$G$1*1000)</f>
        <v>60160618.419630945</v>
      </c>
      <c r="AB246" s="2">
        <f t="shared" si="20"/>
        <v>420000</v>
      </c>
      <c r="AC246" s="2">
        <f t="shared" si="44"/>
        <v>55405662.243367076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50018931.045513965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171</v>
      </c>
      <c r="C247" s="7"/>
      <c r="D247" s="2" t="e">
        <f t="shared" si="11"/>
        <v>#N/A</v>
      </c>
      <c r="E247" s="2" t="e">
        <f t="shared" si="22"/>
        <v>#N/A</v>
      </c>
      <c r="F247" s="2">
        <v>727199.56996785104</v>
      </c>
      <c r="G247" s="2">
        <f t="shared" si="47"/>
        <v>629079.14285714284</v>
      </c>
      <c r="H247" s="2">
        <f t="shared" si="45"/>
        <v>114284211.63071707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4313503.5714285802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784378.63937281072</v>
      </c>
      <c r="Q247" s="2">
        <f t="shared" si="48"/>
        <v>650000</v>
      </c>
      <c r="R247" s="2">
        <f t="shared" si="46"/>
        <v>119069081.56149711</v>
      </c>
      <c r="S247" s="2">
        <f t="shared" si="16"/>
        <v>629079.14285714924</v>
      </c>
      <c r="T247" s="2">
        <f t="shared" si="17"/>
        <v>20920.857142857276</v>
      </c>
      <c r="U247" s="2">
        <f t="shared" si="18"/>
        <v>650000</v>
      </c>
      <c r="V247" s="2">
        <f t="shared" si="34"/>
        <v>62160434.2076395</v>
      </c>
      <c r="W247" s="2">
        <f t="shared" si="19"/>
        <v>572994.42887966335</v>
      </c>
      <c r="X247" s="2">
        <f t="shared" si="6"/>
        <v>77005.571120336652</v>
      </c>
      <c r="Y247" s="2">
        <f t="shared" si="43"/>
        <v>56908647.353857592</v>
      </c>
      <c r="Z247" s="2" t="str">
        <f t="shared" si="8"/>
        <v>MEEP</v>
      </c>
      <c r="AA247" s="2">
        <f>IF(Z247="HERE",Y247,AA246+Graph!$G$1*1000)</f>
        <v>60580618.419630945</v>
      </c>
      <c r="AB247" s="2">
        <f t="shared" si="20"/>
        <v>420000</v>
      </c>
      <c r="AC247" s="2">
        <f t="shared" si="44"/>
        <v>55405662.243367076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50045653.202694349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172</v>
      </c>
      <c r="C248" s="7"/>
      <c r="D248" s="2" t="e">
        <f t="shared" si="11"/>
        <v>#N/A</v>
      </c>
      <c r="E248" s="2" t="e">
        <f t="shared" si="22"/>
        <v>#N/A</v>
      </c>
      <c r="F248" s="2">
        <v>729035.34545698762</v>
      </c>
      <c r="G248" s="2">
        <f t="shared" si="47"/>
        <v>629079.14285714284</v>
      </c>
      <c r="H248" s="2">
        <f t="shared" si="45"/>
        <v>114913290.77357422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4334424.4285714375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786485.27926827967</v>
      </c>
      <c r="Q248" s="2">
        <f t="shared" si="48"/>
        <v>650000</v>
      </c>
      <c r="R248" s="2">
        <f t="shared" si="46"/>
        <v>119719081.56149711</v>
      </c>
      <c r="S248" s="2">
        <f t="shared" si="16"/>
        <v>629079.14285714924</v>
      </c>
      <c r="T248" s="2">
        <f t="shared" si="17"/>
        <v>20920.857142857276</v>
      </c>
      <c r="U248" s="2">
        <f t="shared" si="18"/>
        <v>650000</v>
      </c>
      <c r="V248" s="2">
        <f t="shared" si="34"/>
        <v>62735264.412008315</v>
      </c>
      <c r="W248" s="2">
        <f t="shared" si="19"/>
        <v>574830.20436881483</v>
      </c>
      <c r="X248" s="2">
        <f t="shared" si="6"/>
        <v>75169.795631185174</v>
      </c>
      <c r="Y248" s="2">
        <f t="shared" si="43"/>
        <v>56983817.149488777</v>
      </c>
      <c r="Z248" s="2" t="str">
        <f t="shared" si="8"/>
        <v>MEEP</v>
      </c>
      <c r="AA248" s="2">
        <f>IF(Z248="HERE",Y248,AA247+Graph!$G$1*1000)</f>
        <v>61000618.419630945</v>
      </c>
      <c r="AB248" s="2">
        <f t="shared" si="20"/>
        <v>420000</v>
      </c>
      <c r="AC248" s="2">
        <f t="shared" si="44"/>
        <v>55405662.243367076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50072467.148649186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173</v>
      </c>
      <c r="C249" s="7"/>
      <c r="D249" s="2" t="e">
        <f t="shared" si="11"/>
        <v>#N/A</v>
      </c>
      <c r="E249" s="2" t="e">
        <f t="shared" si="22"/>
        <v>#N/A</v>
      </c>
      <c r="F249" s="2">
        <v>730871.1209461391</v>
      </c>
      <c r="G249" s="2">
        <f t="shared" si="47"/>
        <v>629079.14285714284</v>
      </c>
      <c r="H249" s="2">
        <f t="shared" si="45"/>
        <v>115542369.91643137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4355345.2857142948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788591.91916374862</v>
      </c>
      <c r="Q249" s="2">
        <f t="shared" si="48"/>
        <v>650000</v>
      </c>
      <c r="R249" s="2">
        <f t="shared" si="46"/>
        <v>120369081.56149711</v>
      </c>
      <c r="S249" s="2">
        <f t="shared" si="16"/>
        <v>629079.14285714924</v>
      </c>
      <c r="T249" s="2">
        <f t="shared" si="17"/>
        <v>20920.857142857276</v>
      </c>
      <c r="U249" s="2">
        <f t="shared" si="18"/>
        <v>650000</v>
      </c>
      <c r="V249" s="2">
        <f t="shared" si="34"/>
        <v>63311930.391866267</v>
      </c>
      <c r="W249" s="2">
        <f t="shared" si="19"/>
        <v>576665.9798579514</v>
      </c>
      <c r="X249" s="2">
        <f t="shared" si="6"/>
        <v>73334.020142048597</v>
      </c>
      <c r="Y249" s="2">
        <f t="shared" si="43"/>
        <v>57057151.169630826</v>
      </c>
      <c r="Z249" s="2" t="str">
        <f t="shared" si="8"/>
        <v>MEEP</v>
      </c>
      <c r="AA249" s="2">
        <f>IF(Z249="HERE",Y249,AA248+Graph!$G$1*1000)</f>
        <v>61420618.419630945</v>
      </c>
      <c r="AB249" s="2">
        <f t="shared" si="20"/>
        <v>420000</v>
      </c>
      <c r="AC249" s="2">
        <f t="shared" si="44"/>
        <v>55405662.243367076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50099372.883378483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174</v>
      </c>
      <c r="C250" s="7"/>
      <c r="D250" s="2" t="e">
        <f t="shared" si="11"/>
        <v>#N/A</v>
      </c>
      <c r="E250" s="2" t="e">
        <f t="shared" si="22"/>
        <v>#N/A</v>
      </c>
      <c r="F250" s="2">
        <v>732706.89643527567</v>
      </c>
      <c r="G250" s="2">
        <f t="shared" si="47"/>
        <v>629079.14285714284</v>
      </c>
      <c r="H250" s="2">
        <f t="shared" si="45"/>
        <v>116171449.05928852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4376266.142857152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790698.55905921757</v>
      </c>
      <c r="Q250" s="2">
        <f t="shared" si="48"/>
        <v>650000</v>
      </c>
      <c r="R250" s="2">
        <f t="shared" si="46"/>
        <v>121019081.56149711</v>
      </c>
      <c r="S250" s="2">
        <f t="shared" si="16"/>
        <v>629079.14285714924</v>
      </c>
      <c r="T250" s="2">
        <f t="shared" si="17"/>
        <v>20920.857142857276</v>
      </c>
      <c r="U250" s="2">
        <f t="shared" si="18"/>
        <v>650000</v>
      </c>
      <c r="V250" s="2">
        <f t="shared" si="34"/>
        <v>63890432.14721337</v>
      </c>
      <c r="W250" s="2">
        <f t="shared" si="19"/>
        <v>578501.75534710288</v>
      </c>
      <c r="X250" s="2">
        <f t="shared" si="6"/>
        <v>71498.24465289712</v>
      </c>
      <c r="Y250" s="2">
        <f t="shared" si="43"/>
        <v>57128649.414283723</v>
      </c>
      <c r="Z250" s="2" t="str">
        <f t="shared" si="8"/>
        <v>MEEP</v>
      </c>
      <c r="AA250" s="2">
        <f>IF(Z250="HERE",Y250,AA249+Graph!$G$1*1000)</f>
        <v>61840618.419630945</v>
      </c>
      <c r="AB250" s="2">
        <f t="shared" si="20"/>
        <v>420000</v>
      </c>
      <c r="AC250" s="2">
        <f t="shared" si="44"/>
        <v>55405662.243367076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50126370.406882234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175</v>
      </c>
      <c r="C251" s="7"/>
      <c r="D251" s="2" t="e">
        <f t="shared" si="11"/>
        <v>#N/A</v>
      </c>
      <c r="E251" s="2" t="e">
        <f t="shared" si="22"/>
        <v>#N/A</v>
      </c>
      <c r="F251" s="2">
        <v>734542.67192442715</v>
      </c>
      <c r="G251" s="2">
        <f t="shared" si="47"/>
        <v>629079.14285714284</v>
      </c>
      <c r="H251" s="2">
        <f t="shared" si="45"/>
        <v>116800528.20214567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4397187.0000000093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792805.19895468652</v>
      </c>
      <c r="Q251" s="2">
        <f t="shared" si="48"/>
        <v>650000</v>
      </c>
      <c r="R251" s="2">
        <f t="shared" si="46"/>
        <v>121669081.56149711</v>
      </c>
      <c r="S251" s="2">
        <f t="shared" si="16"/>
        <v>629079.14285714924</v>
      </c>
      <c r="T251" s="2">
        <f t="shared" si="17"/>
        <v>20920.857142857276</v>
      </c>
      <c r="U251" s="2">
        <f t="shared" si="18"/>
        <v>650000</v>
      </c>
      <c r="V251" s="2">
        <f t="shared" si="34"/>
        <v>64470769.678049609</v>
      </c>
      <c r="W251" s="2">
        <f t="shared" si="19"/>
        <v>580337.53083623946</v>
      </c>
      <c r="X251" s="2">
        <f t="shared" si="6"/>
        <v>69662.469163760543</v>
      </c>
      <c r="Y251" s="2">
        <f t="shared" si="43"/>
        <v>57198311.883447483</v>
      </c>
      <c r="Z251" s="2" t="str">
        <f t="shared" si="8"/>
        <v>MEEP</v>
      </c>
      <c r="AA251" s="2">
        <f>IF(Z251="HERE",Y251,AA250+Graph!$G$1*1000)</f>
        <v>62260618.419630945</v>
      </c>
      <c r="AB251" s="2">
        <f t="shared" si="20"/>
        <v>420000</v>
      </c>
      <c r="AC251" s="2">
        <f t="shared" si="44"/>
        <v>55405662.243367076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50153459.719160445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176</v>
      </c>
      <c r="C252" s="7"/>
      <c r="D252" s="2" t="e">
        <f t="shared" si="11"/>
        <v>#N/A</v>
      </c>
      <c r="E252" s="2" t="e">
        <f t="shared" si="22"/>
        <v>#N/A</v>
      </c>
      <c r="F252" s="2">
        <v>736378.44741356373</v>
      </c>
      <c r="G252" s="2">
        <f t="shared" si="47"/>
        <v>629079.14285714284</v>
      </c>
      <c r="H252" s="2">
        <f t="shared" si="45"/>
        <v>117429607.34500282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4418107.8571428666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794911.83885017037</v>
      </c>
      <c r="Q252" s="2">
        <f t="shared" si="48"/>
        <v>650000</v>
      </c>
      <c r="R252" s="2">
        <f t="shared" si="46"/>
        <v>122319081.56149711</v>
      </c>
      <c r="S252" s="2">
        <f t="shared" si="16"/>
        <v>629079.14285714924</v>
      </c>
      <c r="T252" s="2">
        <f t="shared" si="17"/>
        <v>20920.857142857276</v>
      </c>
      <c r="U252" s="2">
        <f t="shared" si="18"/>
        <v>650000</v>
      </c>
      <c r="V252" s="2">
        <f t="shared" si="34"/>
        <v>65052942.984375</v>
      </c>
      <c r="W252" s="2">
        <f t="shared" si="19"/>
        <v>582173.30632539093</v>
      </c>
      <c r="X252" s="2">
        <f t="shared" si="6"/>
        <v>67826.693674609065</v>
      </c>
      <c r="Y252" s="2">
        <f t="shared" si="43"/>
        <v>57266138.577122092</v>
      </c>
      <c r="Z252" s="2" t="str">
        <f t="shared" si="8"/>
        <v>MEEP</v>
      </c>
      <c r="AA252" s="2">
        <f>IF(Z252="HERE",Y252,AA251+Graph!$G$1*1000)</f>
        <v>62680618.419630945</v>
      </c>
      <c r="AB252" s="2">
        <f t="shared" si="20"/>
        <v>420000</v>
      </c>
      <c r="AC252" s="2">
        <f t="shared" si="44"/>
        <v>55405662.243367076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177</v>
      </c>
      <c r="C253" s="7"/>
      <c r="D253" s="2" t="e">
        <f t="shared" si="11"/>
        <v>#N/A</v>
      </c>
      <c r="E253" s="2" t="e">
        <f t="shared" si="22"/>
        <v>#N/A</v>
      </c>
      <c r="F253" s="2">
        <v>738214.22290271521</v>
      </c>
      <c r="G253" s="2">
        <f t="shared" si="47"/>
        <v>629079.14285714284</v>
      </c>
      <c r="H253" s="2">
        <f t="shared" si="45"/>
        <v>118058686.48785996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4439028.7142857239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797018.47874563932</v>
      </c>
      <c r="Q253" s="2">
        <f t="shared" si="48"/>
        <v>650000</v>
      </c>
      <c r="R253" s="2">
        <f t="shared" si="46"/>
        <v>122969081.56149711</v>
      </c>
      <c r="S253" s="2">
        <f t="shared" si="16"/>
        <v>629079.14285714924</v>
      </c>
      <c r="T253" s="2">
        <f t="shared" si="17"/>
        <v>20920.857142857276</v>
      </c>
      <c r="U253" s="2">
        <f t="shared" si="18"/>
        <v>650000</v>
      </c>
      <c r="V253" s="2">
        <f t="shared" si="34"/>
        <v>65636952.066189542</v>
      </c>
      <c r="W253" s="2">
        <f t="shared" si="19"/>
        <v>584009.08181454241</v>
      </c>
      <c r="X253" s="2">
        <f t="shared" si="6"/>
        <v>65990.918185457587</v>
      </c>
      <c r="Y253" s="2">
        <f t="shared" si="43"/>
        <v>57332129.49530755</v>
      </c>
      <c r="Z253" s="2" t="str">
        <f t="shared" si="8"/>
        <v>MEEP</v>
      </c>
      <c r="AA253" s="2">
        <f>IF(Z253="HERE",Y253,AA252+Graph!$G$1*1000)</f>
        <v>63100618.419630945</v>
      </c>
      <c r="AB253" s="2">
        <f t="shared" si="20"/>
        <v>420000</v>
      </c>
      <c r="AC253" s="2">
        <f t="shared" si="44"/>
        <v>55405662.243367076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178</v>
      </c>
      <c r="C254" s="7"/>
      <c r="D254" s="2" t="e">
        <f t="shared" si="11"/>
        <v>#N/A</v>
      </c>
      <c r="E254" s="2" t="e">
        <f t="shared" si="22"/>
        <v>#N/A</v>
      </c>
      <c r="F254" s="2">
        <v>740049.99839186668</v>
      </c>
      <c r="G254" s="2">
        <f t="shared" si="47"/>
        <v>629079.14285714284</v>
      </c>
      <c r="H254" s="2">
        <f t="shared" si="45"/>
        <v>118687765.63071711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4459949.5714285811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799125.11864110827</v>
      </c>
      <c r="Q254" s="2">
        <f t="shared" si="48"/>
        <v>650000</v>
      </c>
      <c r="R254" s="2">
        <f t="shared" si="46"/>
        <v>123619081.56149711</v>
      </c>
      <c r="S254" s="2">
        <f t="shared" si="16"/>
        <v>629079.14285714924</v>
      </c>
      <c r="T254" s="2">
        <f t="shared" si="17"/>
        <v>20920.857142857276</v>
      </c>
      <c r="U254" s="2">
        <f t="shared" si="18"/>
        <v>650000</v>
      </c>
      <c r="V254" s="2">
        <f t="shared" si="34"/>
        <v>66222796.923493221</v>
      </c>
      <c r="W254" s="2">
        <f t="shared" si="19"/>
        <v>585844.85730367899</v>
      </c>
      <c r="X254" s="2">
        <f t="shared" si="6"/>
        <v>64155.142696321011</v>
      </c>
      <c r="Y254" s="2">
        <f t="shared" si="43"/>
        <v>57396284.638003871</v>
      </c>
      <c r="Z254" s="2" t="str">
        <f t="shared" si="8"/>
        <v>MEEP</v>
      </c>
      <c r="AA254" s="2">
        <f>IF(Z254="HERE",Y254,AA253+Graph!$G$1*1000)</f>
        <v>63520618.419630945</v>
      </c>
      <c r="AB254" s="2">
        <f t="shared" si="20"/>
        <v>420000</v>
      </c>
      <c r="AC254" s="2">
        <f t="shared" si="44"/>
        <v>55405662.243367076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179</v>
      </c>
      <c r="C255" s="7"/>
      <c r="D255" s="2" t="e">
        <f t="shared" si="11"/>
        <v>#N/A</v>
      </c>
      <c r="E255" s="2" t="e">
        <f t="shared" si="22"/>
        <v>#N/A</v>
      </c>
      <c r="F255" s="2">
        <v>741885.77388100326</v>
      </c>
      <c r="G255" s="2">
        <f t="shared" si="47"/>
        <v>629079.14285714284</v>
      </c>
      <c r="H255" s="2">
        <f t="shared" si="45"/>
        <v>119316844.77357426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4480870.4285714384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801231.75853657722</v>
      </c>
      <c r="Q255" s="2">
        <f t="shared" si="48"/>
        <v>650000</v>
      </c>
      <c r="R255" s="2">
        <f t="shared" si="46"/>
        <v>124269081.56149711</v>
      </c>
      <c r="S255" s="2">
        <f t="shared" si="16"/>
        <v>629079.14285714924</v>
      </c>
      <c r="T255" s="2">
        <f t="shared" si="17"/>
        <v>20920.857142857276</v>
      </c>
      <c r="U255" s="2">
        <f t="shared" si="18"/>
        <v>650000</v>
      </c>
      <c r="V255" s="2">
        <f t="shared" si="34"/>
        <v>66810477.556286052</v>
      </c>
      <c r="W255" s="2">
        <f t="shared" si="19"/>
        <v>587680.63279283047</v>
      </c>
      <c r="X255" s="2">
        <f t="shared" si="6"/>
        <v>62319.367207169533</v>
      </c>
      <c r="Y255" s="2">
        <f t="shared" si="43"/>
        <v>57458604.00521104</v>
      </c>
      <c r="Z255" s="2" t="str">
        <f t="shared" si="8"/>
        <v>MEEP</v>
      </c>
      <c r="AA255" s="2">
        <f>IF(Z255="HERE",Y255,AA254+Graph!$G$1*1000)</f>
        <v>63940618.419630945</v>
      </c>
      <c r="AB255" s="2">
        <f t="shared" si="20"/>
        <v>420000</v>
      </c>
      <c r="AC255" s="2">
        <f t="shared" si="44"/>
        <v>55405662.243367076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180</v>
      </c>
      <c r="C256" s="7"/>
      <c r="D256" s="2" t="e">
        <f t="shared" si="11"/>
        <v>#N/A</v>
      </c>
      <c r="E256" s="2" t="e">
        <f t="shared" si="22"/>
        <v>#N/A</v>
      </c>
      <c r="F256" s="2">
        <v>743721.54937015474</v>
      </c>
      <c r="G256" s="2">
        <f t="shared" si="47"/>
        <v>629079.14285714284</v>
      </c>
      <c r="H256" s="2">
        <f t="shared" si="45"/>
        <v>119945923.91643141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4501791.2857142957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803338.39843204618</v>
      </c>
      <c r="Q256" s="2">
        <f t="shared" si="48"/>
        <v>650000</v>
      </c>
      <c r="R256" s="2">
        <f t="shared" si="46"/>
        <v>124919081.56149711</v>
      </c>
      <c r="S256" s="2">
        <f t="shared" si="16"/>
        <v>629079.14285714924</v>
      </c>
      <c r="T256" s="2">
        <f t="shared" si="17"/>
        <v>20920.857142857276</v>
      </c>
      <c r="U256" s="2">
        <f t="shared" si="18"/>
        <v>650000</v>
      </c>
      <c r="V256" s="2">
        <f t="shared" si="34"/>
        <v>67399993.964568019</v>
      </c>
      <c r="W256" s="2">
        <f t="shared" si="19"/>
        <v>589516.40828196704</v>
      </c>
      <c r="X256" s="2">
        <f t="shared" si="6"/>
        <v>60483.591718032956</v>
      </c>
      <c r="Y256" s="2">
        <f t="shared" si="43"/>
        <v>57519087.596929073</v>
      </c>
      <c r="Z256" s="2" t="str">
        <f t="shared" si="8"/>
        <v>MEEP</v>
      </c>
      <c r="AA256" s="2">
        <f>IF(Z256="HERE",Y256,AA255+Graph!$G$1*1000)</f>
        <v>64360618.419630945</v>
      </c>
      <c r="AB256" s="2">
        <f t="shared" si="20"/>
        <v>420000</v>
      </c>
      <c r="AC256" s="2">
        <f t="shared" si="44"/>
        <v>55405662.243367076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181</v>
      </c>
      <c r="C257" s="7"/>
      <c r="D257" s="2" t="e">
        <f t="shared" si="11"/>
        <v>#N/A</v>
      </c>
      <c r="E257" s="2" t="e">
        <f t="shared" si="22"/>
        <v>#N/A</v>
      </c>
      <c r="F257" s="2">
        <v>745557.32485929132</v>
      </c>
      <c r="G257" s="2">
        <f t="shared" si="47"/>
        <v>629079.14285714284</v>
      </c>
      <c r="H257" s="2">
        <f t="shared" si="45"/>
        <v>120575003.05928856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4522712.142857153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805445.03832751513</v>
      </c>
      <c r="Q257" s="2">
        <f t="shared" si="48"/>
        <v>650000</v>
      </c>
      <c r="R257" s="2">
        <f t="shared" si="46"/>
        <v>125569081.56149711</v>
      </c>
      <c r="S257" s="2">
        <f t="shared" si="16"/>
        <v>629079.14285714924</v>
      </c>
      <c r="T257" s="2">
        <f t="shared" si="17"/>
        <v>20920.857142857276</v>
      </c>
      <c r="U257" s="2">
        <f t="shared" si="18"/>
        <v>650000</v>
      </c>
      <c r="V257" s="2">
        <f t="shared" si="34"/>
        <v>67991346.148339137</v>
      </c>
      <c r="W257" s="2">
        <f t="shared" si="19"/>
        <v>591352.18377111852</v>
      </c>
      <c r="X257" s="2">
        <f t="shared" si="6"/>
        <v>58647.816228881478</v>
      </c>
      <c r="Y257" s="2">
        <f t="shared" si="43"/>
        <v>57577735.413157955</v>
      </c>
      <c r="Z257" s="2" t="str">
        <f t="shared" si="8"/>
        <v>MEEP</v>
      </c>
      <c r="AA257" s="2">
        <f>IF(Z257="HERE",Y257,AA256+Graph!$G$1*1000)</f>
        <v>64780618.419630945</v>
      </c>
      <c r="AB257" s="2">
        <f t="shared" si="20"/>
        <v>420000</v>
      </c>
      <c r="AC257" s="2">
        <f t="shared" si="44"/>
        <v>55405662.243367076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182</v>
      </c>
      <c r="C258" s="7"/>
      <c r="D258" s="2" t="e">
        <f t="shared" si="11"/>
        <v>#N/A</v>
      </c>
      <c r="E258" s="2" t="e">
        <f t="shared" si="22"/>
        <v>#N/A</v>
      </c>
      <c r="F258" s="2">
        <v>747393.10034844279</v>
      </c>
      <c r="G258" s="2">
        <f t="shared" si="47"/>
        <v>629079.14285714284</v>
      </c>
      <c r="H258" s="2">
        <f t="shared" si="45"/>
        <v>121204082.20214571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4543633.0000000102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807551.67822298408</v>
      </c>
      <c r="Q258" s="2">
        <f t="shared" si="48"/>
        <v>650000</v>
      </c>
      <c r="R258" s="2">
        <f t="shared" si="46"/>
        <v>126219081.56149711</v>
      </c>
      <c r="S258" s="2">
        <f t="shared" si="16"/>
        <v>629079.14285714924</v>
      </c>
      <c r="T258" s="2">
        <f t="shared" si="17"/>
        <v>20920.857142857276</v>
      </c>
      <c r="U258" s="2">
        <f t="shared" si="18"/>
        <v>650000</v>
      </c>
      <c r="V258" s="2">
        <f t="shared" si="34"/>
        <v>68584534.107599393</v>
      </c>
      <c r="W258" s="2">
        <f t="shared" si="19"/>
        <v>593187.9592602551</v>
      </c>
      <c r="X258" s="2">
        <f t="shared" si="6"/>
        <v>56812.040739744902</v>
      </c>
      <c r="Y258" s="2">
        <f t="shared" si="43"/>
        <v>57634547.4538977</v>
      </c>
      <c r="Z258" s="2" t="str">
        <f t="shared" si="8"/>
        <v>MEEP</v>
      </c>
      <c r="AA258" s="2">
        <f>IF(Z258="HERE",Y258,AA257+Graph!$G$1*1000)</f>
        <v>65200618.419630945</v>
      </c>
      <c r="AB258" s="2">
        <f t="shared" si="20"/>
        <v>420000</v>
      </c>
      <c r="AC258" s="2">
        <f t="shared" si="44"/>
        <v>55405662.243367076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183</v>
      </c>
      <c r="C259" s="7"/>
      <c r="D259" s="2" t="e">
        <f t="shared" si="11"/>
        <v>#N/A</v>
      </c>
      <c r="E259" s="2" t="e">
        <f t="shared" si="22"/>
        <v>#N/A</v>
      </c>
      <c r="F259" s="2">
        <v>749228.87583757937</v>
      </c>
      <c r="G259" s="2">
        <f t="shared" si="47"/>
        <v>629079.14285714284</v>
      </c>
      <c r="H259" s="2">
        <f t="shared" si="45"/>
        <v>121833161.34500286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4564553.8571428675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809658.31811845303</v>
      </c>
      <c r="Q259" s="2">
        <f t="shared" si="48"/>
        <v>650000</v>
      </c>
      <c r="R259" s="2">
        <f t="shared" si="46"/>
        <v>126869081.56149711</v>
      </c>
      <c r="S259" s="2">
        <f t="shared" si="16"/>
        <v>629079.14285714924</v>
      </c>
      <c r="T259" s="2">
        <f t="shared" si="17"/>
        <v>20920.857142857276</v>
      </c>
      <c r="U259" s="2">
        <f t="shared" si="18"/>
        <v>650000</v>
      </c>
      <c r="V259" s="2">
        <f t="shared" si="34"/>
        <v>69179557.842348799</v>
      </c>
      <c r="W259" s="2">
        <f t="shared" si="19"/>
        <v>595023.73474940658</v>
      </c>
      <c r="X259" s="2">
        <f t="shared" si="6"/>
        <v>54976.265250593424</v>
      </c>
      <c r="Y259" s="2">
        <f t="shared" si="43"/>
        <v>57689523.719148293</v>
      </c>
      <c r="Z259" s="2" t="str">
        <f t="shared" si="8"/>
        <v>MEEP</v>
      </c>
      <c r="AA259" s="2">
        <f>IF(Z259="HERE",Y259,AA258+Graph!$G$1*1000)</f>
        <v>65620618.419630945</v>
      </c>
      <c r="AB259" s="2">
        <f t="shared" si="20"/>
        <v>420000</v>
      </c>
      <c r="AC259" s="2">
        <f t="shared" si="44"/>
        <v>55405662.243367076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184</v>
      </c>
      <c r="C260" s="7"/>
      <c r="D260" s="2" t="e">
        <f t="shared" si="11"/>
        <v>#N/A</v>
      </c>
      <c r="E260" s="2" t="e">
        <f t="shared" si="22"/>
        <v>#N/A</v>
      </c>
      <c r="F260" s="2">
        <v>751064.65132673085</v>
      </c>
      <c r="G260" s="2">
        <f t="shared" si="47"/>
        <v>629079.14285714284</v>
      </c>
      <c r="H260" s="2">
        <f t="shared" si="45"/>
        <v>122462240.48786001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4585474.7142857248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811764.95801392198</v>
      </c>
      <c r="Q260" s="2">
        <f t="shared" si="48"/>
        <v>650000</v>
      </c>
      <c r="R260" s="2">
        <f t="shared" si="46"/>
        <v>127519081.56149711</v>
      </c>
      <c r="S260" s="2">
        <f t="shared" si="16"/>
        <v>629079.14285714924</v>
      </c>
      <c r="T260" s="2">
        <f t="shared" si="17"/>
        <v>20920.857142857276</v>
      </c>
      <c r="U260" s="2">
        <f t="shared" si="18"/>
        <v>650000</v>
      </c>
      <c r="V260" s="2">
        <f t="shared" si="34"/>
        <v>69776417.352587357</v>
      </c>
      <c r="W260" s="2">
        <f t="shared" si="19"/>
        <v>596859.51023855805</v>
      </c>
      <c r="X260" s="2">
        <f t="shared" si="6"/>
        <v>53140.489761441946</v>
      </c>
      <c r="Y260" s="2">
        <f t="shared" si="43"/>
        <v>57742664.208909735</v>
      </c>
      <c r="Z260" s="2" t="str">
        <f t="shared" si="8"/>
        <v>MEEP</v>
      </c>
      <c r="AA260" s="2">
        <f>IF(Z260="HERE",Y260,AA259+Graph!$G$1*1000)</f>
        <v>66040618.419630945</v>
      </c>
      <c r="AB260" s="2">
        <f t="shared" si="20"/>
        <v>420000</v>
      </c>
      <c r="AC260" s="2">
        <f t="shared" si="44"/>
        <v>55405662.243367076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185</v>
      </c>
      <c r="C261" s="7"/>
      <c r="D261" s="2" t="e">
        <f t="shared" si="11"/>
        <v>#N/A</v>
      </c>
      <c r="E261" s="2" t="e">
        <f t="shared" si="22"/>
        <v>#N/A</v>
      </c>
      <c r="F261" s="2">
        <v>752900.42681588233</v>
      </c>
      <c r="G261" s="2">
        <f t="shared" si="47"/>
        <v>629079.14285714284</v>
      </c>
      <c r="H261" s="2">
        <f t="shared" si="45"/>
        <v>123091319.63071716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4606395.5714285821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813871.59790939093</v>
      </c>
      <c r="Q261" s="2">
        <f t="shared" si="48"/>
        <v>650000</v>
      </c>
      <c r="R261" s="2">
        <f t="shared" si="46"/>
        <v>128169081.56149711</v>
      </c>
      <c r="S261" s="2">
        <f t="shared" si="16"/>
        <v>629079.14285714924</v>
      </c>
      <c r="T261" s="2">
        <f t="shared" si="17"/>
        <v>20920.857142857276</v>
      </c>
      <c r="U261" s="2">
        <f t="shared" si="18"/>
        <v>650000</v>
      </c>
      <c r="V261" s="2">
        <f t="shared" si="34"/>
        <v>70375112.638315052</v>
      </c>
      <c r="W261" s="2">
        <f t="shared" si="19"/>
        <v>598695.28572769463</v>
      </c>
      <c r="X261" s="2">
        <f t="shared" si="6"/>
        <v>51304.714272305369</v>
      </c>
      <c r="Y261" s="2">
        <f t="shared" si="43"/>
        <v>57793968.92318204</v>
      </c>
      <c r="Z261" s="2" t="str">
        <f t="shared" si="8"/>
        <v>MEEP</v>
      </c>
      <c r="AA261" s="2">
        <f>IF(Z261="HERE",Y261,AA260+Graph!$G$1*1000)</f>
        <v>66460618.419630945</v>
      </c>
      <c r="AB261" s="2">
        <f t="shared" si="20"/>
        <v>420000</v>
      </c>
      <c r="AC261" s="2">
        <f t="shared" si="44"/>
        <v>55405662.243367076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186</v>
      </c>
      <c r="C262" s="7"/>
      <c r="D262" s="2" t="e">
        <f t="shared" si="11"/>
        <v>#N/A</v>
      </c>
      <c r="E262" s="2" t="e">
        <f t="shared" si="22"/>
        <v>#N/A</v>
      </c>
      <c r="F262" s="2">
        <v>754736.2023050189</v>
      </c>
      <c r="G262" s="2">
        <f t="shared" si="47"/>
        <v>629079.14285714284</v>
      </c>
      <c r="H262" s="2">
        <f t="shared" si="45"/>
        <v>123720398.77357431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4627316.4285714393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815978.23780485988</v>
      </c>
      <c r="Q262" s="2">
        <f t="shared" si="48"/>
        <v>650000</v>
      </c>
      <c r="R262" s="2">
        <f t="shared" si="46"/>
        <v>128819081.56149711</v>
      </c>
      <c r="S262" s="2">
        <f t="shared" si="16"/>
        <v>629079.14285714924</v>
      </c>
      <c r="T262" s="2">
        <f t="shared" si="17"/>
        <v>20920.857142857276</v>
      </c>
      <c r="U262" s="2">
        <f t="shared" si="18"/>
        <v>650000</v>
      </c>
      <c r="V262" s="2">
        <f t="shared" si="34"/>
        <v>70975643.699531898</v>
      </c>
      <c r="W262" s="2">
        <f t="shared" si="19"/>
        <v>600531.06121684611</v>
      </c>
      <c r="X262" s="2">
        <f t="shared" si="6"/>
        <v>49468.938783153892</v>
      </c>
      <c r="Y262" s="2">
        <f t="shared" si="43"/>
        <v>57843437.861965194</v>
      </c>
      <c r="Z262" s="2" t="str">
        <f t="shared" si="8"/>
        <v>MEEP</v>
      </c>
      <c r="AA262" s="2">
        <f>IF(Z262="HERE",Y262,AA261+Graph!$G$1*1000)</f>
        <v>66880618.419630945</v>
      </c>
      <c r="AB262" s="2">
        <f t="shared" si="20"/>
        <v>420000</v>
      </c>
      <c r="AC262" s="2">
        <f t="shared" si="44"/>
        <v>55405662.243367076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187</v>
      </c>
      <c r="C263" s="7"/>
      <c r="D263" s="2" t="e">
        <f t="shared" si="11"/>
        <v>#N/A</v>
      </c>
      <c r="E263" s="2" t="e">
        <f t="shared" si="22"/>
        <v>#N/A</v>
      </c>
      <c r="F263" s="2">
        <v>756571.97779417038</v>
      </c>
      <c r="G263" s="2">
        <f t="shared" si="47"/>
        <v>629079.14285714284</v>
      </c>
      <c r="H263" s="2">
        <f t="shared" si="45"/>
        <v>124349477.91643146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4648237.2857142966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818084.87770034373</v>
      </c>
      <c r="Q263" s="2">
        <f t="shared" si="48"/>
        <v>650000</v>
      </c>
      <c r="R263" s="2">
        <f t="shared" si="46"/>
        <v>129469081.56149711</v>
      </c>
      <c r="S263" s="2">
        <f t="shared" si="16"/>
        <v>629079.14285714924</v>
      </c>
      <c r="T263" s="2">
        <f t="shared" si="17"/>
        <v>20920.857142857276</v>
      </c>
      <c r="U263" s="2">
        <f t="shared" si="18"/>
        <v>650000</v>
      </c>
      <c r="V263" s="2">
        <f t="shared" si="34"/>
        <v>71578010.536237881</v>
      </c>
      <c r="W263" s="2">
        <f t="shared" si="19"/>
        <v>602366.83670598269</v>
      </c>
      <c r="X263" s="2">
        <f t="shared" si="6"/>
        <v>47633.163294017315</v>
      </c>
      <c r="Y263" s="2">
        <f t="shared" si="43"/>
        <v>57891071.025259212</v>
      </c>
      <c r="Z263" s="2" t="str">
        <f t="shared" si="8"/>
        <v>MEEP</v>
      </c>
      <c r="AA263" s="2">
        <f>IF(Z263="HERE",Y263,AA262+Graph!$G$1*1000)</f>
        <v>67300618.419630945</v>
      </c>
      <c r="AB263" s="2">
        <f t="shared" si="20"/>
        <v>420000</v>
      </c>
      <c r="AC263" s="2">
        <f t="shared" si="44"/>
        <v>55405662.243367076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188</v>
      </c>
      <c r="C264" s="7"/>
      <c r="D264" s="2" t="e">
        <f t="shared" si="11"/>
        <v>#N/A</v>
      </c>
      <c r="E264" s="2" t="e">
        <f t="shared" si="22"/>
        <v>#N/A</v>
      </c>
      <c r="F264" s="2">
        <v>758407.75328330696</v>
      </c>
      <c r="G264" s="2">
        <f t="shared" si="47"/>
        <v>629079.14285714284</v>
      </c>
      <c r="H264" s="2">
        <f t="shared" si="45"/>
        <v>124978557.05928861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4669158.1428571539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820191.51759581268</v>
      </c>
      <c r="Q264" s="2">
        <f t="shared" si="48"/>
        <v>650000</v>
      </c>
      <c r="R264" s="2">
        <f t="shared" si="46"/>
        <v>130119081.56149711</v>
      </c>
      <c r="S264" s="2">
        <f t="shared" si="16"/>
        <v>629079.14285714924</v>
      </c>
      <c r="T264" s="2">
        <f t="shared" si="17"/>
        <v>20920.857142857276</v>
      </c>
      <c r="U264" s="2">
        <f t="shared" si="18"/>
        <v>650000</v>
      </c>
      <c r="V264" s="2">
        <f t="shared" si="34"/>
        <v>72182213.148433015</v>
      </c>
      <c r="W264" s="2">
        <f t="shared" si="19"/>
        <v>604202.61219513416</v>
      </c>
      <c r="X264" s="2">
        <f t="shared" si="6"/>
        <v>45797.387804865837</v>
      </c>
      <c r="Y264" s="2">
        <f t="shared" si="43"/>
        <v>57936868.413064077</v>
      </c>
      <c r="Z264" s="2" t="str">
        <f t="shared" si="8"/>
        <v>MEEP</v>
      </c>
      <c r="AA264" s="2">
        <f>IF(Z264="HERE",Y264,AA263+Graph!$G$1*1000)</f>
        <v>67720618.419630945</v>
      </c>
      <c r="AB264" s="2">
        <f t="shared" si="20"/>
        <v>420000</v>
      </c>
      <c r="AC264" s="2">
        <f t="shared" si="44"/>
        <v>55405662.243367076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189</v>
      </c>
      <c r="C265" s="7"/>
      <c r="D265" s="2" t="e">
        <f t="shared" si="11"/>
        <v>#N/A</v>
      </c>
      <c r="E265" s="2" t="e">
        <f t="shared" si="22"/>
        <v>#N/A</v>
      </c>
      <c r="F265" s="2">
        <v>760243.52877245843</v>
      </c>
      <c r="G265" s="2">
        <f t="shared" si="47"/>
        <v>629079.14285714284</v>
      </c>
      <c r="H265" s="2">
        <f t="shared" si="45"/>
        <v>125607636.20214576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4690079.0000000112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822298.15749128163</v>
      </c>
      <c r="Q265" s="2">
        <f t="shared" si="48"/>
        <v>650000</v>
      </c>
      <c r="R265" s="2">
        <f t="shared" si="46"/>
        <v>130769081.56149711</v>
      </c>
      <c r="S265" s="2">
        <f t="shared" si="16"/>
        <v>629079.14285714924</v>
      </c>
      <c r="T265" s="2">
        <f t="shared" si="17"/>
        <v>20920.857142857276</v>
      </c>
      <c r="U265" s="2">
        <f t="shared" si="18"/>
        <v>650000</v>
      </c>
      <c r="V265" s="2">
        <f t="shared" si="34"/>
        <v>72788251.536117285</v>
      </c>
      <c r="W265" s="2">
        <f t="shared" si="19"/>
        <v>606038.38768427074</v>
      </c>
      <c r="X265" s="2">
        <f t="shared" si="6"/>
        <v>43961.61231572926</v>
      </c>
      <c r="Y265" s="2">
        <f t="shared" si="43"/>
        <v>57980830.025379807</v>
      </c>
      <c r="Z265" s="2" t="str">
        <f t="shared" si="8"/>
        <v>MEEP</v>
      </c>
      <c r="AA265" s="2">
        <f>IF(Z265="HERE",Y265,AA264+Graph!$G$1*1000)</f>
        <v>68140618.419630945</v>
      </c>
      <c r="AB265" s="2">
        <f t="shared" si="20"/>
        <v>420000</v>
      </c>
      <c r="AC265" s="2">
        <f t="shared" si="44"/>
        <v>55405662.243367076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190</v>
      </c>
      <c r="C266" s="7"/>
      <c r="D266" s="2" t="e">
        <f t="shared" si="11"/>
        <v>#N/A</v>
      </c>
      <c r="E266" s="2" t="e">
        <f t="shared" si="22"/>
        <v>#N/A</v>
      </c>
      <c r="F266" s="2">
        <v>762079.30426159501</v>
      </c>
      <c r="G266" s="2">
        <f t="shared" si="47"/>
        <v>629079.14285714284</v>
      </c>
      <c r="H266" s="2">
        <f t="shared" si="45"/>
        <v>126236715.3450029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4710999.8571428685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824404.79738675058</v>
      </c>
      <c r="Q266" s="2">
        <f t="shared" si="48"/>
        <v>650000</v>
      </c>
      <c r="R266" s="2">
        <f t="shared" si="46"/>
        <v>131419081.56149711</v>
      </c>
      <c r="S266" s="2">
        <f t="shared" si="16"/>
        <v>629079.14285714924</v>
      </c>
      <c r="T266" s="2">
        <f t="shared" si="17"/>
        <v>20920.857142857276</v>
      </c>
      <c r="U266" s="2">
        <f t="shared" si="18"/>
        <v>650000</v>
      </c>
      <c r="V266" s="2">
        <f t="shared" si="34"/>
        <v>73396125.699290708</v>
      </c>
      <c r="W266" s="2">
        <f t="shared" si="19"/>
        <v>607874.16317342222</v>
      </c>
      <c r="X266" s="2">
        <f t="shared" si="6"/>
        <v>42125.836826577783</v>
      </c>
      <c r="Y266" s="2">
        <f t="shared" si="43"/>
        <v>58022955.862206385</v>
      </c>
      <c r="Z266" s="2" t="str">
        <f t="shared" si="8"/>
        <v>MEEP</v>
      </c>
      <c r="AA266" s="2">
        <f>IF(Z266="HERE",Y266,AA265+Graph!$G$1*1000)</f>
        <v>68560618.419630945</v>
      </c>
      <c r="AB266" s="2">
        <f t="shared" si="20"/>
        <v>420000</v>
      </c>
      <c r="AC266" s="2">
        <f t="shared" si="44"/>
        <v>55405662.243367076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191</v>
      </c>
      <c r="C267" s="7"/>
      <c r="D267" s="2" t="e">
        <f t="shared" si="11"/>
        <v>#N/A</v>
      </c>
      <c r="E267" s="2" t="e">
        <f t="shared" si="22"/>
        <v>#N/A</v>
      </c>
      <c r="F267" s="2">
        <v>763915.07975074649</v>
      </c>
      <c r="G267" s="2">
        <f t="shared" si="47"/>
        <v>629079.14285714284</v>
      </c>
      <c r="H267" s="2">
        <f t="shared" si="45"/>
        <v>126865794.48786005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4731920.7142857257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826511.43728221953</v>
      </c>
      <c r="Q267" s="2">
        <f t="shared" si="48"/>
        <v>650000</v>
      </c>
      <c r="R267" s="2">
        <f t="shared" si="46"/>
        <v>132069081.56149711</v>
      </c>
      <c r="S267" s="2">
        <f t="shared" si="16"/>
        <v>629079.14285714924</v>
      </c>
      <c r="T267" s="2">
        <f t="shared" si="17"/>
        <v>20920.857142857276</v>
      </c>
      <c r="U267" s="2">
        <f t="shared" si="18"/>
        <v>650000</v>
      </c>
      <c r="V267" s="2">
        <f t="shared" si="34"/>
        <v>74005835.637953267</v>
      </c>
      <c r="W267" s="2">
        <f t="shared" si="19"/>
        <v>609709.93866255879</v>
      </c>
      <c r="X267" s="2">
        <f t="shared" si="6"/>
        <v>40290.061337441206</v>
      </c>
      <c r="Y267" s="2">
        <f t="shared" si="43"/>
        <v>58063245.923543826</v>
      </c>
      <c r="Z267" s="2" t="str">
        <f t="shared" si="8"/>
        <v>MEEP</v>
      </c>
      <c r="AA267" s="2">
        <f>IF(Z267="HERE",Y267,AA266+Graph!$G$1*1000)</f>
        <v>68980618.419630945</v>
      </c>
      <c r="AB267" s="2">
        <f t="shared" si="20"/>
        <v>420000</v>
      </c>
      <c r="AC267" s="2">
        <f t="shared" si="44"/>
        <v>55405662.243367076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192</v>
      </c>
      <c r="C268" s="7"/>
      <c r="D268" s="2" t="e">
        <f t="shared" si="11"/>
        <v>#N/A</v>
      </c>
      <c r="E268" s="2" t="e">
        <f t="shared" si="22"/>
        <v>#N/A</v>
      </c>
      <c r="F268" s="2">
        <v>765750.85523989797</v>
      </c>
      <c r="G268" s="2">
        <f t="shared" si="47"/>
        <v>629079.14285714284</v>
      </c>
      <c r="H268" s="2">
        <f t="shared" si="45"/>
        <v>127494873.6307172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4752841.571428583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828618.07717768848</v>
      </c>
      <c r="Q268" s="2">
        <f t="shared" si="48"/>
        <v>650000</v>
      </c>
      <c r="R268" s="2">
        <f t="shared" si="46"/>
        <v>132719081.56149711</v>
      </c>
      <c r="S268" s="2">
        <f t="shared" si="16"/>
        <v>629079.14285714924</v>
      </c>
      <c r="T268" s="2">
        <f t="shared" si="17"/>
        <v>20920.857142857276</v>
      </c>
      <c r="U268" s="2">
        <f t="shared" si="18"/>
        <v>650000</v>
      </c>
      <c r="V268" s="2">
        <f t="shared" si="34"/>
        <v>74617381.352104977</v>
      </c>
      <c r="W268" s="2">
        <f t="shared" si="19"/>
        <v>611545.71415171027</v>
      </c>
      <c r="X268" s="2">
        <f t="shared" si="6"/>
        <v>38454.285848289728</v>
      </c>
      <c r="Y268" s="2">
        <f t="shared" si="43"/>
        <v>58101700.209392115</v>
      </c>
      <c r="Z268" s="2" t="str">
        <f t="shared" si="8"/>
        <v>MEEP</v>
      </c>
      <c r="AA268" s="2">
        <f>IF(Z268="HERE",Y268,AA267+Graph!$G$1*1000)</f>
        <v>69400618.419630945</v>
      </c>
      <c r="AB268" s="2">
        <f t="shared" si="20"/>
        <v>420000</v>
      </c>
      <c r="AC268" s="2">
        <f t="shared" si="44"/>
        <v>55405662.243367076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193</v>
      </c>
      <c r="C269" s="7"/>
      <c r="D269" s="2" t="e">
        <f t="shared" si="11"/>
        <v>#N/A</v>
      </c>
      <c r="E269" s="2" t="e">
        <f t="shared" si="22"/>
        <v>#N/A</v>
      </c>
      <c r="F269" s="2">
        <v>767586.63072903454</v>
      </c>
      <c r="G269" s="2">
        <f t="shared" si="47"/>
        <v>629079.14285714284</v>
      </c>
      <c r="H269" s="2">
        <f t="shared" si="45"/>
        <v>128123952.77357435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4773762.4285714403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830724.71707315743</v>
      </c>
      <c r="Q269" s="2">
        <f t="shared" si="48"/>
        <v>650000</v>
      </c>
      <c r="R269" s="2">
        <f t="shared" si="46"/>
        <v>133369081.56149711</v>
      </c>
      <c r="S269" s="2">
        <f t="shared" si="16"/>
        <v>629079.14285714924</v>
      </c>
      <c r="T269" s="2">
        <f t="shared" si="17"/>
        <v>20920.857142857276</v>
      </c>
      <c r="U269" s="2">
        <f t="shared" si="18"/>
        <v>650000</v>
      </c>
      <c r="V269" s="2">
        <f t="shared" si="34"/>
        <v>75230762.841745839</v>
      </c>
      <c r="W269" s="2">
        <f t="shared" si="19"/>
        <v>613381.48964086175</v>
      </c>
      <c r="X269" s="2">
        <f t="shared" si="6"/>
        <v>36618.51035913825</v>
      </c>
      <c r="Y269" s="2">
        <f t="shared" si="43"/>
        <v>58138318.719751254</v>
      </c>
      <c r="Z269" s="2" t="str">
        <f t="shared" si="8"/>
        <v>MEEP</v>
      </c>
      <c r="AA269" s="2">
        <f>IF(Z269="HERE",Y269,AA268+Graph!$G$1*1000)</f>
        <v>69820618.419630945</v>
      </c>
      <c r="AB269" s="2">
        <f t="shared" si="20"/>
        <v>420000</v>
      </c>
      <c r="AC269" s="2">
        <f t="shared" si="44"/>
        <v>55405662.243367076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194</v>
      </c>
      <c r="C270" s="7"/>
      <c r="D270" s="2" t="e">
        <f t="shared" si="11"/>
        <v>#N/A</v>
      </c>
      <c r="E270" s="2" t="e">
        <f t="shared" si="22"/>
        <v>#N/A</v>
      </c>
      <c r="F270" s="2">
        <v>769422.40621818602</v>
      </c>
      <c r="G270" s="2">
        <f t="shared" si="47"/>
        <v>629079.14285714284</v>
      </c>
      <c r="H270" s="2">
        <f t="shared" si="45"/>
        <v>128753031.9164315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4794683.2857142976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832831.35696862638</v>
      </c>
      <c r="Q270" s="2">
        <f t="shared" si="48"/>
        <v>650000</v>
      </c>
      <c r="R270" s="2">
        <f t="shared" si="46"/>
        <v>134019081.56149711</v>
      </c>
      <c r="S270" s="2">
        <f t="shared" si="16"/>
        <v>629079.14285714924</v>
      </c>
      <c r="T270" s="2">
        <f t="shared" si="17"/>
        <v>20920.857142857276</v>
      </c>
      <c r="U270" s="2">
        <f t="shared" si="18"/>
        <v>650000</v>
      </c>
      <c r="V270" s="2">
        <f t="shared" si="34"/>
        <v>75845980.106875837</v>
      </c>
      <c r="W270" s="2">
        <f t="shared" si="19"/>
        <v>615217.26512999833</v>
      </c>
      <c r="X270" s="2">
        <f t="shared" si="6"/>
        <v>34782.734870001674</v>
      </c>
      <c r="Y270" s="2">
        <f t="shared" si="43"/>
        <v>58173101.454621255</v>
      </c>
      <c r="Z270" s="2" t="str">
        <f t="shared" si="8"/>
        <v>MEEP</v>
      </c>
      <c r="AA270" s="2">
        <f>IF(Z270="HERE",Y270,AA269+Graph!$G$1*1000)</f>
        <v>70240618.419630945</v>
      </c>
      <c r="AB270" s="2">
        <f t="shared" si="20"/>
        <v>420000</v>
      </c>
      <c r="AC270" s="2">
        <f t="shared" si="44"/>
        <v>55405662.243367076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195</v>
      </c>
      <c r="C271" s="7"/>
      <c r="D271" s="2" t="e">
        <f t="shared" si="11"/>
        <v>#N/A</v>
      </c>
      <c r="E271" s="2" t="e">
        <f t="shared" si="22"/>
        <v>#N/A</v>
      </c>
      <c r="F271" s="2">
        <v>771258.1817073226</v>
      </c>
      <c r="G271" s="2">
        <f t="shared" si="47"/>
        <v>629079.14285714284</v>
      </c>
      <c r="H271" s="2">
        <f t="shared" si="45"/>
        <v>129382111.05928865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4815604.1428571548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834937.99686409533</v>
      </c>
      <c r="Q271" s="2">
        <f t="shared" si="48"/>
        <v>650000</v>
      </c>
      <c r="R271" s="2">
        <f t="shared" si="46"/>
        <v>134669081.56149709</v>
      </c>
      <c r="S271" s="2">
        <f t="shared" si="16"/>
        <v>629079.14285714924</v>
      </c>
      <c r="T271" s="2">
        <f t="shared" si="17"/>
        <v>20920.857142857276</v>
      </c>
      <c r="U271" s="2">
        <f t="shared" si="18"/>
        <v>649999.9999999851</v>
      </c>
      <c r="V271" s="2">
        <f t="shared" si="34"/>
        <v>76463033.147494987</v>
      </c>
      <c r="W271" s="2">
        <f t="shared" si="19"/>
        <v>617053.0406191498</v>
      </c>
      <c r="X271" s="2">
        <f t="shared" si="6"/>
        <v>32946.959380835295</v>
      </c>
      <c r="Y271" s="2">
        <f t="shared" si="43"/>
        <v>58206048.414002091</v>
      </c>
      <c r="Z271" s="2" t="str">
        <f t="shared" si="8"/>
        <v>MEEP</v>
      </c>
      <c r="AA271" s="2">
        <f>IF(Z271="HERE",Y271,AA270+Graph!$G$1*1000)</f>
        <v>70660618.419630945</v>
      </c>
      <c r="AB271" s="2">
        <f t="shared" si="20"/>
        <v>420000</v>
      </c>
      <c r="AC271" s="2">
        <f t="shared" si="44"/>
        <v>55405662.243367076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196</v>
      </c>
      <c r="C272" s="7"/>
      <c r="D272" s="2" t="e">
        <f t="shared" si="11"/>
        <v>#N/A</v>
      </c>
      <c r="E272" s="2" t="e">
        <f t="shared" si="22"/>
        <v>#N/A</v>
      </c>
      <c r="F272" s="2">
        <v>773093.95719647408</v>
      </c>
      <c r="G272" s="2">
        <f t="shared" si="47"/>
        <v>629079.14285714284</v>
      </c>
      <c r="H272" s="2">
        <f t="shared" si="45"/>
        <v>130011190.2021458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4836525.0000000121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837044.63675956428</v>
      </c>
      <c r="Q272" s="2">
        <f t="shared" si="48"/>
        <v>650000</v>
      </c>
      <c r="R272" s="2">
        <f t="shared" si="46"/>
        <v>135319081.56149709</v>
      </c>
      <c r="S272" s="2">
        <f t="shared" si="16"/>
        <v>629079.14285714924</v>
      </c>
      <c r="T272" s="2">
        <f t="shared" si="17"/>
        <v>20920.857142857276</v>
      </c>
      <c r="U272" s="2">
        <f t="shared" si="18"/>
        <v>650000</v>
      </c>
      <c r="V272" s="2">
        <f t="shared" si="34"/>
        <v>77081921.963603273</v>
      </c>
      <c r="W272" s="2">
        <f t="shared" si="19"/>
        <v>618888.81610828638</v>
      </c>
      <c r="X272" s="2">
        <f t="shared" si="6"/>
        <v>31111.183891713619</v>
      </c>
      <c r="Y272" s="2">
        <f t="shared" si="43"/>
        <v>58237159.597893804</v>
      </c>
      <c r="Z272" s="2" t="str">
        <f t="shared" si="8"/>
        <v>MEEP</v>
      </c>
      <c r="AA272" s="2">
        <f>IF(Z272="HERE",Y272,AA271+Graph!$G$1*1000)</f>
        <v>71080618.419630945</v>
      </c>
      <c r="AB272" s="2">
        <f t="shared" si="20"/>
        <v>420000</v>
      </c>
      <c r="AC272" s="2">
        <f t="shared" si="44"/>
        <v>55405662.243367076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197</v>
      </c>
      <c r="C273" s="7"/>
      <c r="D273" s="2" t="e">
        <f t="shared" si="11"/>
        <v>#N/A</v>
      </c>
      <c r="E273" s="2" t="e">
        <f t="shared" si="22"/>
        <v>#N/A</v>
      </c>
      <c r="F273" s="2">
        <v>774929.73268561065</v>
      </c>
      <c r="G273" s="2">
        <f t="shared" si="47"/>
        <v>629079.14285714284</v>
      </c>
      <c r="H273" s="2">
        <f t="shared" si="45"/>
        <v>130640269.34500295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4857445.8571428694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839151.27665504813</v>
      </c>
      <c r="Q273" s="2">
        <f t="shared" si="48"/>
        <v>650000</v>
      </c>
      <c r="R273" s="2">
        <f t="shared" si="46"/>
        <v>135969081.56149709</v>
      </c>
      <c r="S273" s="2">
        <f t="shared" si="16"/>
        <v>629079.14285714924</v>
      </c>
      <c r="T273" s="2">
        <f t="shared" si="17"/>
        <v>20920.857142857276</v>
      </c>
      <c r="U273" s="2">
        <f t="shared" si="18"/>
        <v>650000</v>
      </c>
      <c r="V273" s="2">
        <f t="shared" si="34"/>
        <v>77702646.555200711</v>
      </c>
      <c r="W273" s="2">
        <f t="shared" si="19"/>
        <v>620724.59159743786</v>
      </c>
      <c r="X273" s="2">
        <f t="shared" si="6"/>
        <v>29275.408402562141</v>
      </c>
      <c r="Y273" s="2">
        <f t="shared" si="43"/>
        <v>58266435.006296366</v>
      </c>
      <c r="Z273" s="2" t="str">
        <f t="shared" si="8"/>
        <v>MEEP</v>
      </c>
      <c r="AA273" s="2">
        <f>IF(Z273="HERE",Y273,AA272+Graph!$G$1*1000)</f>
        <v>71500618.419630945</v>
      </c>
      <c r="AB273" s="2">
        <f t="shared" si="20"/>
        <v>420000</v>
      </c>
      <c r="AC273" s="2">
        <f t="shared" si="44"/>
        <v>55405662.243367076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198</v>
      </c>
      <c r="C274" s="7"/>
      <c r="D274" s="2" t="e">
        <f t="shared" si="11"/>
        <v>#N/A</v>
      </c>
      <c r="E274" s="2" t="e">
        <f t="shared" si="22"/>
        <v>#N/A</v>
      </c>
      <c r="F274" s="2">
        <v>776765.50817476213</v>
      </c>
      <c r="G274" s="2">
        <f t="shared" si="47"/>
        <v>629079.14285714284</v>
      </c>
      <c r="H274" s="2">
        <f t="shared" si="45"/>
        <v>131269348.4878601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4878366.7142857267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841257.91655051708</v>
      </c>
      <c r="Q274" s="2">
        <f t="shared" si="48"/>
        <v>650000</v>
      </c>
      <c r="R274" s="2">
        <f t="shared" si="46"/>
        <v>136619081.56149709</v>
      </c>
      <c r="S274" s="2">
        <f t="shared" si="16"/>
        <v>629079.14285714924</v>
      </c>
      <c r="T274" s="2">
        <f t="shared" si="17"/>
        <v>20920.857142857276</v>
      </c>
      <c r="U274" s="2">
        <f t="shared" si="18"/>
        <v>650000</v>
      </c>
      <c r="V274" s="2">
        <f t="shared" si="34"/>
        <v>78325206.922287285</v>
      </c>
      <c r="W274" s="2">
        <f t="shared" si="19"/>
        <v>622560.36708657444</v>
      </c>
      <c r="X274" s="2">
        <f t="shared" si="6"/>
        <v>27439.632913425565</v>
      </c>
      <c r="Y274" s="2">
        <f t="shared" si="43"/>
        <v>58293874.639209792</v>
      </c>
      <c r="Z274" s="2" t="str">
        <f t="shared" si="8"/>
        <v>MEEP</v>
      </c>
      <c r="AA274" s="2">
        <f>IF(Z274="HERE",Y274,AA273+Graph!$G$1*1000)</f>
        <v>71920618.419630945</v>
      </c>
      <c r="AB274" s="2">
        <f t="shared" si="20"/>
        <v>420000</v>
      </c>
      <c r="AC274" s="2">
        <f t="shared" si="44"/>
        <v>55405662.243367076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199</v>
      </c>
      <c r="C275" s="7"/>
      <c r="D275" s="2" t="e">
        <f t="shared" si="11"/>
        <v>#N/A</v>
      </c>
      <c r="E275" s="2" t="e">
        <f t="shared" si="22"/>
        <v>#N/A</v>
      </c>
      <c r="F275" s="2">
        <v>778601.28366389871</v>
      </c>
      <c r="G275" s="2">
        <f t="shared" si="47"/>
        <v>629079.14285714284</v>
      </c>
      <c r="H275" s="2">
        <f t="shared" si="45"/>
        <v>131898427.63071725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4899287.5714285839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843364.55644598603</v>
      </c>
      <c r="Q275" s="2">
        <f t="shared" si="48"/>
        <v>650000</v>
      </c>
      <c r="R275" s="2">
        <f t="shared" si="46"/>
        <v>137269081.56149709</v>
      </c>
      <c r="S275" s="2">
        <f t="shared" si="16"/>
        <v>629079.14285714924</v>
      </c>
      <c r="T275" s="2">
        <f t="shared" si="17"/>
        <v>20920.857142857276</v>
      </c>
      <c r="U275" s="2">
        <f t="shared" si="18"/>
        <v>650000</v>
      </c>
      <c r="V275" s="2">
        <f t="shared" si="34"/>
        <v>78949603.064863011</v>
      </c>
      <c r="W275" s="2">
        <f t="shared" si="19"/>
        <v>624396.14257572591</v>
      </c>
      <c r="X275" s="2">
        <f t="shared" si="6"/>
        <v>25603.857424274087</v>
      </c>
      <c r="Y275" s="2">
        <f t="shared" si="43"/>
        <v>58319478.496634066</v>
      </c>
      <c r="Z275" s="2" t="str">
        <f t="shared" si="8"/>
        <v>MEEP</v>
      </c>
      <c r="AA275" s="2">
        <f>IF(Z275="HERE",Y275,AA274+Graph!$G$1*1000)</f>
        <v>72340618.419630945</v>
      </c>
      <c r="AB275" s="2">
        <f t="shared" si="20"/>
        <v>420000</v>
      </c>
      <c r="AC275" s="2">
        <f t="shared" si="44"/>
        <v>55405662.243367076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200</v>
      </c>
      <c r="C276" s="7"/>
      <c r="D276" s="2" t="e">
        <f t="shared" si="11"/>
        <v>#N/A</v>
      </c>
      <c r="E276" s="2" t="e">
        <f t="shared" si="22"/>
        <v>#N/A</v>
      </c>
      <c r="F276" s="2">
        <v>780437.05915305018</v>
      </c>
      <c r="G276" s="2">
        <f t="shared" si="47"/>
        <v>629079.14285714284</v>
      </c>
      <c r="H276" s="2">
        <f t="shared" si="45"/>
        <v>132527506.7735744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4920208.4285714412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845471.19634145498</v>
      </c>
      <c r="Q276" s="2">
        <f t="shared" si="48"/>
        <v>650000</v>
      </c>
      <c r="R276" s="2">
        <f t="shared" si="46"/>
        <v>137919081.56149709</v>
      </c>
      <c r="S276" s="2">
        <f t="shared" si="16"/>
        <v>629079.14285714924</v>
      </c>
      <c r="T276" s="2">
        <f t="shared" si="17"/>
        <v>20920.857142857276</v>
      </c>
      <c r="U276" s="2">
        <f t="shared" si="18"/>
        <v>650000</v>
      </c>
      <c r="V276" s="2">
        <f t="shared" si="34"/>
        <v>79575834.982927889</v>
      </c>
      <c r="W276" s="2">
        <f t="shared" si="19"/>
        <v>626231.91806487739</v>
      </c>
      <c r="X276" s="2">
        <f t="shared" si="6"/>
        <v>23768.081935122609</v>
      </c>
      <c r="Y276" s="2">
        <f t="shared" si="43"/>
        <v>58343246.578569189</v>
      </c>
      <c r="Z276" s="2" t="str">
        <f t="shared" si="8"/>
        <v>MEEP</v>
      </c>
      <c r="AA276" s="2">
        <f>IF(Z276="HERE",Y276,AA275+Graph!$G$1*1000)</f>
        <v>72760618.419630945</v>
      </c>
      <c r="AB276" s="2">
        <f t="shared" si="20"/>
        <v>420000</v>
      </c>
      <c r="AC276" s="2">
        <f t="shared" si="44"/>
        <v>55405662.243367076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201</v>
      </c>
      <c r="C277" s="7"/>
      <c r="D277" s="2" t="e">
        <f t="shared" si="11"/>
        <v>#N/A</v>
      </c>
      <c r="E277" s="2" t="e">
        <f t="shared" si="22"/>
        <v>#N/A</v>
      </c>
      <c r="F277" s="2">
        <v>782272.83464220166</v>
      </c>
      <c r="G277" s="2">
        <f t="shared" si="47"/>
        <v>629079.14285714284</v>
      </c>
      <c r="H277" s="2">
        <f t="shared" si="45"/>
        <v>133156585.91643155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4941129.2857142985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847577.83623692393</v>
      </c>
      <c r="Q277" s="2">
        <f t="shared" si="48"/>
        <v>650000</v>
      </c>
      <c r="R277" s="2">
        <f t="shared" si="46"/>
        <v>138569081.56149709</v>
      </c>
      <c r="S277" s="2">
        <f t="shared" si="16"/>
        <v>629079.14285714924</v>
      </c>
      <c r="T277" s="2">
        <f t="shared" si="17"/>
        <v>20920.857142857276</v>
      </c>
      <c r="U277" s="2">
        <f t="shared" si="18"/>
        <v>650000</v>
      </c>
      <c r="V277" s="2">
        <f t="shared" si="34"/>
        <v>80203902.676481903</v>
      </c>
      <c r="W277" s="2">
        <f t="shared" si="19"/>
        <v>628067.69355401397</v>
      </c>
      <c r="X277" s="2">
        <f t="shared" si="6"/>
        <v>21932.306445986032</v>
      </c>
      <c r="Y277" s="2">
        <f t="shared" si="43"/>
        <v>58365178.885015175</v>
      </c>
      <c r="Z277" s="2" t="str">
        <f t="shared" si="8"/>
        <v>MEEP</v>
      </c>
      <c r="AA277" s="2">
        <f>IF(Z277="HERE",Y277,AA276+Graph!$G$1*1000)</f>
        <v>73180618.419630945</v>
      </c>
      <c r="AB277" s="2">
        <f t="shared" si="20"/>
        <v>420000</v>
      </c>
      <c r="AC277" s="2">
        <f t="shared" si="44"/>
        <v>55405662.243367076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202</v>
      </c>
      <c r="C278" s="7"/>
      <c r="D278" s="2" t="e">
        <f t="shared" si="11"/>
        <v>#N/A</v>
      </c>
      <c r="E278" s="2" t="e">
        <f t="shared" si="22"/>
        <v>#N/A</v>
      </c>
      <c r="F278" s="2">
        <v>784108.61013133824</v>
      </c>
      <c r="G278" s="2">
        <f t="shared" si="47"/>
        <v>629079.14285714284</v>
      </c>
      <c r="H278" s="2">
        <f t="shared" si="45"/>
        <v>133785665.0592887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4962050.1428571558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849684.47613239288</v>
      </c>
      <c r="Q278" s="2">
        <f t="shared" si="48"/>
        <v>650000</v>
      </c>
      <c r="R278" s="2">
        <f t="shared" si="46"/>
        <v>139219081.56149709</v>
      </c>
      <c r="S278" s="2">
        <f t="shared" si="16"/>
        <v>629079.14285714924</v>
      </c>
      <c r="T278" s="2">
        <f t="shared" si="17"/>
        <v>20920.857142857276</v>
      </c>
      <c r="U278" s="2">
        <f t="shared" si="18"/>
        <v>650000</v>
      </c>
      <c r="V278" s="2">
        <f t="shared" si="34"/>
        <v>80833806.145525068</v>
      </c>
      <c r="W278" s="2">
        <f t="shared" si="19"/>
        <v>629903.46904316545</v>
      </c>
      <c r="X278" s="2">
        <f t="shared" si="6"/>
        <v>20096.530956834555</v>
      </c>
      <c r="Y278" s="2">
        <f t="shared" si="43"/>
        <v>58385275.415972009</v>
      </c>
      <c r="Z278" s="2" t="str">
        <f t="shared" si="8"/>
        <v>MEEP</v>
      </c>
      <c r="AA278" s="2">
        <f>IF(Z278="HERE",Y278,AA277+Graph!$G$1*1000)</f>
        <v>73600618.419630945</v>
      </c>
      <c r="AB278" s="2">
        <f t="shared" si="20"/>
        <v>420000</v>
      </c>
      <c r="AC278" s="2">
        <f t="shared" si="44"/>
        <v>55405662.243367076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203</v>
      </c>
      <c r="C279" s="7"/>
      <c r="D279" s="2" t="e">
        <f t="shared" si="11"/>
        <v>#N/A</v>
      </c>
      <c r="E279" s="2" t="e">
        <f t="shared" si="22"/>
        <v>#N/A</v>
      </c>
      <c r="F279" s="2">
        <v>785944.38562048972</v>
      </c>
      <c r="G279" s="2">
        <f t="shared" si="47"/>
        <v>629079.14285714284</v>
      </c>
      <c r="H279" s="2">
        <f t="shared" si="45"/>
        <v>134414744.20214584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4982971.000000013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851791.11602786183</v>
      </c>
      <c r="Q279" s="2">
        <f t="shared" si="48"/>
        <v>650000</v>
      </c>
      <c r="R279" s="2">
        <f t="shared" si="46"/>
        <v>139869081.56149709</v>
      </c>
      <c r="S279" s="2">
        <f t="shared" si="16"/>
        <v>629079.14285714924</v>
      </c>
      <c r="T279" s="2">
        <f t="shared" si="17"/>
        <v>20920.857142857276</v>
      </c>
      <c r="U279" s="2">
        <f t="shared" si="18"/>
        <v>650000</v>
      </c>
      <c r="V279" s="2">
        <f t="shared" si="34"/>
        <v>81465545.39005737</v>
      </c>
      <c r="W279" s="2">
        <f t="shared" si="19"/>
        <v>631739.24453230202</v>
      </c>
      <c r="X279" s="2">
        <f t="shared" si="6"/>
        <v>18260.755467697978</v>
      </c>
      <c r="Y279" s="2">
        <f t="shared" si="43"/>
        <v>58403536.171439707</v>
      </c>
      <c r="Z279" s="2" t="str">
        <f t="shared" si="8"/>
        <v>MEEP</v>
      </c>
      <c r="AA279" s="2">
        <f>IF(Z279="HERE",Y279,AA278+Graph!$G$1*1000)</f>
        <v>74020618.419630945</v>
      </c>
      <c r="AB279" s="2">
        <f t="shared" si="20"/>
        <v>420000</v>
      </c>
      <c r="AC279" s="2">
        <f t="shared" si="44"/>
        <v>55405662.243367076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204</v>
      </c>
      <c r="C280" s="7"/>
      <c r="D280" s="2" t="e">
        <f t="shared" si="11"/>
        <v>#N/A</v>
      </c>
      <c r="E280" s="2" t="e">
        <f t="shared" si="22"/>
        <v>#N/A</v>
      </c>
      <c r="F280" s="2">
        <v>787780.16110962629</v>
      </c>
      <c r="G280" s="2">
        <f t="shared" si="47"/>
        <v>629079.14285714284</v>
      </c>
      <c r="H280" s="2">
        <f t="shared" si="45"/>
        <v>135043823.34500298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5003891.8571428703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853897.75592333078</v>
      </c>
      <c r="Q280" s="2">
        <f t="shared" si="48"/>
        <v>650000</v>
      </c>
      <c r="R280" s="2">
        <f t="shared" si="46"/>
        <v>140519081.56149709</v>
      </c>
      <c r="S280" s="2">
        <f t="shared" si="16"/>
        <v>629079.14285713434</v>
      </c>
      <c r="T280" s="2">
        <f t="shared" si="17"/>
        <v>20920.857142857276</v>
      </c>
      <c r="U280" s="2">
        <f t="shared" si="18"/>
        <v>650000</v>
      </c>
      <c r="V280" s="2">
        <f t="shared" si="34"/>
        <v>82099120.410078824</v>
      </c>
      <c r="W280" s="2">
        <f t="shared" si="19"/>
        <v>633575.0200214535</v>
      </c>
      <c r="X280" s="2">
        <f t="shared" si="6"/>
        <v>16424.9799785465</v>
      </c>
      <c r="Y280" s="2">
        <f t="shared" si="43"/>
        <v>58419961.151418254</v>
      </c>
      <c r="Z280" s="2" t="str">
        <f t="shared" si="8"/>
        <v>MEEP</v>
      </c>
      <c r="AA280" s="2">
        <f>IF(Z280="HERE",Y280,AA279+Graph!$G$1*1000)</f>
        <v>74440618.419630945</v>
      </c>
      <c r="AB280" s="2">
        <f t="shared" si="20"/>
        <v>420000</v>
      </c>
      <c r="AC280" s="2">
        <f t="shared" si="44"/>
        <v>55405662.243367076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205</v>
      </c>
      <c r="C281" s="7"/>
      <c r="D281" s="2" t="e">
        <f t="shared" si="11"/>
        <v>#N/A</v>
      </c>
      <c r="E281" s="2" t="e">
        <f t="shared" si="22"/>
        <v>#N/A</v>
      </c>
      <c r="F281" s="2">
        <v>789615.93659877777</v>
      </c>
      <c r="G281" s="2">
        <f t="shared" si="47"/>
        <v>629079.14285714284</v>
      </c>
      <c r="H281" s="2">
        <f t="shared" si="45"/>
        <v>135672902.48786011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5024812.7142857276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856004.39581879973</v>
      </c>
      <c r="Q281" s="2">
        <f t="shared" si="48"/>
        <v>650000</v>
      </c>
      <c r="R281" s="2">
        <f t="shared" si="46"/>
        <v>141169081.56149709</v>
      </c>
      <c r="S281" s="2">
        <f t="shared" si="16"/>
        <v>629079.14285713434</v>
      </c>
      <c r="T281" s="2">
        <f t="shared" si="17"/>
        <v>20920.857142857276</v>
      </c>
      <c r="U281" s="2">
        <f t="shared" si="18"/>
        <v>650000</v>
      </c>
      <c r="V281" s="2">
        <f t="shared" si="34"/>
        <v>82734531.205589414</v>
      </c>
      <c r="W281" s="2">
        <f t="shared" si="19"/>
        <v>635410.79551059008</v>
      </c>
      <c r="X281" s="2">
        <f t="shared" si="6"/>
        <v>14589.204489409924</v>
      </c>
      <c r="Y281" s="2">
        <f t="shared" si="43"/>
        <v>58434550.355907664</v>
      </c>
      <c r="Z281" s="2" t="str">
        <f t="shared" si="8"/>
        <v>MEEP</v>
      </c>
      <c r="AA281" s="2">
        <f>IF(Z281="HERE",Y281,AA280+Graph!$G$1*1000)</f>
        <v>74860618.419630945</v>
      </c>
      <c r="AB281" s="2">
        <f t="shared" si="20"/>
        <v>420000</v>
      </c>
      <c r="AC281" s="2">
        <f t="shared" si="44"/>
        <v>55405662.243367076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206</v>
      </c>
      <c r="C282" s="7"/>
      <c r="D282" s="2" t="e">
        <f t="shared" si="11"/>
        <v>#N/A</v>
      </c>
      <c r="E282" s="2" t="e">
        <f t="shared" si="22"/>
        <v>#N/A</v>
      </c>
      <c r="F282" s="2">
        <v>791451.71208791435</v>
      </c>
      <c r="G282" s="2">
        <f t="shared" si="47"/>
        <v>629079.14285714284</v>
      </c>
      <c r="H282" s="2">
        <f t="shared" si="45"/>
        <v>136301981.63071725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5045733.5714285849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858111.03571426868</v>
      </c>
      <c r="Q282" s="2">
        <f t="shared" si="48"/>
        <v>650000</v>
      </c>
      <c r="R282" s="2">
        <f t="shared" si="46"/>
        <v>141819081.56149709</v>
      </c>
      <c r="S282" s="2">
        <f t="shared" si="16"/>
        <v>629079.14285713434</v>
      </c>
      <c r="T282" s="2">
        <f t="shared" si="17"/>
        <v>20920.857142857276</v>
      </c>
      <c r="U282" s="2">
        <f t="shared" si="18"/>
        <v>650000</v>
      </c>
      <c r="V282" s="2">
        <f t="shared" si="34"/>
        <v>83371777.776589155</v>
      </c>
      <c r="W282" s="2">
        <f t="shared" si="19"/>
        <v>637246.57099974155</v>
      </c>
      <c r="X282" s="2">
        <f t="shared" si="6"/>
        <v>12753.429000258446</v>
      </c>
      <c r="Y282" s="2">
        <f t="shared" si="43"/>
        <v>58447303.784907922</v>
      </c>
      <c r="Z282" s="2" t="str">
        <f t="shared" si="8"/>
        <v>MEEP</v>
      </c>
      <c r="AA282" s="2">
        <f>IF(Z282="HERE",Y282,AA281+Graph!$G$1*1000)</f>
        <v>75280618.419630945</v>
      </c>
      <c r="AB282" s="2">
        <f t="shared" si="20"/>
        <v>420000</v>
      </c>
      <c r="AC282" s="2">
        <f t="shared" si="44"/>
        <v>55405662.243367076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207</v>
      </c>
      <c r="C283" s="7"/>
      <c r="D283" s="2" t="e">
        <f t="shared" si="11"/>
        <v>#N/A</v>
      </c>
      <c r="E283" s="2" t="e">
        <f t="shared" si="22"/>
        <v>#N/A</v>
      </c>
      <c r="F283" s="2">
        <v>793287.48757706583</v>
      </c>
      <c r="G283" s="2">
        <f t="shared" si="47"/>
        <v>629079.14285714284</v>
      </c>
      <c r="H283" s="2">
        <f t="shared" si="45"/>
        <v>136931060.77357438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5066654.4285714421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860217.67560975254</v>
      </c>
      <c r="Q283" s="2">
        <f t="shared" si="48"/>
        <v>650000</v>
      </c>
      <c r="R283" s="2">
        <f t="shared" si="46"/>
        <v>142469081.56149709</v>
      </c>
      <c r="S283" s="2">
        <f t="shared" si="16"/>
        <v>629079.14285713434</v>
      </c>
      <c r="T283" s="2">
        <f t="shared" si="17"/>
        <v>20920.857142857276</v>
      </c>
      <c r="U283" s="2">
        <f t="shared" si="18"/>
        <v>650000</v>
      </c>
      <c r="V283" s="2">
        <f t="shared" si="34"/>
        <v>84010860.123078048</v>
      </c>
      <c r="W283" s="2">
        <f t="shared" si="19"/>
        <v>639082.34648889303</v>
      </c>
      <c r="X283" s="2">
        <f t="shared" si="6"/>
        <v>10917.653511106968</v>
      </c>
      <c r="Y283" s="2">
        <f t="shared" si="43"/>
        <v>58458221.438419029</v>
      </c>
      <c r="Z283" s="2" t="str">
        <f t="shared" si="8"/>
        <v>MEEP</v>
      </c>
      <c r="AA283" s="2">
        <f>IF(Z283="HERE",Y283,AA282+Graph!$G$1*1000)</f>
        <v>75700618.419630945</v>
      </c>
      <c r="AB283" s="2">
        <f t="shared" si="20"/>
        <v>420000</v>
      </c>
      <c r="AC283" s="2">
        <f t="shared" si="44"/>
        <v>55405662.243367076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208</v>
      </c>
      <c r="C284" s="7"/>
      <c r="D284" s="2" t="e">
        <f t="shared" si="11"/>
        <v>#N/A</v>
      </c>
      <c r="E284" s="2" t="e">
        <f t="shared" si="22"/>
        <v>#N/A</v>
      </c>
      <c r="F284" s="2">
        <v>795123.2630662173</v>
      </c>
      <c r="G284" s="2">
        <f t="shared" si="47"/>
        <v>629079.14285714284</v>
      </c>
      <c r="H284" s="2">
        <f t="shared" si="45"/>
        <v>137560139.91643152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5087575.2857142994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862324.31550522149</v>
      </c>
      <c r="Q284" s="2">
        <f t="shared" si="48"/>
        <v>650000</v>
      </c>
      <c r="R284" s="2">
        <f t="shared" si="46"/>
        <v>143119081.56149709</v>
      </c>
      <c r="S284" s="2">
        <f t="shared" si="16"/>
        <v>629079.14285713434</v>
      </c>
      <c r="T284" s="2">
        <f t="shared" si="17"/>
        <v>20920.857142857276</v>
      </c>
      <c r="U284" s="2">
        <f t="shared" si="18"/>
        <v>650000</v>
      </c>
      <c r="V284" s="2">
        <f t="shared" si="34"/>
        <v>84651778.245056078</v>
      </c>
      <c r="W284" s="2">
        <f t="shared" si="19"/>
        <v>640918.12197802961</v>
      </c>
      <c r="X284" s="2">
        <f t="shared" si="6"/>
        <v>9081.8780219703913</v>
      </c>
      <c r="Y284" s="2">
        <f t="shared" si="43"/>
        <v>58467303.316441</v>
      </c>
      <c r="Z284" s="2" t="str">
        <f t="shared" si="8"/>
        <v>MEEP</v>
      </c>
      <c r="AA284" s="2">
        <f>IF(Z284="HERE",Y284,AA283+Graph!$G$1*1000)</f>
        <v>76120618.419630945</v>
      </c>
      <c r="AB284" s="2">
        <f t="shared" si="20"/>
        <v>420000</v>
      </c>
      <c r="AC284" s="2">
        <f t="shared" si="44"/>
        <v>55405662.243367076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209</v>
      </c>
      <c r="C285" s="7"/>
      <c r="D285" s="2" t="e">
        <f t="shared" si="11"/>
        <v>#N/A</v>
      </c>
      <c r="E285" s="2" t="e">
        <f t="shared" si="22"/>
        <v>#N/A</v>
      </c>
      <c r="F285" s="2">
        <v>796959.03855535388</v>
      </c>
      <c r="G285" s="2">
        <f t="shared" si="47"/>
        <v>629079.14285714284</v>
      </c>
      <c r="H285" s="2">
        <f t="shared" si="45"/>
        <v>138189219.05928865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5108496.1428571567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864430.95540069044</v>
      </c>
      <c r="Q285" s="2">
        <f t="shared" si="48"/>
        <v>650000</v>
      </c>
      <c r="R285" s="2">
        <f t="shared" si="46"/>
        <v>143769081.56149709</v>
      </c>
      <c r="S285" s="2">
        <f t="shared" si="16"/>
        <v>629079.14285713434</v>
      </c>
      <c r="T285" s="2">
        <f t="shared" si="17"/>
        <v>20920.857142857276</v>
      </c>
      <c r="U285" s="2">
        <f t="shared" si="18"/>
        <v>650000</v>
      </c>
      <c r="V285" s="2">
        <f t="shared" si="34"/>
        <v>85294532.142523259</v>
      </c>
      <c r="W285" s="2">
        <f t="shared" si="19"/>
        <v>642753.89746718109</v>
      </c>
      <c r="X285" s="2">
        <f t="shared" si="6"/>
        <v>7246.1025328189135</v>
      </c>
      <c r="Y285" s="2">
        <f t="shared" si="43"/>
        <v>58474549.418973818</v>
      </c>
      <c r="Z285" s="2" t="str">
        <f t="shared" si="8"/>
        <v>MEEP</v>
      </c>
      <c r="AA285" s="2">
        <f>IF(Z285="HERE",Y285,AA284+Graph!$G$1*1000)</f>
        <v>76540618.419630945</v>
      </c>
      <c r="AB285" s="2">
        <f t="shared" si="20"/>
        <v>420000</v>
      </c>
      <c r="AC285" s="2">
        <f t="shared" si="44"/>
        <v>55405662.243367076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210</v>
      </c>
      <c r="C286" s="7"/>
      <c r="D286" s="2" t="e">
        <f t="shared" si="11"/>
        <v>#N/A</v>
      </c>
      <c r="E286" s="2" t="e">
        <f t="shared" si="22"/>
        <v>#N/A</v>
      </c>
      <c r="F286" s="2">
        <v>798794.81404450536</v>
      </c>
      <c r="G286" s="2">
        <f t="shared" si="47"/>
        <v>629079.14285714284</v>
      </c>
      <c r="H286" s="2">
        <f t="shared" si="45"/>
        <v>138818298.20214579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5129417.000000014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866537.59529615939</v>
      </c>
      <c r="Q286" s="2">
        <f t="shared" si="48"/>
        <v>650000</v>
      </c>
      <c r="R286" s="2">
        <f t="shared" si="46"/>
        <v>144419081.56149709</v>
      </c>
      <c r="S286" s="2">
        <f t="shared" si="16"/>
        <v>629079.14285713434</v>
      </c>
      <c r="T286" s="2">
        <f t="shared" si="17"/>
        <v>20920.857142857276</v>
      </c>
      <c r="U286" s="2">
        <f t="shared" si="18"/>
        <v>650000</v>
      </c>
      <c r="V286" s="2">
        <f t="shared" si="34"/>
        <v>85939121.815479577</v>
      </c>
      <c r="W286" s="2">
        <f t="shared" si="19"/>
        <v>644589.67295631766</v>
      </c>
      <c r="X286" s="2">
        <f t="shared" ref="X286:X385" si="51">SUM(U286-W286)</f>
        <v>5410.3270436823368</v>
      </c>
      <c r="Y286" s="2">
        <f t="shared" si="43"/>
        <v>58479959.746017501</v>
      </c>
      <c r="Z286" s="2" t="str">
        <f t="shared" ref="Z286:Z385" si="52">IF(V286&lt;Y286,"HERE","MEEP")</f>
        <v>MEEP</v>
      </c>
      <c r="AA286" s="2">
        <f>IF(Z286="HERE",Y286,AA285+Graph!$G$1*1000)</f>
        <v>76960618.419630945</v>
      </c>
      <c r="AB286" s="2">
        <f t="shared" si="20"/>
        <v>420000</v>
      </c>
      <c r="AC286" s="2">
        <f t="shared" si="44"/>
        <v>55405662.243367076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800630.58953364193</v>
      </c>
      <c r="G287" s="2">
        <f t="shared" si="47"/>
        <v>629079.14285714284</v>
      </c>
      <c r="H287" s="2">
        <f t="shared" si="45"/>
        <v>139447377.34500292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5150337.8571428712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868644.23519162834</v>
      </c>
      <c r="Q287" s="2">
        <f t="shared" si="48"/>
        <v>650000</v>
      </c>
      <c r="R287" s="2">
        <f t="shared" si="46"/>
        <v>145069081.56149709</v>
      </c>
      <c r="S287" s="2">
        <f t="shared" ref="S287:S385" si="58">SUM(H287-H286)</f>
        <v>629079.14285713434</v>
      </c>
      <c r="T287" s="2">
        <f t="shared" ref="T287:T385" si="59">SUM(L287-L286)</f>
        <v>20920.857142857276</v>
      </c>
      <c r="U287" s="2">
        <f t="shared" ref="U287:U385" si="60">SUM(R287-R286)</f>
        <v>650000</v>
      </c>
      <c r="V287" s="2">
        <f t="shared" si="34"/>
        <v>86585547.263925046</v>
      </c>
      <c r="W287" s="2">
        <f t="shared" ref="W287:W385" si="61">SUM(V287-V286)</f>
        <v>646425.44844546914</v>
      </c>
      <c r="X287" s="2">
        <f t="shared" si="51"/>
        <v>3574.551554530859</v>
      </c>
      <c r="Y287" s="2">
        <f t="shared" ref="Y287:Y350" si="62">IF(COUNT($C288)=0,IF(COUNT($C287)=1,C287,SUM(Y286+X287)),C287)</f>
        <v>58483534.297572032</v>
      </c>
      <c r="Z287" s="2" t="str">
        <f t="shared" si="52"/>
        <v>MEEP</v>
      </c>
      <c r="AA287" s="2">
        <f>IF(Z287="HERE",Y287,AA286+Graph!$G$1*1000)</f>
        <v>77380618.419630945</v>
      </c>
      <c r="AB287" s="2">
        <f t="shared" ref="AB287:AB385" si="63">SUM(AA287-AA286)</f>
        <v>420000</v>
      </c>
      <c r="AC287" s="2">
        <f t="shared" ref="AC287:AC350" si="64">IF(Z288="HERE",V287,AC286)</f>
        <v>55405662.243367076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212</v>
      </c>
      <c r="C288" s="7"/>
      <c r="D288" s="2" t="e">
        <f t="shared" si="55"/>
        <v>#N/A</v>
      </c>
      <c r="E288" s="2" t="e">
        <f t="shared" si="22"/>
        <v>#N/A</v>
      </c>
      <c r="F288" s="2">
        <v>802466.36502279341</v>
      </c>
      <c r="G288" s="2">
        <f t="shared" si="47"/>
        <v>629079.14285714284</v>
      </c>
      <c r="H288" s="2">
        <f t="shared" ref="H288:H351" si="65">IF(COUNT($C289)=0,IF(COUNT($C288)=1,C288,SUM(H287+G288)),C288)</f>
        <v>140076456.48786005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5171258.7142857285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870750.87508709729</v>
      </c>
      <c r="Q288" s="2">
        <f t="shared" si="48"/>
        <v>650000</v>
      </c>
      <c r="R288" s="2">
        <f t="shared" ref="R288:R351" si="66">IF(COUNT($C289)=0,IF(COUNT($C288)=1,M288,SUM(R287+Q288)),M288)</f>
        <v>145719081.56149709</v>
      </c>
      <c r="S288" s="2">
        <f t="shared" si="58"/>
        <v>629079.14285713434</v>
      </c>
      <c r="T288" s="2">
        <f t="shared" si="59"/>
        <v>20920.857142857276</v>
      </c>
      <c r="U288" s="2">
        <f t="shared" si="60"/>
        <v>650000</v>
      </c>
      <c r="V288" s="2">
        <f t="shared" si="34"/>
        <v>87233808.487859651</v>
      </c>
      <c r="W288" s="2">
        <f t="shared" si="61"/>
        <v>648261.22393460572</v>
      </c>
      <c r="X288" s="2">
        <f t="shared" si="51"/>
        <v>1738.7760653942823</v>
      </c>
      <c r="Y288" s="2">
        <f t="shared" si="62"/>
        <v>58485273.073637426</v>
      </c>
      <c r="Z288" s="2" t="str">
        <f t="shared" si="52"/>
        <v>MEEP</v>
      </c>
      <c r="AA288" s="2">
        <f>IF(Z288="HERE",Y288,AA287+Graph!$G$1*1000)</f>
        <v>77800618.419630945</v>
      </c>
      <c r="AB288" s="2">
        <f t="shared" si="63"/>
        <v>420000</v>
      </c>
      <c r="AC288" s="2">
        <f t="shared" si="64"/>
        <v>55405662.243367076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213</v>
      </c>
      <c r="C289" s="7"/>
      <c r="D289" s="2" t="e">
        <f t="shared" si="55"/>
        <v>#N/A</v>
      </c>
      <c r="E289" s="2" t="e">
        <f t="shared" si="22"/>
        <v>#N/A</v>
      </c>
      <c r="F289" s="2">
        <v>804302.14051192999</v>
      </c>
      <c r="G289" s="2">
        <f t="shared" si="47"/>
        <v>629079.14285714284</v>
      </c>
      <c r="H289" s="2">
        <f t="shared" si="65"/>
        <v>140705535.63071719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5192179.5714285858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872857.51498256624</v>
      </c>
      <c r="Q289" s="2">
        <f t="shared" si="48"/>
        <v>650000</v>
      </c>
      <c r="R289" s="2">
        <f t="shared" si="66"/>
        <v>146369081.56149709</v>
      </c>
      <c r="S289" s="2">
        <f t="shared" si="58"/>
        <v>629079.14285713434</v>
      </c>
      <c r="T289" s="2">
        <f t="shared" si="59"/>
        <v>20920.857142857276</v>
      </c>
      <c r="U289" s="2">
        <f t="shared" si="60"/>
        <v>650000</v>
      </c>
      <c r="V289" s="2">
        <f t="shared" si="34"/>
        <v>87862887.630716801</v>
      </c>
      <c r="W289" s="2">
        <f t="shared" si="61"/>
        <v>629079.14285714924</v>
      </c>
      <c r="X289" s="2">
        <f t="shared" si="51"/>
        <v>20920.857142850757</v>
      </c>
      <c r="Y289" s="2">
        <f t="shared" si="62"/>
        <v>58506193.930780277</v>
      </c>
      <c r="Z289" s="2" t="str">
        <f t="shared" si="52"/>
        <v>MEEP</v>
      </c>
      <c r="AA289" s="2">
        <f>IF(Z289="HERE",Y289,AA288+Graph!$G$1*1000)</f>
        <v>78220618.419630945</v>
      </c>
      <c r="AB289" s="2">
        <f t="shared" si="63"/>
        <v>420000</v>
      </c>
      <c r="AC289" s="2">
        <f t="shared" si="64"/>
        <v>55405662.243367076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214</v>
      </c>
      <c r="C290" s="7"/>
      <c r="D290" s="2" t="e">
        <f t="shared" si="55"/>
        <v>#N/A</v>
      </c>
      <c r="E290" s="2" t="e">
        <f t="shared" si="22"/>
        <v>#N/A</v>
      </c>
      <c r="F290" s="2">
        <v>806137.91600108147</v>
      </c>
      <c r="G290" s="2">
        <f t="shared" si="47"/>
        <v>629079.14285714284</v>
      </c>
      <c r="H290" s="2">
        <f t="shared" si="65"/>
        <v>141334614.77357432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5213100.4285714431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874964.15487803519</v>
      </c>
      <c r="Q290" s="2">
        <f t="shared" si="48"/>
        <v>650000</v>
      </c>
      <c r="R290" s="2">
        <f t="shared" si="66"/>
        <v>147019081.56149709</v>
      </c>
      <c r="S290" s="2">
        <f t="shared" si="58"/>
        <v>629079.14285713434</v>
      </c>
      <c r="T290" s="2">
        <f t="shared" si="59"/>
        <v>20920.857142857276</v>
      </c>
      <c r="U290" s="2">
        <f t="shared" si="60"/>
        <v>650000</v>
      </c>
      <c r="V290" s="2">
        <f t="shared" si="34"/>
        <v>88491966.77357395</v>
      </c>
      <c r="W290" s="2">
        <f t="shared" si="61"/>
        <v>629079.14285714924</v>
      </c>
      <c r="X290" s="2">
        <f t="shared" si="51"/>
        <v>20920.857142850757</v>
      </c>
      <c r="Y290" s="2">
        <f t="shared" si="62"/>
        <v>58527114.787923127</v>
      </c>
      <c r="Z290" s="2" t="str">
        <f t="shared" si="52"/>
        <v>MEEP</v>
      </c>
      <c r="AA290" s="2">
        <f>IF(Z290="HERE",Y290,AA289+Graph!$G$1*1000)</f>
        <v>78640618.419630945</v>
      </c>
      <c r="AB290" s="2">
        <f t="shared" si="63"/>
        <v>420000</v>
      </c>
      <c r="AC290" s="2">
        <f t="shared" si="64"/>
        <v>55405662.243367076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215</v>
      </c>
      <c r="C291" s="7"/>
      <c r="D291" s="2" t="e">
        <f t="shared" si="55"/>
        <v>#N/A</v>
      </c>
      <c r="E291" s="2" t="e">
        <f t="shared" si="22"/>
        <v>#N/A</v>
      </c>
      <c r="F291" s="2">
        <v>807973.69149023294</v>
      </c>
      <c r="G291" s="2">
        <f t="shared" si="47"/>
        <v>629079.14285714284</v>
      </c>
      <c r="H291" s="2">
        <f t="shared" si="65"/>
        <v>141963693.91643146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5234021.2857143003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877070.79477350414</v>
      </c>
      <c r="Q291" s="2">
        <f t="shared" si="48"/>
        <v>650000</v>
      </c>
      <c r="R291" s="2">
        <f t="shared" si="66"/>
        <v>147669081.56149709</v>
      </c>
      <c r="S291" s="2">
        <f t="shared" si="58"/>
        <v>629079.14285713434</v>
      </c>
      <c r="T291" s="2">
        <f t="shared" si="59"/>
        <v>20920.857142857276</v>
      </c>
      <c r="U291" s="2">
        <f t="shared" si="60"/>
        <v>650000</v>
      </c>
      <c r="V291" s="2">
        <f t="shared" si="34"/>
        <v>89121045.916431099</v>
      </c>
      <c r="W291" s="2">
        <f t="shared" si="61"/>
        <v>629079.14285714924</v>
      </c>
      <c r="X291" s="2">
        <f t="shared" si="51"/>
        <v>20920.857142850757</v>
      </c>
      <c r="Y291" s="2">
        <f t="shared" si="62"/>
        <v>58548035.645065978</v>
      </c>
      <c r="Z291" s="2" t="str">
        <f t="shared" si="52"/>
        <v>MEEP</v>
      </c>
      <c r="AA291" s="2">
        <f>IF(Z291="HERE",Y291,AA290+Graph!$G$1*1000)</f>
        <v>79060618.419630945</v>
      </c>
      <c r="AB291" s="2">
        <f t="shared" si="63"/>
        <v>420000</v>
      </c>
      <c r="AC291" s="2">
        <f t="shared" si="64"/>
        <v>55405662.243367076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809809.46697936952</v>
      </c>
      <c r="G292" s="2">
        <f t="shared" si="47"/>
        <v>629079.14285714284</v>
      </c>
      <c r="H292" s="2">
        <f t="shared" si="65"/>
        <v>142592773.05928859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5254942.1428571576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879177.43466897309</v>
      </c>
      <c r="Q292" s="2">
        <f t="shared" si="48"/>
        <v>650000</v>
      </c>
      <c r="R292" s="2">
        <f t="shared" si="66"/>
        <v>148319081.56149709</v>
      </c>
      <c r="S292" s="2">
        <f t="shared" si="58"/>
        <v>629079.14285713434</v>
      </c>
      <c r="T292" s="2">
        <f t="shared" si="59"/>
        <v>20920.857142857276</v>
      </c>
      <c r="U292" s="2">
        <f t="shared" si="60"/>
        <v>650000</v>
      </c>
      <c r="V292" s="2">
        <f t="shared" si="34"/>
        <v>89750125.059288248</v>
      </c>
      <c r="W292" s="2">
        <f t="shared" si="61"/>
        <v>629079.14285714924</v>
      </c>
      <c r="X292" s="2">
        <f t="shared" si="51"/>
        <v>20920.857142850757</v>
      </c>
      <c r="Y292" s="2">
        <f t="shared" si="62"/>
        <v>58568956.502208829</v>
      </c>
      <c r="Z292" s="2" t="str">
        <f t="shared" si="52"/>
        <v>MEEP</v>
      </c>
      <c r="AA292" s="2">
        <f>IF(Z292="HERE",Y292,AA291+Graph!$G$1*1000)</f>
        <v>79480618.419630945</v>
      </c>
      <c r="AB292" s="2">
        <f t="shared" si="63"/>
        <v>420000</v>
      </c>
      <c r="AC292" s="2">
        <f t="shared" si="64"/>
        <v>55405662.243367076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217</v>
      </c>
      <c r="C293" s="7"/>
      <c r="D293" s="2" t="e">
        <f t="shared" si="55"/>
        <v>#N/A</v>
      </c>
      <c r="E293" s="2" t="e">
        <f t="shared" si="67"/>
        <v>#N/A</v>
      </c>
      <c r="F293" s="2">
        <v>811645.242468521</v>
      </c>
      <c r="G293" s="2">
        <f t="shared" si="47"/>
        <v>629079.14285714284</v>
      </c>
      <c r="H293" s="2">
        <f t="shared" si="65"/>
        <v>143221852.20214573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5275863.0000000149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881284.07456444204</v>
      </c>
      <c r="Q293" s="2">
        <f t="shared" si="48"/>
        <v>650000</v>
      </c>
      <c r="R293" s="2">
        <f t="shared" si="66"/>
        <v>148969081.56149709</v>
      </c>
      <c r="S293" s="2">
        <f t="shared" si="58"/>
        <v>629079.14285713434</v>
      </c>
      <c r="T293" s="2">
        <f t="shared" si="59"/>
        <v>20920.857142857276</v>
      </c>
      <c r="U293" s="2">
        <f t="shared" si="60"/>
        <v>650000</v>
      </c>
      <c r="V293" s="2">
        <f t="shared" si="34"/>
        <v>90379204.202145398</v>
      </c>
      <c r="W293" s="2">
        <f t="shared" si="61"/>
        <v>629079.14285714924</v>
      </c>
      <c r="X293" s="2">
        <f t="shared" si="51"/>
        <v>20920.857142850757</v>
      </c>
      <c r="Y293" s="2">
        <f t="shared" si="62"/>
        <v>58589877.35935168</v>
      </c>
      <c r="Z293" s="2" t="str">
        <f t="shared" si="52"/>
        <v>MEEP</v>
      </c>
      <c r="AA293" s="2">
        <f>IF(Z293="HERE",Y293,AA292+Graph!$G$1*1000)</f>
        <v>79900618.419630945</v>
      </c>
      <c r="AB293" s="2">
        <f t="shared" si="63"/>
        <v>420000</v>
      </c>
      <c r="AC293" s="2">
        <f t="shared" si="64"/>
        <v>55405662.243367076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218</v>
      </c>
      <c r="C294" s="7"/>
      <c r="D294" s="2" t="e">
        <f t="shared" si="55"/>
        <v>#N/A</v>
      </c>
      <c r="E294" s="2" t="e">
        <f t="shared" si="67"/>
        <v>#N/A</v>
      </c>
      <c r="F294" s="2">
        <v>813481.01795765758</v>
      </c>
      <c r="G294" s="2">
        <f t="shared" ref="G294:G357" si="70">IF(F294&gt;650000,$AK$31*1000,F294)</f>
        <v>629079.14285714284</v>
      </c>
      <c r="H294" s="2">
        <f t="shared" si="65"/>
        <v>143850931.34500286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5296783.8571428722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883390.71445992589</v>
      </c>
      <c r="Q294" s="2">
        <f t="shared" ref="Q294:Q357" si="71">IF(P294&gt;650000,650000,P294)</f>
        <v>650000</v>
      </c>
      <c r="R294" s="2">
        <f t="shared" si="66"/>
        <v>149619081.56149709</v>
      </c>
      <c r="S294" s="2">
        <f t="shared" si="58"/>
        <v>629079.14285713434</v>
      </c>
      <c r="T294" s="2">
        <f t="shared" si="59"/>
        <v>20920.857142857276</v>
      </c>
      <c r="U294" s="2">
        <f t="shared" si="60"/>
        <v>650000</v>
      </c>
      <c r="V294" s="2">
        <f t="shared" si="34"/>
        <v>91008283.345002547</v>
      </c>
      <c r="W294" s="2">
        <f t="shared" si="61"/>
        <v>629079.14285714924</v>
      </c>
      <c r="X294" s="2">
        <f t="shared" si="51"/>
        <v>20920.857142850757</v>
      </c>
      <c r="Y294" s="2">
        <f t="shared" si="62"/>
        <v>58610798.21649453</v>
      </c>
      <c r="Z294" s="2" t="str">
        <f t="shared" si="52"/>
        <v>MEEP</v>
      </c>
      <c r="AA294" s="2">
        <f>IF(Z294="HERE",Y294,AA293+Graph!$G$1*1000)</f>
        <v>80320618.419630945</v>
      </c>
      <c r="AB294" s="2">
        <f t="shared" si="63"/>
        <v>420000</v>
      </c>
      <c r="AC294" s="2">
        <f t="shared" si="64"/>
        <v>55405662.243367076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219</v>
      </c>
      <c r="C295" s="7"/>
      <c r="D295" s="2" t="e">
        <f t="shared" si="55"/>
        <v>#N/A</v>
      </c>
      <c r="E295" s="2" t="e">
        <f t="shared" si="67"/>
        <v>#N/A</v>
      </c>
      <c r="F295" s="2">
        <v>815316.79344680905</v>
      </c>
      <c r="G295" s="2">
        <f t="shared" si="70"/>
        <v>629079.14285714284</v>
      </c>
      <c r="H295" s="2">
        <f t="shared" si="65"/>
        <v>144480010.48785999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5317704.7142857295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885497.35435539484</v>
      </c>
      <c r="Q295" s="2">
        <f t="shared" si="71"/>
        <v>650000</v>
      </c>
      <c r="R295" s="2">
        <f t="shared" si="66"/>
        <v>150269081.56149709</v>
      </c>
      <c r="S295" s="2">
        <f t="shared" si="58"/>
        <v>629079.14285713434</v>
      </c>
      <c r="T295" s="2">
        <f t="shared" si="59"/>
        <v>20920.857142857276</v>
      </c>
      <c r="U295" s="2">
        <f t="shared" si="60"/>
        <v>650000</v>
      </c>
      <c r="V295" s="2">
        <f t="shared" si="34"/>
        <v>91637362.487859696</v>
      </c>
      <c r="W295" s="2">
        <f t="shared" si="61"/>
        <v>629079.14285714924</v>
      </c>
      <c r="X295" s="2">
        <f t="shared" si="51"/>
        <v>20920.857142850757</v>
      </c>
      <c r="Y295" s="2">
        <f t="shared" si="62"/>
        <v>58631719.073637381</v>
      </c>
      <c r="Z295" s="2" t="str">
        <f t="shared" si="52"/>
        <v>MEEP</v>
      </c>
      <c r="AA295" s="2">
        <f>IF(Z295="HERE",Y295,AA294+Graph!$G$1*1000)</f>
        <v>80740618.419630945</v>
      </c>
      <c r="AB295" s="2">
        <f t="shared" si="63"/>
        <v>420000</v>
      </c>
      <c r="AC295" s="2">
        <f t="shared" si="64"/>
        <v>55405662.243367076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220</v>
      </c>
      <c r="C296" s="7"/>
      <c r="D296" s="2" t="e">
        <f t="shared" si="55"/>
        <v>#N/A</v>
      </c>
      <c r="E296" s="2" t="e">
        <f t="shared" si="67"/>
        <v>#N/A</v>
      </c>
      <c r="F296" s="2">
        <v>817152.56893594563</v>
      </c>
      <c r="G296" s="2">
        <f t="shared" si="70"/>
        <v>629079.14285714284</v>
      </c>
      <c r="H296" s="2">
        <f t="shared" si="65"/>
        <v>145109089.63071713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5338625.5714285867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887603.99425086379</v>
      </c>
      <c r="Q296" s="2">
        <f t="shared" si="71"/>
        <v>650000</v>
      </c>
      <c r="R296" s="2">
        <f t="shared" si="66"/>
        <v>150919081.56149709</v>
      </c>
      <c r="S296" s="2">
        <f t="shared" si="58"/>
        <v>629079.14285713434</v>
      </c>
      <c r="T296" s="2">
        <f t="shared" si="59"/>
        <v>20920.857142857276</v>
      </c>
      <c r="U296" s="2">
        <f t="shared" si="60"/>
        <v>650000</v>
      </c>
      <c r="V296" s="2">
        <f t="shared" si="34"/>
        <v>92266441.630716845</v>
      </c>
      <c r="W296" s="2">
        <f t="shared" si="61"/>
        <v>629079.14285714924</v>
      </c>
      <c r="X296" s="2">
        <f t="shared" si="51"/>
        <v>20920.857142850757</v>
      </c>
      <c r="Y296" s="2">
        <f t="shared" si="62"/>
        <v>58652639.930780232</v>
      </c>
      <c r="Z296" s="2" t="str">
        <f t="shared" si="52"/>
        <v>MEEP</v>
      </c>
      <c r="AA296" s="2">
        <f>IF(Z296="HERE",Y296,AA295+Graph!$G$1*1000)</f>
        <v>81160618.419630945</v>
      </c>
      <c r="AB296" s="2">
        <f t="shared" si="63"/>
        <v>420000</v>
      </c>
      <c r="AC296" s="2">
        <f t="shared" si="64"/>
        <v>55405662.243367076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221</v>
      </c>
      <c r="C297" s="7"/>
      <c r="D297" s="2" t="e">
        <f t="shared" si="55"/>
        <v>#N/A</v>
      </c>
      <c r="E297" s="2" t="e">
        <f t="shared" si="67"/>
        <v>#N/A</v>
      </c>
      <c r="F297" s="2">
        <v>818988.34442509711</v>
      </c>
      <c r="G297" s="2">
        <f t="shared" si="70"/>
        <v>629079.14285714284</v>
      </c>
      <c r="H297" s="2">
        <f t="shared" si="65"/>
        <v>145738168.77357426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5359546.428571444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889710.63414633274</v>
      </c>
      <c r="Q297" s="2">
        <f t="shared" si="71"/>
        <v>650000</v>
      </c>
      <c r="R297" s="2">
        <f t="shared" si="66"/>
        <v>151569081.56149709</v>
      </c>
      <c r="S297" s="2">
        <f t="shared" si="58"/>
        <v>629079.14285713434</v>
      </c>
      <c r="T297" s="2">
        <f t="shared" si="59"/>
        <v>20920.857142857276</v>
      </c>
      <c r="U297" s="2">
        <f t="shared" si="60"/>
        <v>650000</v>
      </c>
      <c r="V297" s="2">
        <f t="shared" si="34"/>
        <v>92895520.773573995</v>
      </c>
      <c r="W297" s="2">
        <f t="shared" si="61"/>
        <v>629079.14285714924</v>
      </c>
      <c r="X297" s="2">
        <f t="shared" si="51"/>
        <v>20920.857142850757</v>
      </c>
      <c r="Y297" s="2">
        <f t="shared" si="62"/>
        <v>58673560.787923083</v>
      </c>
      <c r="Z297" s="2" t="str">
        <f t="shared" si="52"/>
        <v>MEEP</v>
      </c>
      <c r="AA297" s="2">
        <f>IF(Z297="HERE",Y297,AA296+Graph!$G$1*1000)</f>
        <v>81580618.419630945</v>
      </c>
      <c r="AB297" s="2">
        <f t="shared" si="63"/>
        <v>420000</v>
      </c>
      <c r="AC297" s="2">
        <f t="shared" si="64"/>
        <v>55405662.243367076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222</v>
      </c>
      <c r="C298" s="7"/>
      <c r="D298" s="2" t="e">
        <f t="shared" si="55"/>
        <v>#N/A</v>
      </c>
      <c r="E298" s="2" t="e">
        <f t="shared" si="67"/>
        <v>#N/A</v>
      </c>
      <c r="F298" s="2">
        <v>820824.11991423368</v>
      </c>
      <c r="G298" s="2">
        <f t="shared" si="70"/>
        <v>629079.14285714284</v>
      </c>
      <c r="H298" s="2">
        <f t="shared" si="65"/>
        <v>146367247.9164314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5380467.2857143013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891817.27404180169</v>
      </c>
      <c r="Q298" s="2">
        <f t="shared" si="71"/>
        <v>650000</v>
      </c>
      <c r="R298" s="2">
        <f t="shared" si="66"/>
        <v>152219081.56149709</v>
      </c>
      <c r="S298" s="2">
        <f t="shared" si="58"/>
        <v>629079.14285713434</v>
      </c>
      <c r="T298" s="2">
        <f t="shared" si="59"/>
        <v>20920.857142857276</v>
      </c>
      <c r="U298" s="2">
        <f t="shared" si="60"/>
        <v>650000</v>
      </c>
      <c r="V298" s="2">
        <f t="shared" si="34"/>
        <v>93524599.916431144</v>
      </c>
      <c r="W298" s="2">
        <f t="shared" si="61"/>
        <v>629079.14285714924</v>
      </c>
      <c r="X298" s="2">
        <f t="shared" si="51"/>
        <v>20920.857142850757</v>
      </c>
      <c r="Y298" s="2">
        <f t="shared" si="62"/>
        <v>58694481.645065933</v>
      </c>
      <c r="Z298" s="2" t="str">
        <f t="shared" si="52"/>
        <v>MEEP</v>
      </c>
      <c r="AA298" s="2">
        <f>IF(Z298="HERE",Y298,AA297+Graph!$G$1*1000)</f>
        <v>82000618.419630945</v>
      </c>
      <c r="AB298" s="2">
        <f t="shared" si="63"/>
        <v>420000</v>
      </c>
      <c r="AC298" s="2">
        <f t="shared" si="64"/>
        <v>55405662.243367076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223</v>
      </c>
      <c r="C299" s="7"/>
      <c r="D299" s="2" t="e">
        <f t="shared" si="55"/>
        <v>#N/A</v>
      </c>
      <c r="E299" s="2" t="e">
        <f t="shared" si="67"/>
        <v>#N/A</v>
      </c>
      <c r="F299" s="2">
        <v>822659.89540338516</v>
      </c>
      <c r="G299" s="2">
        <f t="shared" si="70"/>
        <v>629079.14285714284</v>
      </c>
      <c r="H299" s="2">
        <f t="shared" si="65"/>
        <v>146996327.05928853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5401388.1428571586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893923.91393727064</v>
      </c>
      <c r="Q299" s="2">
        <f t="shared" si="71"/>
        <v>650000</v>
      </c>
      <c r="R299" s="2">
        <f t="shared" si="66"/>
        <v>152869081.56149709</v>
      </c>
      <c r="S299" s="2">
        <f t="shared" si="58"/>
        <v>629079.14285713434</v>
      </c>
      <c r="T299" s="2">
        <f t="shared" si="59"/>
        <v>20920.857142857276</v>
      </c>
      <c r="U299" s="2">
        <f t="shared" si="60"/>
        <v>650000</v>
      </c>
      <c r="V299" s="2">
        <f t="shared" si="34"/>
        <v>94153679.059288293</v>
      </c>
      <c r="W299" s="2">
        <f t="shared" si="61"/>
        <v>629079.14285714924</v>
      </c>
      <c r="X299" s="2">
        <f t="shared" si="51"/>
        <v>20920.857142850757</v>
      </c>
      <c r="Y299" s="2">
        <f t="shared" si="62"/>
        <v>58715402.502208784</v>
      </c>
      <c r="Z299" s="2" t="str">
        <f t="shared" si="52"/>
        <v>MEEP</v>
      </c>
      <c r="AA299" s="2">
        <f>IF(Z299="HERE",Y299,AA298+Graph!$G$1*1000)</f>
        <v>82420618.419630945</v>
      </c>
      <c r="AB299" s="2">
        <f t="shared" si="63"/>
        <v>420000</v>
      </c>
      <c r="AC299" s="2">
        <f t="shared" si="64"/>
        <v>55405662.243367076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224</v>
      </c>
      <c r="C300" s="7"/>
      <c r="D300" s="2" t="e">
        <f t="shared" si="55"/>
        <v>#N/A</v>
      </c>
      <c r="E300" s="2" t="e">
        <f t="shared" si="67"/>
        <v>#N/A</v>
      </c>
      <c r="F300" s="2">
        <v>824495.67089253664</v>
      </c>
      <c r="G300" s="2">
        <f t="shared" si="70"/>
        <v>629079.14285714284</v>
      </c>
      <c r="H300" s="2">
        <f t="shared" si="65"/>
        <v>147625406.20214567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5422309.0000000158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896030.55383273959</v>
      </c>
      <c r="Q300" s="2">
        <f t="shared" si="71"/>
        <v>650000</v>
      </c>
      <c r="R300" s="2">
        <f t="shared" si="66"/>
        <v>153519081.56149709</v>
      </c>
      <c r="S300" s="2">
        <f t="shared" si="58"/>
        <v>629079.14285713434</v>
      </c>
      <c r="T300" s="2">
        <f t="shared" si="59"/>
        <v>20920.857142857276</v>
      </c>
      <c r="U300" s="2">
        <f t="shared" si="60"/>
        <v>650000</v>
      </c>
      <c r="V300" s="2">
        <f t="shared" si="34"/>
        <v>94782758.202145442</v>
      </c>
      <c r="W300" s="2">
        <f t="shared" si="61"/>
        <v>629079.14285714924</v>
      </c>
      <c r="X300" s="2">
        <f t="shared" si="51"/>
        <v>20920.857142850757</v>
      </c>
      <c r="Y300" s="2">
        <f t="shared" si="62"/>
        <v>58736323.359351635</v>
      </c>
      <c r="Z300" s="2" t="str">
        <f t="shared" si="52"/>
        <v>MEEP</v>
      </c>
      <c r="AA300" s="2">
        <f>IF(Z300="HERE",Y300,AA299+Graph!$G$1*1000)</f>
        <v>82840618.419630945</v>
      </c>
      <c r="AB300" s="2">
        <f t="shared" si="63"/>
        <v>420000</v>
      </c>
      <c r="AC300" s="2">
        <f t="shared" si="64"/>
        <v>55405662.243367076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225</v>
      </c>
      <c r="C301" s="7"/>
      <c r="D301" s="2" t="e">
        <f t="shared" si="55"/>
        <v>#N/A</v>
      </c>
      <c r="E301" s="2" t="e">
        <f t="shared" si="67"/>
        <v>#N/A</v>
      </c>
      <c r="F301" s="2">
        <v>826331.44638167322</v>
      </c>
      <c r="G301" s="2">
        <f t="shared" si="70"/>
        <v>629079.14285714284</v>
      </c>
      <c r="H301" s="2">
        <f t="shared" si="65"/>
        <v>148254485.3450028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5443229.8571428731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898137.19372820854</v>
      </c>
      <c r="Q301" s="2">
        <f t="shared" si="71"/>
        <v>650000</v>
      </c>
      <c r="R301" s="2">
        <f t="shared" si="66"/>
        <v>154169081.56149709</v>
      </c>
      <c r="S301" s="2">
        <f t="shared" si="58"/>
        <v>629079.14285713434</v>
      </c>
      <c r="T301" s="2">
        <f t="shared" si="59"/>
        <v>20920.857142857276</v>
      </c>
      <c r="U301" s="2">
        <f t="shared" si="60"/>
        <v>650000</v>
      </c>
      <c r="V301" s="2">
        <f t="shared" si="34"/>
        <v>95411837.345002592</v>
      </c>
      <c r="W301" s="2">
        <f t="shared" si="61"/>
        <v>629079.14285714924</v>
      </c>
      <c r="X301" s="2">
        <f t="shared" si="51"/>
        <v>20920.857142850757</v>
      </c>
      <c r="Y301" s="2">
        <f t="shared" si="62"/>
        <v>58757244.216494486</v>
      </c>
      <c r="Z301" s="2" t="str">
        <f t="shared" si="52"/>
        <v>MEEP</v>
      </c>
      <c r="AA301" s="2">
        <f>IF(Z301="HERE",Y301,AA300+Graph!$G$1*1000)</f>
        <v>83260618.419630945</v>
      </c>
      <c r="AB301" s="2">
        <f t="shared" si="63"/>
        <v>420000</v>
      </c>
      <c r="AC301" s="2">
        <f t="shared" si="64"/>
        <v>55405662.243367076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226</v>
      </c>
      <c r="C302" s="7"/>
      <c r="D302" s="2" t="e">
        <f t="shared" si="55"/>
        <v>#N/A</v>
      </c>
      <c r="E302" s="2" t="e">
        <f t="shared" si="67"/>
        <v>#N/A</v>
      </c>
      <c r="F302" s="2">
        <v>828167.22187082469</v>
      </c>
      <c r="G302" s="2">
        <f t="shared" si="70"/>
        <v>629079.14285714284</v>
      </c>
      <c r="H302" s="2">
        <f t="shared" si="65"/>
        <v>148883564.48785993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5464150.7142857304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900243.83362367749</v>
      </c>
      <c r="Q302" s="2">
        <f t="shared" si="71"/>
        <v>650000</v>
      </c>
      <c r="R302" s="2">
        <f t="shared" si="66"/>
        <v>154819081.56149709</v>
      </c>
      <c r="S302" s="2">
        <f t="shared" si="58"/>
        <v>629079.14285713434</v>
      </c>
      <c r="T302" s="2">
        <f t="shared" si="59"/>
        <v>20920.857142857276</v>
      </c>
      <c r="U302" s="2">
        <f t="shared" si="60"/>
        <v>650000</v>
      </c>
      <c r="V302" s="2">
        <f t="shared" si="34"/>
        <v>96040916.487859741</v>
      </c>
      <c r="W302" s="2">
        <f t="shared" si="61"/>
        <v>629079.14285714924</v>
      </c>
      <c r="X302" s="2">
        <f t="shared" si="51"/>
        <v>20920.857142850757</v>
      </c>
      <c r="Y302" s="2">
        <f t="shared" si="62"/>
        <v>58778165.073637336</v>
      </c>
      <c r="Z302" s="2" t="str">
        <f t="shared" si="52"/>
        <v>MEEP</v>
      </c>
      <c r="AA302" s="2">
        <f>IF(Z302="HERE",Y302,AA301+Graph!$G$1*1000)</f>
        <v>83680618.419630945</v>
      </c>
      <c r="AB302" s="2">
        <f t="shared" si="63"/>
        <v>420000</v>
      </c>
      <c r="AC302" s="2">
        <f t="shared" si="64"/>
        <v>55405662.243367076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227</v>
      </c>
      <c r="C303" s="7"/>
      <c r="D303" s="2" t="e">
        <f t="shared" si="55"/>
        <v>#N/A</v>
      </c>
      <c r="E303" s="2" t="e">
        <f t="shared" si="67"/>
        <v>#N/A</v>
      </c>
      <c r="F303" s="2">
        <v>830002.99735996127</v>
      </c>
      <c r="G303" s="2">
        <f t="shared" si="70"/>
        <v>629079.14285714284</v>
      </c>
      <c r="H303" s="2">
        <f t="shared" si="65"/>
        <v>149512643.63071707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5485071.5714285877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902350.47351914644</v>
      </c>
      <c r="Q303" s="2">
        <f t="shared" si="71"/>
        <v>650000</v>
      </c>
      <c r="R303" s="2">
        <f t="shared" si="66"/>
        <v>155469081.56149709</v>
      </c>
      <c r="S303" s="2">
        <f t="shared" si="58"/>
        <v>629079.14285713434</v>
      </c>
      <c r="T303" s="2">
        <f t="shared" si="59"/>
        <v>20920.857142857276</v>
      </c>
      <c r="U303" s="2">
        <f t="shared" si="60"/>
        <v>650000</v>
      </c>
      <c r="V303" s="2">
        <f t="shared" si="34"/>
        <v>96669995.63071689</v>
      </c>
      <c r="W303" s="2">
        <f t="shared" si="61"/>
        <v>629079.14285714924</v>
      </c>
      <c r="X303" s="2">
        <f t="shared" si="51"/>
        <v>20920.857142850757</v>
      </c>
      <c r="Y303" s="2">
        <f t="shared" si="62"/>
        <v>58799085.930780187</v>
      </c>
      <c r="Z303" s="2" t="str">
        <f t="shared" si="52"/>
        <v>MEEP</v>
      </c>
      <c r="AA303" s="2">
        <f>IF(Z303="HERE",Y303,AA302+Graph!$G$1*1000)</f>
        <v>84100618.419630945</v>
      </c>
      <c r="AB303" s="2">
        <f t="shared" si="63"/>
        <v>420000</v>
      </c>
      <c r="AC303" s="2">
        <f t="shared" si="64"/>
        <v>55405662.243367076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228</v>
      </c>
      <c r="C304" s="7"/>
      <c r="D304" s="2" t="e">
        <f t="shared" si="55"/>
        <v>#N/A</v>
      </c>
      <c r="E304" s="2" t="e">
        <f t="shared" si="67"/>
        <v>#N/A</v>
      </c>
      <c r="F304" s="2">
        <v>831838.77284911275</v>
      </c>
      <c r="G304" s="2">
        <f t="shared" si="70"/>
        <v>629079.14285714284</v>
      </c>
      <c r="H304" s="2">
        <f t="shared" si="65"/>
        <v>150141722.7735742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5505992.4285714449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904457.11341463029</v>
      </c>
      <c r="Q304" s="2">
        <f t="shared" si="71"/>
        <v>650000</v>
      </c>
      <c r="R304" s="2">
        <f t="shared" si="66"/>
        <v>156119081.56149709</v>
      </c>
      <c r="S304" s="2">
        <f t="shared" si="58"/>
        <v>629079.14285713434</v>
      </c>
      <c r="T304" s="2">
        <f t="shared" si="59"/>
        <v>20920.857142857276</v>
      </c>
      <c r="U304" s="2">
        <f t="shared" si="60"/>
        <v>650000</v>
      </c>
      <c r="V304" s="2">
        <f t="shared" si="34"/>
        <v>97299074.773574039</v>
      </c>
      <c r="W304" s="2">
        <f t="shared" si="61"/>
        <v>629079.14285714924</v>
      </c>
      <c r="X304" s="2">
        <f t="shared" si="51"/>
        <v>20920.857142850757</v>
      </c>
      <c r="Y304" s="2">
        <f t="shared" si="62"/>
        <v>58820006.787923038</v>
      </c>
      <c r="Z304" s="2" t="str">
        <f t="shared" si="52"/>
        <v>MEEP</v>
      </c>
      <c r="AA304" s="2">
        <f>IF(Z304="HERE",Y304,AA303+Graph!$G$1*1000)</f>
        <v>84520618.419630945</v>
      </c>
      <c r="AB304" s="2">
        <f t="shared" si="63"/>
        <v>420000</v>
      </c>
      <c r="AC304" s="2">
        <f t="shared" si="64"/>
        <v>55405662.243367076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229</v>
      </c>
      <c r="C305" s="7"/>
      <c r="D305" s="2" t="e">
        <f t="shared" si="55"/>
        <v>#N/A</v>
      </c>
      <c r="E305" s="2" t="e">
        <f t="shared" si="67"/>
        <v>#N/A</v>
      </c>
      <c r="F305" s="2">
        <v>833674.54833824933</v>
      </c>
      <c r="G305" s="2">
        <f t="shared" si="70"/>
        <v>629079.14285714284</v>
      </c>
      <c r="H305" s="2">
        <f t="shared" si="65"/>
        <v>150770801.91643134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5526913.2857143022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906563.75331009924</v>
      </c>
      <c r="Q305" s="2">
        <f t="shared" si="71"/>
        <v>650000</v>
      </c>
      <c r="R305" s="2">
        <f t="shared" si="66"/>
        <v>156769081.56149709</v>
      </c>
      <c r="S305" s="2">
        <f t="shared" si="58"/>
        <v>629079.14285713434</v>
      </c>
      <c r="T305" s="2">
        <f t="shared" si="59"/>
        <v>20920.857142857276</v>
      </c>
      <c r="U305" s="2">
        <f t="shared" si="60"/>
        <v>650000</v>
      </c>
      <c r="V305" s="2">
        <f t="shared" si="34"/>
        <v>97928153.916431189</v>
      </c>
      <c r="W305" s="2">
        <f t="shared" si="61"/>
        <v>629079.14285714924</v>
      </c>
      <c r="X305" s="2">
        <f t="shared" si="51"/>
        <v>20920.857142850757</v>
      </c>
      <c r="Y305" s="2">
        <f t="shared" si="62"/>
        <v>58840927.645065889</v>
      </c>
      <c r="Z305" s="2" t="str">
        <f t="shared" si="52"/>
        <v>MEEP</v>
      </c>
      <c r="AA305" s="2">
        <f>IF(Z305="HERE",Y305,AA304+Graph!$G$1*1000)</f>
        <v>84940618.419630945</v>
      </c>
      <c r="AB305" s="2">
        <f t="shared" si="63"/>
        <v>420000</v>
      </c>
      <c r="AC305" s="2">
        <f t="shared" si="64"/>
        <v>55405662.243367076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230</v>
      </c>
      <c r="C306" s="7"/>
      <c r="D306" s="2" t="e">
        <f t="shared" si="55"/>
        <v>#N/A</v>
      </c>
      <c r="E306" s="2" t="e">
        <f t="shared" si="67"/>
        <v>#N/A</v>
      </c>
      <c r="F306" s="2">
        <v>835510.3238274008</v>
      </c>
      <c r="G306" s="2">
        <f t="shared" si="70"/>
        <v>629079.14285714284</v>
      </c>
      <c r="H306" s="2">
        <f t="shared" si="65"/>
        <v>151399881.05928847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5547834.1428571595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908670.39320556819</v>
      </c>
      <c r="Q306" s="2">
        <f t="shared" si="71"/>
        <v>650000</v>
      </c>
      <c r="R306" s="2">
        <f t="shared" si="66"/>
        <v>157419081.56149709</v>
      </c>
      <c r="S306" s="2">
        <f t="shared" si="58"/>
        <v>629079.14285713434</v>
      </c>
      <c r="T306" s="2">
        <f t="shared" si="59"/>
        <v>20920.857142857276</v>
      </c>
      <c r="U306" s="2">
        <f t="shared" si="60"/>
        <v>650000</v>
      </c>
      <c r="V306" s="2">
        <f t="shared" si="34"/>
        <v>98557233.059288338</v>
      </c>
      <c r="W306" s="2">
        <f t="shared" si="61"/>
        <v>629079.14285714924</v>
      </c>
      <c r="X306" s="2">
        <f t="shared" si="51"/>
        <v>20920.857142850757</v>
      </c>
      <c r="Y306" s="2">
        <f t="shared" si="62"/>
        <v>58861848.50220874</v>
      </c>
      <c r="Z306" s="2" t="str">
        <f t="shared" si="52"/>
        <v>MEEP</v>
      </c>
      <c r="AA306" s="2">
        <f>IF(Z306="HERE",Y306,AA305+Graph!$G$1*1000)</f>
        <v>85360618.419630945</v>
      </c>
      <c r="AB306" s="2">
        <f t="shared" si="63"/>
        <v>420000</v>
      </c>
      <c r="AC306" s="2">
        <f t="shared" si="64"/>
        <v>55405662.243367076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231</v>
      </c>
      <c r="C307" s="7"/>
      <c r="D307" s="2" t="e">
        <f t="shared" si="55"/>
        <v>#N/A</v>
      </c>
      <c r="E307" s="2" t="e">
        <f t="shared" si="67"/>
        <v>#N/A</v>
      </c>
      <c r="F307" s="2">
        <v>837346.09931655228</v>
      </c>
      <c r="G307" s="2">
        <f t="shared" si="70"/>
        <v>629079.14285714284</v>
      </c>
      <c r="H307" s="2">
        <f t="shared" si="65"/>
        <v>152028960.20214561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5568755.0000000168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910777.03310103714</v>
      </c>
      <c r="Q307" s="2">
        <f t="shared" si="71"/>
        <v>650000</v>
      </c>
      <c r="R307" s="2">
        <f t="shared" si="66"/>
        <v>158069081.56149709</v>
      </c>
      <c r="S307" s="2">
        <f t="shared" si="58"/>
        <v>629079.14285713434</v>
      </c>
      <c r="T307" s="2">
        <f t="shared" si="59"/>
        <v>20920.857142857276</v>
      </c>
      <c r="U307" s="2">
        <f t="shared" si="60"/>
        <v>650000</v>
      </c>
      <c r="V307" s="2">
        <f t="shared" si="34"/>
        <v>99186312.202145487</v>
      </c>
      <c r="W307" s="2">
        <f t="shared" si="61"/>
        <v>629079.14285714924</v>
      </c>
      <c r="X307" s="2">
        <f t="shared" si="51"/>
        <v>20920.857142850757</v>
      </c>
      <c r="Y307" s="2">
        <f t="shared" si="62"/>
        <v>58882769.35935159</v>
      </c>
      <c r="Z307" s="2" t="str">
        <f t="shared" si="52"/>
        <v>MEEP</v>
      </c>
      <c r="AA307" s="2">
        <f>IF(Z307="HERE",Y307,AA306+Graph!$G$1*1000)</f>
        <v>85780618.419630945</v>
      </c>
      <c r="AB307" s="2">
        <f t="shared" si="63"/>
        <v>420000</v>
      </c>
      <c r="AC307" s="2">
        <f t="shared" si="64"/>
        <v>55405662.243367076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232</v>
      </c>
      <c r="C308" s="7"/>
      <c r="D308" s="2" t="e">
        <f t="shared" si="55"/>
        <v>#N/A</v>
      </c>
      <c r="E308" s="2" t="e">
        <f t="shared" si="67"/>
        <v>#N/A</v>
      </c>
      <c r="F308" s="2">
        <v>839181.87480568886</v>
      </c>
      <c r="G308" s="2">
        <f t="shared" si="70"/>
        <v>629079.14285714284</v>
      </c>
      <c r="H308" s="2">
        <f t="shared" si="65"/>
        <v>152658039.34500274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5589675.857142874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912883.67299650609</v>
      </c>
      <c r="Q308" s="2">
        <f t="shared" si="71"/>
        <v>650000</v>
      </c>
      <c r="R308" s="2">
        <f t="shared" si="66"/>
        <v>158719081.56149709</v>
      </c>
      <c r="S308" s="2">
        <f t="shared" si="58"/>
        <v>629079.14285713434</v>
      </c>
      <c r="T308" s="2">
        <f t="shared" si="59"/>
        <v>20920.857142857276</v>
      </c>
      <c r="U308" s="2">
        <f t="shared" si="60"/>
        <v>650000</v>
      </c>
      <c r="V308" s="2">
        <f t="shared" si="34"/>
        <v>99815391.345002636</v>
      </c>
      <c r="W308" s="2">
        <f t="shared" si="61"/>
        <v>629079.14285714924</v>
      </c>
      <c r="X308" s="2">
        <f t="shared" si="51"/>
        <v>20920.857142850757</v>
      </c>
      <c r="Y308" s="2">
        <f t="shared" si="62"/>
        <v>58903690.216494441</v>
      </c>
      <c r="Z308" s="2" t="str">
        <f t="shared" si="52"/>
        <v>MEEP</v>
      </c>
      <c r="AA308" s="2">
        <f>IF(Z308="HERE",Y308,AA307+Graph!$G$1*1000)</f>
        <v>86200618.419630945</v>
      </c>
      <c r="AB308" s="2">
        <f t="shared" si="63"/>
        <v>420000</v>
      </c>
      <c r="AC308" s="2">
        <f t="shared" si="64"/>
        <v>55405662.243367076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233</v>
      </c>
      <c r="C309" s="7"/>
      <c r="D309" s="2" t="e">
        <f t="shared" si="55"/>
        <v>#N/A</v>
      </c>
      <c r="E309" s="2" t="e">
        <f t="shared" si="67"/>
        <v>#N/A</v>
      </c>
      <c r="F309" s="2">
        <v>841017.65029484034</v>
      </c>
      <c r="G309" s="2">
        <f t="shared" si="70"/>
        <v>629079.14285714284</v>
      </c>
      <c r="H309" s="2">
        <f t="shared" si="65"/>
        <v>153287118.48785987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5610596.7142857313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914990.31289197505</v>
      </c>
      <c r="Q309" s="2">
        <f t="shared" si="71"/>
        <v>650000</v>
      </c>
      <c r="R309" s="2">
        <f t="shared" si="66"/>
        <v>159369081.56149709</v>
      </c>
      <c r="S309" s="2">
        <f t="shared" si="58"/>
        <v>629079.14285713434</v>
      </c>
      <c r="T309" s="2">
        <f t="shared" si="59"/>
        <v>20920.857142857276</v>
      </c>
      <c r="U309" s="2">
        <f t="shared" si="60"/>
        <v>650000</v>
      </c>
      <c r="V309" s="2">
        <f t="shared" si="34"/>
        <v>100444470.48785979</v>
      </c>
      <c r="W309" s="2">
        <f t="shared" si="61"/>
        <v>629079.14285714924</v>
      </c>
      <c r="X309" s="2">
        <f t="shared" si="51"/>
        <v>20920.857142850757</v>
      </c>
      <c r="Y309" s="2">
        <f t="shared" si="62"/>
        <v>58924611.073637292</v>
      </c>
      <c r="Z309" s="2" t="str">
        <f t="shared" si="52"/>
        <v>MEEP</v>
      </c>
      <c r="AA309" s="2">
        <f>IF(Z309="HERE",Y309,AA308+Graph!$G$1*1000)</f>
        <v>86620618.419630945</v>
      </c>
      <c r="AB309" s="2">
        <f t="shared" si="63"/>
        <v>420000</v>
      </c>
      <c r="AC309" s="2">
        <f t="shared" si="64"/>
        <v>55405662.243367076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234</v>
      </c>
      <c r="C310" s="7"/>
      <c r="D310" s="2" t="e">
        <f t="shared" si="55"/>
        <v>#N/A</v>
      </c>
      <c r="E310" s="2" t="e">
        <f t="shared" si="67"/>
        <v>#N/A</v>
      </c>
      <c r="F310" s="2">
        <v>842853.42578397691</v>
      </c>
      <c r="G310" s="2">
        <f t="shared" si="70"/>
        <v>629079.14285714284</v>
      </c>
      <c r="H310" s="2">
        <f t="shared" si="65"/>
        <v>153916197.63071701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5631517.5714285886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917096.952787444</v>
      </c>
      <c r="Q310" s="2">
        <f t="shared" si="71"/>
        <v>650000</v>
      </c>
      <c r="R310" s="2">
        <f t="shared" si="66"/>
        <v>160019081.56149709</v>
      </c>
      <c r="S310" s="2">
        <f t="shared" si="58"/>
        <v>629079.14285713434</v>
      </c>
      <c r="T310" s="2">
        <f t="shared" si="59"/>
        <v>20920.857142857276</v>
      </c>
      <c r="U310" s="2">
        <f t="shared" si="60"/>
        <v>650000</v>
      </c>
      <c r="V310" s="2">
        <f t="shared" si="34"/>
        <v>101073549.63071693</v>
      </c>
      <c r="W310" s="2">
        <f t="shared" si="61"/>
        <v>629079.14285714924</v>
      </c>
      <c r="X310" s="2">
        <f t="shared" si="51"/>
        <v>20920.857142850757</v>
      </c>
      <c r="Y310" s="2">
        <f t="shared" si="62"/>
        <v>58945531.930780143</v>
      </c>
      <c r="Z310" s="2" t="str">
        <f t="shared" si="52"/>
        <v>MEEP</v>
      </c>
      <c r="AA310" s="2">
        <f>IF(Z310="HERE",Y310,AA309+Graph!$G$1*1000)</f>
        <v>87040618.419630945</v>
      </c>
      <c r="AB310" s="2">
        <f t="shared" si="63"/>
        <v>420000</v>
      </c>
      <c r="AC310" s="2">
        <f t="shared" si="64"/>
        <v>55405662.243367076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235</v>
      </c>
      <c r="C311" s="7"/>
      <c r="D311" s="2" t="e">
        <f t="shared" si="55"/>
        <v>#N/A</v>
      </c>
      <c r="E311" s="2" t="e">
        <f t="shared" si="67"/>
        <v>#N/A</v>
      </c>
      <c r="F311" s="2">
        <v>844689.20127312839</v>
      </c>
      <c r="G311" s="2">
        <f t="shared" si="70"/>
        <v>629079.14285714284</v>
      </c>
      <c r="H311" s="2">
        <f t="shared" si="65"/>
        <v>154545276.77357414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5652438.4285714459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919203.59268291295</v>
      </c>
      <c r="Q311" s="2">
        <f t="shared" si="71"/>
        <v>650000</v>
      </c>
      <c r="R311" s="2">
        <f t="shared" si="66"/>
        <v>160669081.56149709</v>
      </c>
      <c r="S311" s="2">
        <f t="shared" si="58"/>
        <v>629079.14285713434</v>
      </c>
      <c r="T311" s="2">
        <f t="shared" si="59"/>
        <v>20920.857142857276</v>
      </c>
      <c r="U311" s="2">
        <f t="shared" si="60"/>
        <v>650000</v>
      </c>
      <c r="V311" s="2">
        <f t="shared" si="34"/>
        <v>101702628.77357408</v>
      </c>
      <c r="W311" s="2">
        <f t="shared" si="61"/>
        <v>629079.14285714924</v>
      </c>
      <c r="X311" s="2">
        <f t="shared" si="51"/>
        <v>20920.857142850757</v>
      </c>
      <c r="Y311" s="2">
        <f t="shared" si="62"/>
        <v>58966452.787922993</v>
      </c>
      <c r="Z311" s="2" t="str">
        <f t="shared" si="52"/>
        <v>MEEP</v>
      </c>
      <c r="AA311" s="2">
        <f>IF(Z311="HERE",Y311,AA310+Graph!$G$1*1000)</f>
        <v>87460618.419630945</v>
      </c>
      <c r="AB311" s="2">
        <f t="shared" si="63"/>
        <v>420000</v>
      </c>
      <c r="AC311" s="2">
        <f t="shared" si="64"/>
        <v>55405662.243367076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236</v>
      </c>
      <c r="C312" s="7"/>
      <c r="D312" s="2" t="e">
        <f t="shared" si="55"/>
        <v>#N/A</v>
      </c>
      <c r="E312" s="2" t="e">
        <f t="shared" si="67"/>
        <v>#N/A</v>
      </c>
      <c r="F312" s="2">
        <v>846524.97676226497</v>
      </c>
      <c r="G312" s="2">
        <f t="shared" si="70"/>
        <v>629079.14285714284</v>
      </c>
      <c r="H312" s="2">
        <f t="shared" si="65"/>
        <v>155174355.91643128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5673359.2857143031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921310.2325783819</v>
      </c>
      <c r="Q312" s="2">
        <f t="shared" si="71"/>
        <v>650000</v>
      </c>
      <c r="R312" s="2">
        <f t="shared" si="66"/>
        <v>161319081.56149709</v>
      </c>
      <c r="S312" s="2">
        <f t="shared" si="58"/>
        <v>629079.14285713434</v>
      </c>
      <c r="T312" s="2">
        <f t="shared" si="59"/>
        <v>20920.857142857276</v>
      </c>
      <c r="U312" s="2">
        <f t="shared" si="60"/>
        <v>650000</v>
      </c>
      <c r="V312" s="2">
        <f t="shared" si="34"/>
        <v>102331707.91643123</v>
      </c>
      <c r="W312" s="2">
        <f t="shared" si="61"/>
        <v>629079.14285714924</v>
      </c>
      <c r="X312" s="2">
        <f t="shared" si="51"/>
        <v>20920.857142850757</v>
      </c>
      <c r="Y312" s="2">
        <f t="shared" si="62"/>
        <v>58987373.645065844</v>
      </c>
      <c r="Z312" s="2" t="str">
        <f t="shared" si="52"/>
        <v>MEEP</v>
      </c>
      <c r="AA312" s="2">
        <f>IF(Z312="HERE",Y312,AA311+Graph!$G$1*1000)</f>
        <v>87880618.419630945</v>
      </c>
      <c r="AB312" s="2">
        <f t="shared" si="63"/>
        <v>420000</v>
      </c>
      <c r="AC312" s="2">
        <f t="shared" si="64"/>
        <v>55405662.243367076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237</v>
      </c>
      <c r="C313" s="7"/>
      <c r="D313" s="2" t="e">
        <f t="shared" si="55"/>
        <v>#N/A</v>
      </c>
      <c r="E313" s="2" t="e">
        <f t="shared" si="67"/>
        <v>#N/A</v>
      </c>
      <c r="F313" s="2">
        <v>848360.75225141644</v>
      </c>
      <c r="G313" s="2">
        <f t="shared" si="70"/>
        <v>629079.14285714284</v>
      </c>
      <c r="H313" s="2">
        <f t="shared" si="65"/>
        <v>155803435.05928841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5694280.1428571604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923416.87247385085</v>
      </c>
      <c r="Q313" s="2">
        <f t="shared" si="71"/>
        <v>650000</v>
      </c>
      <c r="R313" s="2">
        <f t="shared" si="66"/>
        <v>161969081.56149709</v>
      </c>
      <c r="S313" s="2">
        <f t="shared" si="58"/>
        <v>629079.14285713434</v>
      </c>
      <c r="T313" s="2">
        <f t="shared" si="59"/>
        <v>20920.857142857276</v>
      </c>
      <c r="U313" s="2">
        <f t="shared" si="60"/>
        <v>650000</v>
      </c>
      <c r="V313" s="2">
        <f t="shared" si="34"/>
        <v>102960787.05928838</v>
      </c>
      <c r="W313" s="2">
        <f t="shared" si="61"/>
        <v>629079.14285714924</v>
      </c>
      <c r="X313" s="2">
        <f t="shared" si="51"/>
        <v>20920.857142850757</v>
      </c>
      <c r="Y313" s="2">
        <f t="shared" si="62"/>
        <v>59008294.502208695</v>
      </c>
      <c r="Z313" s="2" t="str">
        <f t="shared" si="52"/>
        <v>MEEP</v>
      </c>
      <c r="AA313" s="2">
        <f>IF(Z313="HERE",Y313,AA312+Graph!$G$1*1000)</f>
        <v>88300618.419630945</v>
      </c>
      <c r="AB313" s="2">
        <f t="shared" si="63"/>
        <v>420000</v>
      </c>
      <c r="AC313" s="2">
        <f t="shared" si="64"/>
        <v>55405662.243367076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238</v>
      </c>
      <c r="C314" s="7"/>
      <c r="D314" s="2" t="e">
        <f t="shared" si="55"/>
        <v>#N/A</v>
      </c>
      <c r="E314" s="2" t="e">
        <f t="shared" si="67"/>
        <v>#N/A</v>
      </c>
      <c r="F314" s="2">
        <v>850196.52774056792</v>
      </c>
      <c r="G314" s="2">
        <f t="shared" si="70"/>
        <v>629079.14285714284</v>
      </c>
      <c r="H314" s="2">
        <f t="shared" si="65"/>
        <v>156432514.20214555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5715201.0000000177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925523.5123693198</v>
      </c>
      <c r="Q314" s="2">
        <f t="shared" si="71"/>
        <v>650000</v>
      </c>
      <c r="R314" s="2">
        <f t="shared" si="66"/>
        <v>162619081.56149709</v>
      </c>
      <c r="S314" s="2">
        <f t="shared" si="58"/>
        <v>629079.14285713434</v>
      </c>
      <c r="T314" s="2">
        <f t="shared" si="59"/>
        <v>20920.857142857276</v>
      </c>
      <c r="U314" s="2">
        <f t="shared" si="60"/>
        <v>650000</v>
      </c>
      <c r="V314" s="2">
        <f t="shared" si="34"/>
        <v>103589866.20214553</v>
      </c>
      <c r="W314" s="2">
        <f t="shared" si="61"/>
        <v>629079.14285714924</v>
      </c>
      <c r="X314" s="2">
        <f t="shared" si="51"/>
        <v>20920.857142850757</v>
      </c>
      <c r="Y314" s="2">
        <f t="shared" si="62"/>
        <v>59029215.359351546</v>
      </c>
      <c r="Z314" s="2" t="str">
        <f t="shared" si="52"/>
        <v>MEEP</v>
      </c>
      <c r="AA314" s="2">
        <f>IF(Z314="HERE",Y314,AA313+Graph!$G$1*1000)</f>
        <v>88720618.419630945</v>
      </c>
      <c r="AB314" s="2">
        <f t="shared" si="63"/>
        <v>420000</v>
      </c>
      <c r="AC314" s="2">
        <f t="shared" si="64"/>
        <v>55405662.243367076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239</v>
      </c>
      <c r="C315" s="7"/>
      <c r="D315" s="2" t="e">
        <f t="shared" si="55"/>
        <v>#N/A</v>
      </c>
      <c r="E315" s="2" t="e">
        <f t="shared" si="67"/>
        <v>#N/A</v>
      </c>
      <c r="F315" s="2">
        <v>852032.3032297045</v>
      </c>
      <c r="G315" s="2">
        <f t="shared" si="70"/>
        <v>629079.14285714284</v>
      </c>
      <c r="H315" s="2">
        <f t="shared" si="65"/>
        <v>157061593.34500268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5736121.857142875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927630.15226480365</v>
      </c>
      <c r="Q315" s="2">
        <f t="shared" si="71"/>
        <v>650000</v>
      </c>
      <c r="R315" s="2">
        <f t="shared" si="66"/>
        <v>163269081.56149709</v>
      </c>
      <c r="S315" s="2">
        <f t="shared" si="58"/>
        <v>629079.14285713434</v>
      </c>
      <c r="T315" s="2">
        <f t="shared" si="59"/>
        <v>20920.857142857276</v>
      </c>
      <c r="U315" s="2">
        <f t="shared" si="60"/>
        <v>650000</v>
      </c>
      <c r="V315" s="2">
        <f t="shared" si="34"/>
        <v>104218945.34500268</v>
      </c>
      <c r="W315" s="2">
        <f t="shared" si="61"/>
        <v>629079.14285714924</v>
      </c>
      <c r="X315" s="2">
        <f t="shared" si="51"/>
        <v>20920.857142850757</v>
      </c>
      <c r="Y315" s="2">
        <f t="shared" si="62"/>
        <v>59050136.216494396</v>
      </c>
      <c r="Z315" s="2" t="str">
        <f t="shared" si="52"/>
        <v>MEEP</v>
      </c>
      <c r="AA315" s="2">
        <f>IF(Z315="HERE",Y315,AA314+Graph!$G$1*1000)</f>
        <v>89140618.419630945</v>
      </c>
      <c r="AB315" s="2">
        <f t="shared" si="63"/>
        <v>420000</v>
      </c>
      <c r="AC315" s="2">
        <f t="shared" si="64"/>
        <v>55405662.243367076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240</v>
      </c>
      <c r="C316" s="7"/>
      <c r="D316" s="2" t="e">
        <f t="shared" si="55"/>
        <v>#N/A</v>
      </c>
      <c r="E316" s="2" t="e">
        <f t="shared" si="67"/>
        <v>#N/A</v>
      </c>
      <c r="F316" s="2">
        <v>853868.07871885598</v>
      </c>
      <c r="G316" s="2">
        <f t="shared" si="70"/>
        <v>629079.14285714284</v>
      </c>
      <c r="H316" s="2">
        <f t="shared" si="65"/>
        <v>157690672.48785982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5757042.7142857322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929736.7921602726</v>
      </c>
      <c r="Q316" s="2">
        <f t="shared" si="71"/>
        <v>650000</v>
      </c>
      <c r="R316" s="2">
        <f t="shared" si="66"/>
        <v>163919081.56149709</v>
      </c>
      <c r="S316" s="2">
        <f t="shared" si="58"/>
        <v>629079.14285713434</v>
      </c>
      <c r="T316" s="2">
        <f t="shared" si="59"/>
        <v>20920.857142857276</v>
      </c>
      <c r="U316" s="2">
        <f t="shared" si="60"/>
        <v>650000</v>
      </c>
      <c r="V316" s="2">
        <f t="shared" si="34"/>
        <v>104848024.48785983</v>
      </c>
      <c r="W316" s="2">
        <f t="shared" si="61"/>
        <v>629079.14285714924</v>
      </c>
      <c r="X316" s="2">
        <f t="shared" si="51"/>
        <v>20920.857142850757</v>
      </c>
      <c r="Y316" s="2">
        <f t="shared" si="62"/>
        <v>59071057.073637247</v>
      </c>
      <c r="Z316" s="2" t="str">
        <f t="shared" si="52"/>
        <v>MEEP</v>
      </c>
      <c r="AA316" s="2">
        <f>IF(Z316="HERE",Y316,AA315+Graph!$G$1*1000)</f>
        <v>89560618.419630945</v>
      </c>
      <c r="AB316" s="2">
        <f t="shared" si="63"/>
        <v>420000</v>
      </c>
      <c r="AC316" s="2">
        <f t="shared" si="64"/>
        <v>55405662.243367076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241</v>
      </c>
      <c r="C317" s="7"/>
      <c r="D317" s="2" t="e">
        <f t="shared" si="55"/>
        <v>#N/A</v>
      </c>
      <c r="E317" s="2" t="e">
        <f t="shared" si="67"/>
        <v>#N/A</v>
      </c>
      <c r="F317" s="2">
        <v>855703.85420799255</v>
      </c>
      <c r="G317" s="2">
        <f t="shared" si="70"/>
        <v>629079.14285714284</v>
      </c>
      <c r="H317" s="2">
        <f t="shared" si="65"/>
        <v>158319751.63071695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5777963.5714285895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931843.43205574155</v>
      </c>
      <c r="Q317" s="2">
        <f t="shared" si="71"/>
        <v>650000</v>
      </c>
      <c r="R317" s="2">
        <f t="shared" si="66"/>
        <v>164569081.56149709</v>
      </c>
      <c r="S317" s="2">
        <f t="shared" si="58"/>
        <v>629079.14285713434</v>
      </c>
      <c r="T317" s="2">
        <f t="shared" si="59"/>
        <v>20920.857142857276</v>
      </c>
      <c r="U317" s="2">
        <f t="shared" si="60"/>
        <v>650000</v>
      </c>
      <c r="V317" s="2">
        <f t="shared" si="34"/>
        <v>105477103.63071698</v>
      </c>
      <c r="W317" s="2">
        <f t="shared" si="61"/>
        <v>629079.14285714924</v>
      </c>
      <c r="X317" s="2">
        <f t="shared" si="51"/>
        <v>20920.857142850757</v>
      </c>
      <c r="Y317" s="2">
        <f t="shared" si="62"/>
        <v>59091977.930780098</v>
      </c>
      <c r="Z317" s="2" t="str">
        <f t="shared" si="52"/>
        <v>MEEP</v>
      </c>
      <c r="AA317" s="2">
        <f>IF(Z317="HERE",Y317,AA316+Graph!$G$1*1000)</f>
        <v>89980618.419630945</v>
      </c>
      <c r="AB317" s="2">
        <f t="shared" si="63"/>
        <v>420000</v>
      </c>
      <c r="AC317" s="2">
        <f t="shared" si="64"/>
        <v>55405662.243367076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242</v>
      </c>
      <c r="C318" s="7"/>
      <c r="D318" s="2" t="e">
        <f t="shared" si="55"/>
        <v>#N/A</v>
      </c>
      <c r="E318" s="2" t="e">
        <f t="shared" si="67"/>
        <v>#N/A</v>
      </c>
      <c r="F318" s="2">
        <v>857539.62969714403</v>
      </c>
      <c r="G318" s="2">
        <f t="shared" si="70"/>
        <v>629079.14285714284</v>
      </c>
      <c r="H318" s="2">
        <f t="shared" si="65"/>
        <v>158948830.77357408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5798884.4285714468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933950.0719512105</v>
      </c>
      <c r="Q318" s="2">
        <f t="shared" si="71"/>
        <v>650000</v>
      </c>
      <c r="R318" s="2">
        <f t="shared" si="66"/>
        <v>165219081.56149709</v>
      </c>
      <c r="S318" s="2">
        <f t="shared" si="58"/>
        <v>629079.14285713434</v>
      </c>
      <c r="T318" s="2">
        <f t="shared" si="59"/>
        <v>20920.857142857276</v>
      </c>
      <c r="U318" s="2">
        <f t="shared" si="60"/>
        <v>650000</v>
      </c>
      <c r="V318" s="2">
        <f t="shared" si="34"/>
        <v>106106182.77357413</v>
      </c>
      <c r="W318" s="2">
        <f t="shared" si="61"/>
        <v>629079.14285714924</v>
      </c>
      <c r="X318" s="2">
        <f t="shared" si="51"/>
        <v>20920.857142850757</v>
      </c>
      <c r="Y318" s="2">
        <f t="shared" si="62"/>
        <v>59112898.787922949</v>
      </c>
      <c r="Z318" s="2" t="str">
        <f t="shared" si="52"/>
        <v>MEEP</v>
      </c>
      <c r="AA318" s="2">
        <f>IF(Z318="HERE",Y318,AA317+Graph!$G$1*1000)</f>
        <v>90400618.419630945</v>
      </c>
      <c r="AB318" s="2">
        <f t="shared" si="63"/>
        <v>420000</v>
      </c>
      <c r="AC318" s="2">
        <f t="shared" si="64"/>
        <v>55405662.243367076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243</v>
      </c>
      <c r="C319" s="7"/>
      <c r="D319" s="2" t="e">
        <f t="shared" si="55"/>
        <v>#N/A</v>
      </c>
      <c r="E319" s="2" t="e">
        <f t="shared" si="67"/>
        <v>#N/A</v>
      </c>
      <c r="F319" s="2">
        <v>859375.40518628061</v>
      </c>
      <c r="G319" s="2">
        <f t="shared" si="70"/>
        <v>629079.14285714284</v>
      </c>
      <c r="H319" s="2">
        <f t="shared" si="65"/>
        <v>159577909.91643122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5819805.2857143041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936056.71184667945</v>
      </c>
      <c r="Q319" s="2">
        <f t="shared" si="71"/>
        <v>650000</v>
      </c>
      <c r="R319" s="2">
        <f t="shared" si="66"/>
        <v>165869081.56149709</v>
      </c>
      <c r="S319" s="2">
        <f t="shared" si="58"/>
        <v>629079.14285713434</v>
      </c>
      <c r="T319" s="2">
        <f t="shared" si="59"/>
        <v>20920.857142857276</v>
      </c>
      <c r="U319" s="2">
        <f t="shared" si="60"/>
        <v>650000</v>
      </c>
      <c r="V319" s="2">
        <f t="shared" si="34"/>
        <v>106735261.91643128</v>
      </c>
      <c r="W319" s="2">
        <f t="shared" si="61"/>
        <v>629079.14285714924</v>
      </c>
      <c r="X319" s="2">
        <f t="shared" si="51"/>
        <v>20920.857142850757</v>
      </c>
      <c r="Y319" s="2">
        <f t="shared" si="62"/>
        <v>59133819.645065799</v>
      </c>
      <c r="Z319" s="2" t="str">
        <f t="shared" si="52"/>
        <v>MEEP</v>
      </c>
      <c r="AA319" s="2">
        <f>IF(Z319="HERE",Y319,AA318+Graph!$G$1*1000)</f>
        <v>90820618.419630945</v>
      </c>
      <c r="AB319" s="2">
        <f t="shared" si="63"/>
        <v>420000</v>
      </c>
      <c r="AC319" s="2">
        <f t="shared" si="64"/>
        <v>55405662.243367076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244</v>
      </c>
      <c r="C320" s="7"/>
      <c r="D320" s="2" t="e">
        <f t="shared" si="55"/>
        <v>#N/A</v>
      </c>
      <c r="E320" s="2" t="e">
        <f t="shared" si="67"/>
        <v>#N/A</v>
      </c>
      <c r="F320" s="2">
        <v>861211.18067543209</v>
      </c>
      <c r="G320" s="2">
        <f t="shared" si="70"/>
        <v>629079.14285714284</v>
      </c>
      <c r="H320" s="2">
        <f t="shared" si="65"/>
        <v>160206989.05928835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5840726.1428571614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938163.3517421484</v>
      </c>
      <c r="Q320" s="2">
        <f t="shared" si="71"/>
        <v>650000</v>
      </c>
      <c r="R320" s="2">
        <f t="shared" si="66"/>
        <v>166519081.56149709</v>
      </c>
      <c r="S320" s="2">
        <f t="shared" si="58"/>
        <v>629079.14285713434</v>
      </c>
      <c r="T320" s="2">
        <f t="shared" si="59"/>
        <v>20920.857142857276</v>
      </c>
      <c r="U320" s="2">
        <f t="shared" si="60"/>
        <v>650000</v>
      </c>
      <c r="V320" s="2">
        <f t="shared" si="34"/>
        <v>107364341.05928843</v>
      </c>
      <c r="W320" s="2">
        <f t="shared" si="61"/>
        <v>629079.14285714924</v>
      </c>
      <c r="X320" s="2">
        <f t="shared" si="51"/>
        <v>20920.857142850757</v>
      </c>
      <c r="Y320" s="2">
        <f t="shared" si="62"/>
        <v>59154740.50220865</v>
      </c>
      <c r="Z320" s="2" t="str">
        <f t="shared" si="52"/>
        <v>MEEP</v>
      </c>
      <c r="AA320" s="2">
        <f>IF(Z320="HERE",Y320,AA319+Graph!$G$1*1000)</f>
        <v>91240618.419630945</v>
      </c>
      <c r="AB320" s="2">
        <f t="shared" si="63"/>
        <v>420000</v>
      </c>
      <c r="AC320" s="2">
        <f t="shared" si="64"/>
        <v>55405662.243367076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245</v>
      </c>
      <c r="C321" s="7"/>
      <c r="D321" s="2" t="e">
        <f t="shared" si="55"/>
        <v>#N/A</v>
      </c>
      <c r="E321" s="2" t="e">
        <f t="shared" si="67"/>
        <v>#N/A</v>
      </c>
      <c r="F321" s="2">
        <v>863046.95616456866</v>
      </c>
      <c r="G321" s="2">
        <f t="shared" si="70"/>
        <v>629079.14285714284</v>
      </c>
      <c r="H321" s="2">
        <f t="shared" si="65"/>
        <v>160836068.20214549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5861647.0000000186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940269.99163761735</v>
      </c>
      <c r="Q321" s="2">
        <f t="shared" si="71"/>
        <v>650000</v>
      </c>
      <c r="R321" s="2">
        <f t="shared" si="66"/>
        <v>167169081.56149709</v>
      </c>
      <c r="S321" s="2">
        <f t="shared" si="58"/>
        <v>629079.14285713434</v>
      </c>
      <c r="T321" s="2">
        <f t="shared" si="59"/>
        <v>20920.857142857276</v>
      </c>
      <c r="U321" s="2">
        <f t="shared" si="60"/>
        <v>650000</v>
      </c>
      <c r="V321" s="2">
        <f t="shared" si="34"/>
        <v>107993420.20214558</v>
      </c>
      <c r="W321" s="2">
        <f t="shared" si="61"/>
        <v>629079.14285714924</v>
      </c>
      <c r="X321" s="2">
        <f t="shared" si="51"/>
        <v>20920.857142850757</v>
      </c>
      <c r="Y321" s="2">
        <f t="shared" si="62"/>
        <v>59175661.359351501</v>
      </c>
      <c r="Z321" s="2" t="str">
        <f t="shared" si="52"/>
        <v>MEEP</v>
      </c>
      <c r="AA321" s="2">
        <f>IF(Z321="HERE",Y321,AA320+Graph!$G$1*1000)</f>
        <v>91660618.419630945</v>
      </c>
      <c r="AB321" s="2">
        <f t="shared" si="63"/>
        <v>420000</v>
      </c>
      <c r="AC321" s="2">
        <f t="shared" si="64"/>
        <v>55405662.243367076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246</v>
      </c>
      <c r="C322" s="7"/>
      <c r="D322" s="2" t="e">
        <f t="shared" si="55"/>
        <v>#N/A</v>
      </c>
      <c r="E322" s="2" t="e">
        <f t="shared" si="67"/>
        <v>#N/A</v>
      </c>
      <c r="F322" s="2">
        <v>864882.73165372014</v>
      </c>
      <c r="G322" s="2">
        <f t="shared" si="70"/>
        <v>629079.14285714284</v>
      </c>
      <c r="H322" s="2">
        <f t="shared" si="65"/>
        <v>161465147.34500262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5882567.8571428759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942376.6315330863</v>
      </c>
      <c r="Q322" s="2">
        <f t="shared" si="71"/>
        <v>650000</v>
      </c>
      <c r="R322" s="2">
        <f t="shared" si="66"/>
        <v>167819081.56149709</v>
      </c>
      <c r="S322" s="2">
        <f t="shared" si="58"/>
        <v>629079.14285713434</v>
      </c>
      <c r="T322" s="2">
        <f t="shared" si="59"/>
        <v>20920.857142857276</v>
      </c>
      <c r="U322" s="2">
        <f t="shared" si="60"/>
        <v>650000</v>
      </c>
      <c r="V322" s="2">
        <f t="shared" si="34"/>
        <v>108622499.34500273</v>
      </c>
      <c r="W322" s="2">
        <f t="shared" si="61"/>
        <v>629079.14285714924</v>
      </c>
      <c r="X322" s="2">
        <f t="shared" si="51"/>
        <v>20920.857142850757</v>
      </c>
      <c r="Y322" s="2">
        <f t="shared" si="62"/>
        <v>59196582.216494352</v>
      </c>
      <c r="Z322" s="2" t="str">
        <f t="shared" si="52"/>
        <v>MEEP</v>
      </c>
      <c r="AA322" s="2">
        <f>IF(Z322="HERE",Y322,AA321+Graph!$G$1*1000)</f>
        <v>92080618.419630945</v>
      </c>
      <c r="AB322" s="2">
        <f t="shared" si="63"/>
        <v>420000</v>
      </c>
      <c r="AC322" s="2">
        <f t="shared" si="64"/>
        <v>55405662.243367076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247</v>
      </c>
      <c r="C323" s="7"/>
      <c r="D323" s="2" t="e">
        <f t="shared" si="55"/>
        <v>#N/A</v>
      </c>
      <c r="E323" s="2" t="e">
        <f t="shared" si="67"/>
        <v>#N/A</v>
      </c>
      <c r="F323" s="2">
        <v>866718.50714287162</v>
      </c>
      <c r="G323" s="2">
        <f t="shared" si="70"/>
        <v>629079.14285714284</v>
      </c>
      <c r="H323" s="2">
        <f t="shared" si="65"/>
        <v>162094226.48785976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5903488.7142857332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944483.27142855525</v>
      </c>
      <c r="Q323" s="2">
        <f t="shared" si="71"/>
        <v>650000</v>
      </c>
      <c r="R323" s="2">
        <f t="shared" si="66"/>
        <v>168469081.56149709</v>
      </c>
      <c r="S323" s="2">
        <f t="shared" si="58"/>
        <v>629079.14285713434</v>
      </c>
      <c r="T323" s="2">
        <f t="shared" si="59"/>
        <v>20920.857142857276</v>
      </c>
      <c r="U323" s="2">
        <f t="shared" si="60"/>
        <v>650000</v>
      </c>
      <c r="V323" s="2">
        <f t="shared" si="34"/>
        <v>109251578.48785987</v>
      </c>
      <c r="W323" s="2">
        <f t="shared" si="61"/>
        <v>629079.14285714924</v>
      </c>
      <c r="X323" s="2">
        <f t="shared" si="51"/>
        <v>20920.857142850757</v>
      </c>
      <c r="Y323" s="2">
        <f t="shared" si="62"/>
        <v>59217503.073637202</v>
      </c>
      <c r="Z323" s="2" t="str">
        <f t="shared" si="52"/>
        <v>MEEP</v>
      </c>
      <c r="AA323" s="2">
        <f>IF(Z323="HERE",Y323,AA322+Graph!$G$1*1000)</f>
        <v>92500618.419630945</v>
      </c>
      <c r="AB323" s="2">
        <f t="shared" si="63"/>
        <v>420000</v>
      </c>
      <c r="AC323" s="2">
        <f t="shared" si="64"/>
        <v>55405662.243367076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248</v>
      </c>
      <c r="C324" s="7"/>
      <c r="D324" s="2" t="e">
        <f t="shared" si="55"/>
        <v>#N/A</v>
      </c>
      <c r="E324" s="2" t="e">
        <f t="shared" si="67"/>
        <v>#N/A</v>
      </c>
      <c r="F324" s="2">
        <v>868554.28263200819</v>
      </c>
      <c r="G324" s="2">
        <f t="shared" si="70"/>
        <v>629079.14285714284</v>
      </c>
      <c r="H324" s="2">
        <f t="shared" si="65"/>
        <v>162723305.63071689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5924409.5714285905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946589.9113240242</v>
      </c>
      <c r="Q324" s="2">
        <f t="shared" si="71"/>
        <v>650000</v>
      </c>
      <c r="R324" s="2">
        <f t="shared" si="66"/>
        <v>169119081.56149709</v>
      </c>
      <c r="S324" s="2">
        <f t="shared" si="58"/>
        <v>629079.14285713434</v>
      </c>
      <c r="T324" s="2">
        <f t="shared" si="59"/>
        <v>20920.857142857276</v>
      </c>
      <c r="U324" s="2">
        <f t="shared" si="60"/>
        <v>650000</v>
      </c>
      <c r="V324" s="2">
        <f t="shared" si="34"/>
        <v>109880657.63071702</v>
      </c>
      <c r="W324" s="2">
        <f t="shared" si="61"/>
        <v>629079.14285714924</v>
      </c>
      <c r="X324" s="2">
        <f t="shared" si="51"/>
        <v>20920.857142850757</v>
      </c>
      <c r="Y324" s="2">
        <f t="shared" si="62"/>
        <v>59238423.930780053</v>
      </c>
      <c r="Z324" s="2" t="str">
        <f t="shared" si="52"/>
        <v>MEEP</v>
      </c>
      <c r="AA324" s="2">
        <f>IF(Z324="HERE",Y324,AA323+Graph!$G$1*1000)</f>
        <v>92920618.419630945</v>
      </c>
      <c r="AB324" s="2">
        <f t="shared" si="63"/>
        <v>420000</v>
      </c>
      <c r="AC324" s="2">
        <f t="shared" si="64"/>
        <v>55405662.243367076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249</v>
      </c>
      <c r="C325" s="7"/>
      <c r="D325" s="2" t="e">
        <f t="shared" si="55"/>
        <v>#N/A</v>
      </c>
      <c r="E325" s="2" t="e">
        <f t="shared" si="67"/>
        <v>#N/A</v>
      </c>
      <c r="F325" s="2">
        <v>870390.05812115967</v>
      </c>
      <c r="G325" s="2">
        <f t="shared" si="70"/>
        <v>629079.14285714284</v>
      </c>
      <c r="H325" s="2">
        <f t="shared" si="65"/>
        <v>163352384.77357402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5945330.4285714477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948696.55121950805</v>
      </c>
      <c r="Q325" s="2">
        <f t="shared" si="71"/>
        <v>650000</v>
      </c>
      <c r="R325" s="2">
        <f t="shared" si="66"/>
        <v>169769081.56149709</v>
      </c>
      <c r="S325" s="2">
        <f t="shared" si="58"/>
        <v>629079.14285713434</v>
      </c>
      <c r="T325" s="2">
        <f t="shared" si="59"/>
        <v>20920.857142857276</v>
      </c>
      <c r="U325" s="2">
        <f t="shared" si="60"/>
        <v>650000</v>
      </c>
      <c r="V325" s="2">
        <f t="shared" si="34"/>
        <v>110509736.77357417</v>
      </c>
      <c r="W325" s="2">
        <f t="shared" si="61"/>
        <v>629079.14285714924</v>
      </c>
      <c r="X325" s="2">
        <f t="shared" si="51"/>
        <v>20920.857142850757</v>
      </c>
      <c r="Y325" s="2">
        <f t="shared" si="62"/>
        <v>59259344.787922904</v>
      </c>
      <c r="Z325" s="2" t="str">
        <f t="shared" si="52"/>
        <v>MEEP</v>
      </c>
      <c r="AA325" s="2">
        <f>IF(Z325="HERE",Y325,AA324+Graph!$G$1*1000)</f>
        <v>93340618.419630945</v>
      </c>
      <c r="AB325" s="2">
        <f t="shared" si="63"/>
        <v>420000</v>
      </c>
      <c r="AC325" s="2">
        <f t="shared" si="64"/>
        <v>55405662.243367076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250</v>
      </c>
      <c r="C326" s="7"/>
      <c r="D326" s="2" t="e">
        <f t="shared" si="55"/>
        <v>#N/A</v>
      </c>
      <c r="E326" s="2" t="e">
        <f t="shared" si="67"/>
        <v>#N/A</v>
      </c>
      <c r="F326" s="2">
        <v>872225.83361029625</v>
      </c>
      <c r="G326" s="2">
        <f t="shared" si="70"/>
        <v>629079.14285714284</v>
      </c>
      <c r="H326" s="2">
        <f t="shared" si="65"/>
        <v>163981463.91643116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5966251.285714305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950803.191114977</v>
      </c>
      <c r="Q326" s="2">
        <f t="shared" si="71"/>
        <v>650000</v>
      </c>
      <c r="R326" s="2">
        <f t="shared" si="66"/>
        <v>170419081.56149709</v>
      </c>
      <c r="S326" s="2">
        <f t="shared" si="58"/>
        <v>629079.14285713434</v>
      </c>
      <c r="T326" s="2">
        <f t="shared" si="59"/>
        <v>20920.857142857276</v>
      </c>
      <c r="U326" s="2">
        <f t="shared" si="60"/>
        <v>650000</v>
      </c>
      <c r="V326" s="2">
        <f t="shared" si="34"/>
        <v>111138815.91643132</v>
      </c>
      <c r="W326" s="2">
        <f t="shared" si="61"/>
        <v>629079.14285714924</v>
      </c>
      <c r="X326" s="2">
        <f t="shared" si="51"/>
        <v>20920.857142850757</v>
      </c>
      <c r="Y326" s="2">
        <f t="shared" si="62"/>
        <v>59280265.645065755</v>
      </c>
      <c r="Z326" s="2" t="str">
        <f t="shared" si="52"/>
        <v>MEEP</v>
      </c>
      <c r="AA326" s="2">
        <f>IF(Z326="HERE",Y326,AA325+Graph!$G$1*1000)</f>
        <v>93760618.419630945</v>
      </c>
      <c r="AB326" s="2">
        <f t="shared" si="63"/>
        <v>420000</v>
      </c>
      <c r="AC326" s="2">
        <f t="shared" si="64"/>
        <v>55405662.243367076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251</v>
      </c>
      <c r="C327" s="7"/>
      <c r="D327" s="2" t="e">
        <f t="shared" si="55"/>
        <v>#N/A</v>
      </c>
      <c r="E327" s="2" t="e">
        <f t="shared" si="67"/>
        <v>#N/A</v>
      </c>
      <c r="F327" s="2">
        <v>874061.60909944773</v>
      </c>
      <c r="G327" s="2">
        <f t="shared" si="70"/>
        <v>629079.14285714284</v>
      </c>
      <c r="H327" s="2">
        <f t="shared" si="65"/>
        <v>164610543.05928829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5987172.1428571623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952909.83101044595</v>
      </c>
      <c r="Q327" s="2">
        <f t="shared" si="71"/>
        <v>650000</v>
      </c>
      <c r="R327" s="2">
        <f t="shared" si="66"/>
        <v>171069081.56149709</v>
      </c>
      <c r="S327" s="2">
        <f t="shared" si="58"/>
        <v>629079.14285713434</v>
      </c>
      <c r="T327" s="2">
        <f t="shared" si="59"/>
        <v>20920.857142857276</v>
      </c>
      <c r="U327" s="2">
        <f t="shared" si="60"/>
        <v>650000</v>
      </c>
      <c r="V327" s="2">
        <f t="shared" si="34"/>
        <v>111767895.05928847</v>
      </c>
      <c r="W327" s="2">
        <f t="shared" si="61"/>
        <v>629079.14285714924</v>
      </c>
      <c r="X327" s="2">
        <f t="shared" si="51"/>
        <v>20920.857142850757</v>
      </c>
      <c r="Y327" s="2">
        <f t="shared" si="62"/>
        <v>59301186.502208605</v>
      </c>
      <c r="Z327" s="2" t="str">
        <f t="shared" si="52"/>
        <v>MEEP</v>
      </c>
      <c r="AA327" s="2">
        <f>IF(Z327="HERE",Y327,AA326+Graph!$G$1*1000)</f>
        <v>94180618.419630945</v>
      </c>
      <c r="AB327" s="2">
        <f t="shared" si="63"/>
        <v>420000</v>
      </c>
      <c r="AC327" s="2">
        <f t="shared" si="64"/>
        <v>55405662.243367076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252</v>
      </c>
      <c r="C328" s="7"/>
      <c r="D328" s="2" t="e">
        <f t="shared" si="55"/>
        <v>#N/A</v>
      </c>
      <c r="E328" s="2" t="e">
        <f t="shared" si="67"/>
        <v>#N/A</v>
      </c>
      <c r="F328" s="2">
        <v>875897.3845885843</v>
      </c>
      <c r="G328" s="2">
        <f t="shared" si="70"/>
        <v>629079.14285714284</v>
      </c>
      <c r="H328" s="2">
        <f t="shared" si="65"/>
        <v>165239622.20214543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6008093.0000000196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955016.4709059149</v>
      </c>
      <c r="Q328" s="2">
        <f t="shared" si="71"/>
        <v>650000</v>
      </c>
      <c r="R328" s="2">
        <f t="shared" si="66"/>
        <v>171719081.56149709</v>
      </c>
      <c r="S328" s="2">
        <f t="shared" si="58"/>
        <v>629079.14285713434</v>
      </c>
      <c r="T328" s="2">
        <f t="shared" si="59"/>
        <v>20920.857142857276</v>
      </c>
      <c r="U328" s="2">
        <f t="shared" si="60"/>
        <v>650000</v>
      </c>
      <c r="V328" s="2">
        <f t="shared" si="34"/>
        <v>112396974.20214562</v>
      </c>
      <c r="W328" s="2">
        <f t="shared" si="61"/>
        <v>629079.14285714924</v>
      </c>
      <c r="X328" s="2">
        <f t="shared" si="51"/>
        <v>20920.857142850757</v>
      </c>
      <c r="Y328" s="2">
        <f t="shared" si="62"/>
        <v>59322107.359351456</v>
      </c>
      <c r="Z328" s="2" t="str">
        <f t="shared" si="52"/>
        <v>MEEP</v>
      </c>
      <c r="AA328" s="2">
        <f>IF(Z328="HERE",Y328,AA327+Graph!$G$1*1000)</f>
        <v>94600618.419630945</v>
      </c>
      <c r="AB328" s="2">
        <f t="shared" si="63"/>
        <v>420000</v>
      </c>
      <c r="AC328" s="2">
        <f t="shared" si="64"/>
        <v>55405662.243367076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253</v>
      </c>
      <c r="C329" s="7"/>
      <c r="D329" s="2" t="e">
        <f t="shared" si="55"/>
        <v>#N/A</v>
      </c>
      <c r="E329" s="2" t="e">
        <f t="shared" si="67"/>
        <v>#N/A</v>
      </c>
      <c r="F329" s="2">
        <v>877733.16007773578</v>
      </c>
      <c r="G329" s="2">
        <f t="shared" si="70"/>
        <v>629079.14285714284</v>
      </c>
      <c r="H329" s="2">
        <f t="shared" si="65"/>
        <v>165868701.34500256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6029013.8571428768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957123.11080138385</v>
      </c>
      <c r="Q329" s="2">
        <f t="shared" si="71"/>
        <v>650000</v>
      </c>
      <c r="R329" s="2">
        <f t="shared" si="66"/>
        <v>172369081.56149709</v>
      </c>
      <c r="S329" s="2">
        <f t="shared" si="58"/>
        <v>629079.14285713434</v>
      </c>
      <c r="T329" s="2">
        <f t="shared" si="59"/>
        <v>20920.857142857276</v>
      </c>
      <c r="U329" s="2">
        <f t="shared" si="60"/>
        <v>650000</v>
      </c>
      <c r="V329" s="2">
        <f t="shared" si="34"/>
        <v>113026053.34500277</v>
      </c>
      <c r="W329" s="2">
        <f t="shared" si="61"/>
        <v>629079.14285714924</v>
      </c>
      <c r="X329" s="2">
        <f t="shared" si="51"/>
        <v>20920.857142850757</v>
      </c>
      <c r="Y329" s="2">
        <f t="shared" si="62"/>
        <v>59343028.216494307</v>
      </c>
      <c r="Z329" s="2" t="str">
        <f t="shared" si="52"/>
        <v>MEEP</v>
      </c>
      <c r="AA329" s="2">
        <f>IF(Z329="HERE",Y329,AA328+Graph!$G$1*1000)</f>
        <v>95020618.419630945</v>
      </c>
      <c r="AB329" s="2">
        <f t="shared" si="63"/>
        <v>420000</v>
      </c>
      <c r="AC329" s="2">
        <f t="shared" si="64"/>
        <v>55405662.243367076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254</v>
      </c>
      <c r="C330" s="7"/>
      <c r="D330" s="2" t="e">
        <f t="shared" si="55"/>
        <v>#N/A</v>
      </c>
      <c r="E330" s="2" t="e">
        <f t="shared" si="67"/>
        <v>#N/A</v>
      </c>
      <c r="F330" s="2">
        <v>879568.93556688726</v>
      </c>
      <c r="G330" s="2">
        <f t="shared" si="70"/>
        <v>629079.14285714284</v>
      </c>
      <c r="H330" s="2">
        <f t="shared" si="65"/>
        <v>166497780.4878597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6049934.7142857341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959229.7506968528</v>
      </c>
      <c r="Q330" s="2">
        <f t="shared" si="71"/>
        <v>650000</v>
      </c>
      <c r="R330" s="2">
        <f t="shared" si="66"/>
        <v>173019081.56149709</v>
      </c>
      <c r="S330" s="2">
        <f t="shared" si="58"/>
        <v>629079.14285713434</v>
      </c>
      <c r="T330" s="2">
        <f t="shared" si="59"/>
        <v>20920.857142857276</v>
      </c>
      <c r="U330" s="2">
        <f t="shared" si="60"/>
        <v>650000</v>
      </c>
      <c r="V330" s="2">
        <f t="shared" si="34"/>
        <v>113655132.48785992</v>
      </c>
      <c r="W330" s="2">
        <f t="shared" si="61"/>
        <v>629079.14285714924</v>
      </c>
      <c r="X330" s="2">
        <f t="shared" si="51"/>
        <v>20920.857142850757</v>
      </c>
      <c r="Y330" s="2">
        <f t="shared" si="62"/>
        <v>59363949.073637158</v>
      </c>
      <c r="Z330" s="2" t="str">
        <f t="shared" si="52"/>
        <v>MEEP</v>
      </c>
      <c r="AA330" s="2">
        <f>IF(Z330="HERE",Y330,AA329+Graph!$G$1*1000)</f>
        <v>95440618.419630945</v>
      </c>
      <c r="AB330" s="2">
        <f t="shared" si="63"/>
        <v>420000</v>
      </c>
      <c r="AC330" s="2">
        <f t="shared" si="64"/>
        <v>55405662.243367076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255</v>
      </c>
      <c r="C331" s="7"/>
      <c r="D331" s="2" t="e">
        <f t="shared" si="55"/>
        <v>#N/A</v>
      </c>
      <c r="E331" s="2" t="e">
        <f t="shared" si="67"/>
        <v>#N/A</v>
      </c>
      <c r="F331" s="2">
        <v>881404.71105602384</v>
      </c>
      <c r="G331" s="2">
        <f t="shared" si="70"/>
        <v>629079.14285714284</v>
      </c>
      <c r="H331" s="2">
        <f t="shared" si="65"/>
        <v>167126859.63071683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6070855.5714285914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961336.39059232175</v>
      </c>
      <c r="Q331" s="2">
        <f t="shared" si="71"/>
        <v>650000</v>
      </c>
      <c r="R331" s="2">
        <f t="shared" si="66"/>
        <v>173669081.56149709</v>
      </c>
      <c r="S331" s="2">
        <f t="shared" si="58"/>
        <v>629079.14285713434</v>
      </c>
      <c r="T331" s="2">
        <f t="shared" si="59"/>
        <v>20920.857142857276</v>
      </c>
      <c r="U331" s="2">
        <f t="shared" si="60"/>
        <v>650000</v>
      </c>
      <c r="V331" s="2">
        <f t="shared" si="34"/>
        <v>114284211.63071707</v>
      </c>
      <c r="W331" s="2">
        <f t="shared" si="61"/>
        <v>629079.14285714924</v>
      </c>
      <c r="X331" s="2">
        <f t="shared" si="51"/>
        <v>20920.857142850757</v>
      </c>
      <c r="Y331" s="2">
        <f t="shared" si="62"/>
        <v>59384869.930780008</v>
      </c>
      <c r="Z331" s="2" t="str">
        <f t="shared" si="52"/>
        <v>MEEP</v>
      </c>
      <c r="AA331" s="2">
        <f>IF(Z331="HERE",Y331,AA330+Graph!$G$1*1000)</f>
        <v>95860618.419630945</v>
      </c>
      <c r="AB331" s="2">
        <f t="shared" si="63"/>
        <v>420000</v>
      </c>
      <c r="AC331" s="2">
        <f t="shared" si="64"/>
        <v>55405662.243367076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256</v>
      </c>
      <c r="C332" s="7"/>
      <c r="D332" s="2" t="e">
        <f t="shared" si="55"/>
        <v>#N/A</v>
      </c>
      <c r="E332" s="2" t="e">
        <f t="shared" si="67"/>
        <v>#N/A</v>
      </c>
      <c r="F332" s="2">
        <v>883240.48654517531</v>
      </c>
      <c r="G332" s="2">
        <f t="shared" si="70"/>
        <v>629079.14285714284</v>
      </c>
      <c r="H332" s="2">
        <f t="shared" si="65"/>
        <v>167755938.77357396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6091776.4285714487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963443.0304877907</v>
      </c>
      <c r="Q332" s="2">
        <f t="shared" si="71"/>
        <v>650000</v>
      </c>
      <c r="R332" s="2">
        <f t="shared" si="66"/>
        <v>174319081.56149709</v>
      </c>
      <c r="S332" s="2">
        <f t="shared" si="58"/>
        <v>629079.14285713434</v>
      </c>
      <c r="T332" s="2">
        <f t="shared" si="59"/>
        <v>20920.857142857276</v>
      </c>
      <c r="U332" s="2">
        <f t="shared" si="60"/>
        <v>650000</v>
      </c>
      <c r="V332" s="2">
        <f t="shared" si="34"/>
        <v>114913290.77357422</v>
      </c>
      <c r="W332" s="2">
        <f t="shared" si="61"/>
        <v>629079.14285714924</v>
      </c>
      <c r="X332" s="2">
        <f t="shared" si="51"/>
        <v>20920.857142850757</v>
      </c>
      <c r="Y332" s="2">
        <f t="shared" si="62"/>
        <v>59405790.787922859</v>
      </c>
      <c r="Z332" s="2" t="str">
        <f t="shared" si="52"/>
        <v>MEEP</v>
      </c>
      <c r="AA332" s="2">
        <f>IF(Z332="HERE",Y332,AA331+Graph!$G$1*1000)</f>
        <v>96280618.419630945</v>
      </c>
      <c r="AB332" s="2">
        <f t="shared" si="63"/>
        <v>420000</v>
      </c>
      <c r="AC332" s="2">
        <f t="shared" si="64"/>
        <v>55405662.243367076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257</v>
      </c>
      <c r="C333" s="7"/>
      <c r="D333" s="2" t="e">
        <f t="shared" si="55"/>
        <v>#N/A</v>
      </c>
      <c r="E333" s="2" t="e">
        <f t="shared" si="67"/>
        <v>#N/A</v>
      </c>
      <c r="F333" s="2">
        <v>885076.26203431189</v>
      </c>
      <c r="G333" s="2">
        <f t="shared" si="70"/>
        <v>629079.14285714284</v>
      </c>
      <c r="H333" s="2">
        <f t="shared" si="65"/>
        <v>168385017.9164311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6112697.2857143059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965549.67038325965</v>
      </c>
      <c r="Q333" s="2">
        <f t="shared" si="71"/>
        <v>650000</v>
      </c>
      <c r="R333" s="2">
        <f t="shared" si="66"/>
        <v>174969081.56149709</v>
      </c>
      <c r="S333" s="2">
        <f t="shared" si="58"/>
        <v>629079.14285713434</v>
      </c>
      <c r="T333" s="2">
        <f t="shared" si="59"/>
        <v>20920.857142857276</v>
      </c>
      <c r="U333" s="2">
        <f t="shared" si="60"/>
        <v>650000</v>
      </c>
      <c r="V333" s="2">
        <f t="shared" si="34"/>
        <v>115542369.91643137</v>
      </c>
      <c r="W333" s="2">
        <f t="shared" si="61"/>
        <v>629079.14285714924</v>
      </c>
      <c r="X333" s="2">
        <f t="shared" si="51"/>
        <v>20920.857142850757</v>
      </c>
      <c r="Y333" s="2">
        <f t="shared" si="62"/>
        <v>59426711.64506571</v>
      </c>
      <c r="Z333" s="2" t="str">
        <f t="shared" si="52"/>
        <v>MEEP</v>
      </c>
      <c r="AA333" s="2">
        <f>IF(Z333="HERE",Y333,AA332+Graph!$G$1*1000)</f>
        <v>96700618.419630945</v>
      </c>
      <c r="AB333" s="2">
        <f t="shared" si="63"/>
        <v>420000</v>
      </c>
      <c r="AC333" s="2">
        <f t="shared" si="64"/>
        <v>55405662.243367076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258</v>
      </c>
      <c r="C334" s="7"/>
      <c r="D334" s="2" t="e">
        <f t="shared" si="55"/>
        <v>#N/A</v>
      </c>
      <c r="E334" s="2" t="e">
        <f t="shared" si="67"/>
        <v>#N/A</v>
      </c>
      <c r="F334" s="2">
        <v>886912.03752346337</v>
      </c>
      <c r="G334" s="2">
        <f t="shared" si="70"/>
        <v>629079.14285714284</v>
      </c>
      <c r="H334" s="2">
        <f t="shared" si="65"/>
        <v>169014097.05928823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6133618.1428571632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967656.3102787286</v>
      </c>
      <c r="Q334" s="2">
        <f t="shared" si="71"/>
        <v>650000</v>
      </c>
      <c r="R334" s="2">
        <f t="shared" si="66"/>
        <v>175619081.56149709</v>
      </c>
      <c r="S334" s="2">
        <f t="shared" si="58"/>
        <v>629079.14285713434</v>
      </c>
      <c r="T334" s="2">
        <f t="shared" si="59"/>
        <v>20920.857142857276</v>
      </c>
      <c r="U334" s="2">
        <f t="shared" si="60"/>
        <v>650000</v>
      </c>
      <c r="V334" s="2">
        <f t="shared" si="34"/>
        <v>116171449.05928852</v>
      </c>
      <c r="W334" s="2">
        <f t="shared" si="61"/>
        <v>629079.14285714924</v>
      </c>
      <c r="X334" s="2">
        <f t="shared" si="51"/>
        <v>20920.857142850757</v>
      </c>
      <c r="Y334" s="2">
        <f t="shared" si="62"/>
        <v>59447632.502208561</v>
      </c>
      <c r="Z334" s="2" t="str">
        <f t="shared" si="52"/>
        <v>MEEP</v>
      </c>
      <c r="AA334" s="2">
        <f>IF(Z334="HERE",Y334,AA333+Graph!$G$1*1000)</f>
        <v>97120618.419630945</v>
      </c>
      <c r="AB334" s="2">
        <f t="shared" si="63"/>
        <v>420000</v>
      </c>
      <c r="AC334" s="2">
        <f t="shared" si="64"/>
        <v>55405662.243367076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259</v>
      </c>
      <c r="C335" s="7"/>
      <c r="D335" s="2" t="e">
        <f t="shared" si="55"/>
        <v>#N/A</v>
      </c>
      <c r="E335" s="2" t="e">
        <f t="shared" si="67"/>
        <v>#N/A</v>
      </c>
      <c r="F335" s="2">
        <v>888747.81301259995</v>
      </c>
      <c r="G335" s="2">
        <f t="shared" si="70"/>
        <v>629079.14285714284</v>
      </c>
      <c r="H335" s="2">
        <f t="shared" si="65"/>
        <v>169643176.20214537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6154539.0000000205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969762.95017421246</v>
      </c>
      <c r="Q335" s="2">
        <f t="shared" si="71"/>
        <v>650000</v>
      </c>
      <c r="R335" s="2">
        <f t="shared" si="66"/>
        <v>176269081.56149709</v>
      </c>
      <c r="S335" s="2">
        <f t="shared" si="58"/>
        <v>629079.14285713434</v>
      </c>
      <c r="T335" s="2">
        <f t="shared" si="59"/>
        <v>20920.857142857276</v>
      </c>
      <c r="U335" s="2">
        <f t="shared" si="60"/>
        <v>650000</v>
      </c>
      <c r="V335" s="2">
        <f t="shared" si="34"/>
        <v>116800528.20214567</v>
      </c>
      <c r="W335" s="2">
        <f t="shared" si="61"/>
        <v>629079.14285714924</v>
      </c>
      <c r="X335" s="2">
        <f t="shared" si="51"/>
        <v>20920.857142850757</v>
      </c>
      <c r="Y335" s="2">
        <f t="shared" si="62"/>
        <v>59468553.359351411</v>
      </c>
      <c r="Z335" s="2" t="str">
        <f t="shared" si="52"/>
        <v>MEEP</v>
      </c>
      <c r="AA335" s="2">
        <f>IF(Z335="HERE",Y335,AA334+Graph!$G$1*1000)</f>
        <v>97540618.419630945</v>
      </c>
      <c r="AB335" s="2">
        <f t="shared" si="63"/>
        <v>420000</v>
      </c>
      <c r="AC335" s="2">
        <f t="shared" si="64"/>
        <v>55405662.243367076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260</v>
      </c>
      <c r="C336" s="7"/>
      <c r="D336" s="2" t="e">
        <f t="shared" si="55"/>
        <v>#N/A</v>
      </c>
      <c r="E336" s="2" t="e">
        <f t="shared" si="67"/>
        <v>#N/A</v>
      </c>
      <c r="F336" s="2">
        <v>890583.58850175142</v>
      </c>
      <c r="G336" s="2">
        <f t="shared" si="70"/>
        <v>629079.14285714284</v>
      </c>
      <c r="H336" s="2">
        <f t="shared" si="65"/>
        <v>170272255.3450025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6175459.8571428778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971869.59006968141</v>
      </c>
      <c r="Q336" s="2">
        <f t="shared" si="71"/>
        <v>650000</v>
      </c>
      <c r="R336" s="2">
        <f t="shared" si="66"/>
        <v>176919081.56149709</v>
      </c>
      <c r="S336" s="2">
        <f t="shared" si="58"/>
        <v>629079.14285713434</v>
      </c>
      <c r="T336" s="2">
        <f t="shared" si="59"/>
        <v>20920.857142857276</v>
      </c>
      <c r="U336" s="2">
        <f t="shared" si="60"/>
        <v>650000</v>
      </c>
      <c r="V336" s="2">
        <f t="shared" si="34"/>
        <v>117429607.34500282</v>
      </c>
      <c r="W336" s="2">
        <f t="shared" si="61"/>
        <v>629079.14285714924</v>
      </c>
      <c r="X336" s="2">
        <f t="shared" si="51"/>
        <v>20920.857142850757</v>
      </c>
      <c r="Y336" s="2">
        <f t="shared" si="62"/>
        <v>59489474.216494262</v>
      </c>
      <c r="Z336" s="2" t="str">
        <f t="shared" si="52"/>
        <v>MEEP</v>
      </c>
      <c r="AA336" s="2">
        <f>IF(Z336="HERE",Y336,AA335+Graph!$G$1*1000)</f>
        <v>97960618.419630945</v>
      </c>
      <c r="AB336" s="2">
        <f t="shared" si="63"/>
        <v>420000</v>
      </c>
      <c r="AC336" s="2">
        <f t="shared" si="64"/>
        <v>55405662.243367076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261</v>
      </c>
      <c r="C337" s="7"/>
      <c r="D337" s="2" t="e">
        <f t="shared" si="55"/>
        <v>#N/A</v>
      </c>
      <c r="E337" s="2" t="e">
        <f t="shared" si="67"/>
        <v>#N/A</v>
      </c>
      <c r="F337" s="2">
        <v>892419.3639909029</v>
      </c>
      <c r="G337" s="2">
        <f t="shared" si="70"/>
        <v>629079.14285714284</v>
      </c>
      <c r="H337" s="2">
        <f t="shared" si="65"/>
        <v>170901334.48785964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6196380.714285735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973976.22996515036</v>
      </c>
      <c r="Q337" s="2">
        <f t="shared" si="71"/>
        <v>650000</v>
      </c>
      <c r="R337" s="2">
        <f t="shared" si="66"/>
        <v>177569081.56149709</v>
      </c>
      <c r="S337" s="2">
        <f t="shared" si="58"/>
        <v>629079.14285713434</v>
      </c>
      <c r="T337" s="2">
        <f t="shared" si="59"/>
        <v>20920.857142857276</v>
      </c>
      <c r="U337" s="2">
        <f t="shared" si="60"/>
        <v>650000</v>
      </c>
      <c r="V337" s="2">
        <f t="shared" si="34"/>
        <v>118058686.48785996</v>
      </c>
      <c r="W337" s="2">
        <f t="shared" si="61"/>
        <v>629079.14285714924</v>
      </c>
      <c r="X337" s="2">
        <f t="shared" si="51"/>
        <v>20920.857142850757</v>
      </c>
      <c r="Y337" s="2">
        <f t="shared" si="62"/>
        <v>59510395.073637113</v>
      </c>
      <c r="Z337" s="2" t="str">
        <f t="shared" si="52"/>
        <v>MEEP</v>
      </c>
      <c r="AA337" s="2">
        <f>IF(Z337="HERE",Y337,AA336+Graph!$G$1*1000)</f>
        <v>98380618.419630945</v>
      </c>
      <c r="AB337" s="2">
        <f t="shared" si="63"/>
        <v>420000</v>
      </c>
      <c r="AC337" s="2">
        <f t="shared" si="64"/>
        <v>55405662.243367076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262</v>
      </c>
      <c r="C338" s="7"/>
      <c r="D338" s="2" t="e">
        <f t="shared" si="55"/>
        <v>#N/A</v>
      </c>
      <c r="E338" s="2" t="e">
        <f t="shared" si="67"/>
        <v>#N/A</v>
      </c>
      <c r="F338" s="2">
        <v>894255.13948003948</v>
      </c>
      <c r="G338" s="2">
        <f t="shared" si="70"/>
        <v>629079.14285714284</v>
      </c>
      <c r="H338" s="2">
        <f t="shared" si="65"/>
        <v>171530413.63071677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6217301.5714285923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976082.86986061931</v>
      </c>
      <c r="Q338" s="2">
        <f t="shared" si="71"/>
        <v>650000</v>
      </c>
      <c r="R338" s="2">
        <f t="shared" si="66"/>
        <v>178219081.56149709</v>
      </c>
      <c r="S338" s="2">
        <f t="shared" si="58"/>
        <v>629079.14285713434</v>
      </c>
      <c r="T338" s="2">
        <f t="shared" si="59"/>
        <v>20920.857142857276</v>
      </c>
      <c r="U338" s="2">
        <f t="shared" si="60"/>
        <v>650000</v>
      </c>
      <c r="V338" s="2">
        <f t="shared" si="34"/>
        <v>118687765.63071711</v>
      </c>
      <c r="W338" s="2">
        <f t="shared" si="61"/>
        <v>629079.14285714924</v>
      </c>
      <c r="X338" s="2">
        <f t="shared" si="51"/>
        <v>20920.857142850757</v>
      </c>
      <c r="Y338" s="2">
        <f t="shared" si="62"/>
        <v>59531315.930779964</v>
      </c>
      <c r="Z338" s="2" t="str">
        <f t="shared" si="52"/>
        <v>MEEP</v>
      </c>
      <c r="AA338" s="2">
        <f>IF(Z338="HERE",Y338,AA337+Graph!$G$1*1000)</f>
        <v>98800618.419630945</v>
      </c>
      <c r="AB338" s="2">
        <f t="shared" si="63"/>
        <v>420000</v>
      </c>
      <c r="AC338" s="2">
        <f t="shared" si="64"/>
        <v>55405662.243367076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263</v>
      </c>
      <c r="C339" s="7"/>
      <c r="D339" s="2" t="e">
        <f t="shared" si="55"/>
        <v>#N/A</v>
      </c>
      <c r="E339" s="2" t="e">
        <f t="shared" si="67"/>
        <v>#N/A</v>
      </c>
      <c r="F339" s="2">
        <v>896090.91496919096</v>
      </c>
      <c r="G339" s="2">
        <f t="shared" si="70"/>
        <v>629079.14285714284</v>
      </c>
      <c r="H339" s="2">
        <f t="shared" si="65"/>
        <v>172159492.77357391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6238222.4285714496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978189.50975608826</v>
      </c>
      <c r="Q339" s="2">
        <f t="shared" si="71"/>
        <v>650000</v>
      </c>
      <c r="R339" s="2">
        <f t="shared" si="66"/>
        <v>178869081.56149709</v>
      </c>
      <c r="S339" s="2">
        <f t="shared" si="58"/>
        <v>629079.14285713434</v>
      </c>
      <c r="T339" s="2">
        <f t="shared" si="59"/>
        <v>20920.857142857276</v>
      </c>
      <c r="U339" s="2">
        <f t="shared" si="60"/>
        <v>650000</v>
      </c>
      <c r="V339" s="2">
        <f t="shared" si="34"/>
        <v>119316844.77357426</v>
      </c>
      <c r="W339" s="2">
        <f t="shared" si="61"/>
        <v>629079.14285714924</v>
      </c>
      <c r="X339" s="2">
        <f t="shared" si="51"/>
        <v>20920.857142850757</v>
      </c>
      <c r="Y339" s="2">
        <f t="shared" si="62"/>
        <v>59552236.787922814</v>
      </c>
      <c r="Z339" s="2" t="str">
        <f t="shared" si="52"/>
        <v>MEEP</v>
      </c>
      <c r="AA339" s="2">
        <f>IF(Z339="HERE",Y339,AA338+Graph!$G$1*1000)</f>
        <v>99220618.419630945</v>
      </c>
      <c r="AB339" s="2">
        <f t="shared" si="63"/>
        <v>420000</v>
      </c>
      <c r="AC339" s="2">
        <f t="shared" si="64"/>
        <v>55405662.243367076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264</v>
      </c>
      <c r="C340" s="7"/>
      <c r="D340" s="2" t="e">
        <f t="shared" si="55"/>
        <v>#N/A</v>
      </c>
      <c r="E340" s="2" t="e">
        <f t="shared" si="67"/>
        <v>#N/A</v>
      </c>
      <c r="F340" s="2">
        <v>897926.69045832753</v>
      </c>
      <c r="G340" s="2">
        <f t="shared" si="70"/>
        <v>629079.14285714284</v>
      </c>
      <c r="H340" s="2">
        <f t="shared" si="65"/>
        <v>172788571.91643104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6259143.2857143069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980296.14965155721</v>
      </c>
      <c r="Q340" s="2">
        <f t="shared" si="71"/>
        <v>650000</v>
      </c>
      <c r="R340" s="2">
        <f t="shared" si="66"/>
        <v>179519081.56149709</v>
      </c>
      <c r="S340" s="2">
        <f t="shared" si="58"/>
        <v>629079.14285713434</v>
      </c>
      <c r="T340" s="2">
        <f t="shared" si="59"/>
        <v>20920.857142857276</v>
      </c>
      <c r="U340" s="2">
        <f t="shared" si="60"/>
        <v>650000</v>
      </c>
      <c r="V340" s="2">
        <f t="shared" si="34"/>
        <v>119945923.91643141</v>
      </c>
      <c r="W340" s="2">
        <f t="shared" si="61"/>
        <v>629079.14285714924</v>
      </c>
      <c r="X340" s="2">
        <f t="shared" si="51"/>
        <v>20920.857142850757</v>
      </c>
      <c r="Y340" s="2">
        <f t="shared" si="62"/>
        <v>59573157.645065665</v>
      </c>
      <c r="Z340" s="2" t="str">
        <f t="shared" si="52"/>
        <v>MEEP</v>
      </c>
      <c r="AA340" s="2">
        <f>IF(Z340="HERE",Y340,AA339+Graph!$G$1*1000)</f>
        <v>99640618.419630945</v>
      </c>
      <c r="AB340" s="2">
        <f t="shared" si="63"/>
        <v>420000</v>
      </c>
      <c r="AC340" s="2">
        <f t="shared" si="64"/>
        <v>55405662.243367076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265</v>
      </c>
      <c r="C341" s="7"/>
      <c r="D341" s="2" t="e">
        <f t="shared" si="55"/>
        <v>#N/A</v>
      </c>
      <c r="E341" s="2" t="e">
        <f t="shared" si="67"/>
        <v>#N/A</v>
      </c>
      <c r="F341" s="2">
        <v>899762.46594747901</v>
      </c>
      <c r="G341" s="2">
        <f t="shared" si="70"/>
        <v>629079.14285714284</v>
      </c>
      <c r="H341" s="2">
        <f t="shared" si="65"/>
        <v>173417651.05928817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6280064.1428571641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982402.78954702616</v>
      </c>
      <c r="Q341" s="2">
        <f t="shared" si="71"/>
        <v>650000</v>
      </c>
      <c r="R341" s="2">
        <f t="shared" si="66"/>
        <v>180169081.56149709</v>
      </c>
      <c r="S341" s="2">
        <f t="shared" si="58"/>
        <v>629079.14285713434</v>
      </c>
      <c r="T341" s="2">
        <f t="shared" si="59"/>
        <v>20920.857142857276</v>
      </c>
      <c r="U341" s="2">
        <f t="shared" si="60"/>
        <v>650000</v>
      </c>
      <c r="V341" s="2">
        <f t="shared" si="34"/>
        <v>120575003.05928856</v>
      </c>
      <c r="W341" s="2">
        <f t="shared" si="61"/>
        <v>629079.14285714924</v>
      </c>
      <c r="X341" s="2">
        <f t="shared" si="51"/>
        <v>20920.857142850757</v>
      </c>
      <c r="Y341" s="2">
        <f t="shared" si="62"/>
        <v>59594078.502208516</v>
      </c>
      <c r="Z341" s="2" t="str">
        <f t="shared" si="52"/>
        <v>MEEP</v>
      </c>
      <c r="AA341" s="2">
        <f>IF(Z341="HERE",Y341,AA340+Graph!$G$1*1000)</f>
        <v>100060618.41963094</v>
      </c>
      <c r="AB341" s="2">
        <f t="shared" si="63"/>
        <v>420000</v>
      </c>
      <c r="AC341" s="2">
        <f t="shared" si="64"/>
        <v>55405662.243367076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266</v>
      </c>
      <c r="C342" s="7"/>
      <c r="D342" s="2" t="e">
        <f t="shared" si="55"/>
        <v>#N/A</v>
      </c>
      <c r="E342" s="2" t="e">
        <f t="shared" si="67"/>
        <v>#N/A</v>
      </c>
      <c r="F342" s="2">
        <v>901598.24143661559</v>
      </c>
      <c r="G342" s="2">
        <f t="shared" si="70"/>
        <v>629079.14285714284</v>
      </c>
      <c r="H342" s="2">
        <f t="shared" si="65"/>
        <v>174046730.20214531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6300985.0000000214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984509.42944249511</v>
      </c>
      <c r="Q342" s="2">
        <f t="shared" si="71"/>
        <v>650000</v>
      </c>
      <c r="R342" s="2">
        <f t="shared" si="66"/>
        <v>180819081.56149709</v>
      </c>
      <c r="S342" s="2">
        <f t="shared" si="58"/>
        <v>629079.14285713434</v>
      </c>
      <c r="T342" s="2">
        <f t="shared" si="59"/>
        <v>20920.857142857276</v>
      </c>
      <c r="U342" s="2">
        <f t="shared" si="60"/>
        <v>650000</v>
      </c>
      <c r="V342" s="2">
        <f t="shared" si="34"/>
        <v>121204082.20214571</v>
      </c>
      <c r="W342" s="2">
        <f t="shared" si="61"/>
        <v>629079.14285714924</v>
      </c>
      <c r="X342" s="2">
        <f t="shared" si="51"/>
        <v>20920.857142850757</v>
      </c>
      <c r="Y342" s="2">
        <f t="shared" si="62"/>
        <v>59614999.359351367</v>
      </c>
      <c r="Z342" s="2" t="str">
        <f t="shared" si="52"/>
        <v>MEEP</v>
      </c>
      <c r="AA342" s="2">
        <f>IF(Z342="HERE",Y342,AA341+Graph!$G$1*1000)</f>
        <v>100480618.41963094</v>
      </c>
      <c r="AB342" s="2">
        <f t="shared" si="63"/>
        <v>420000</v>
      </c>
      <c r="AC342" s="2">
        <f t="shared" si="64"/>
        <v>55405662.243367076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267</v>
      </c>
      <c r="C343" s="7"/>
      <c r="D343" s="2" t="e">
        <f t="shared" si="55"/>
        <v>#N/A</v>
      </c>
      <c r="E343" s="2" t="e">
        <f t="shared" si="67"/>
        <v>#N/A</v>
      </c>
      <c r="F343" s="2">
        <v>903434.01692576706</v>
      </c>
      <c r="G343" s="2">
        <f t="shared" si="70"/>
        <v>629079.14285714284</v>
      </c>
      <c r="H343" s="2">
        <f t="shared" si="65"/>
        <v>174675809.34500244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6321905.8571428787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986616.06933796406</v>
      </c>
      <c r="Q343" s="2">
        <f t="shared" si="71"/>
        <v>650000</v>
      </c>
      <c r="R343" s="2">
        <f t="shared" si="66"/>
        <v>181469081.56149709</v>
      </c>
      <c r="S343" s="2">
        <f t="shared" si="58"/>
        <v>629079.14285713434</v>
      </c>
      <c r="T343" s="2">
        <f t="shared" si="59"/>
        <v>20920.857142857276</v>
      </c>
      <c r="U343" s="2">
        <f t="shared" si="60"/>
        <v>650000</v>
      </c>
      <c r="V343" s="2">
        <f t="shared" si="34"/>
        <v>121833161.34500286</v>
      </c>
      <c r="W343" s="2">
        <f t="shared" si="61"/>
        <v>629079.14285714924</v>
      </c>
      <c r="X343" s="2">
        <f t="shared" si="51"/>
        <v>20920.857142850757</v>
      </c>
      <c r="Y343" s="2">
        <f t="shared" si="62"/>
        <v>59635920.216494218</v>
      </c>
      <c r="Z343" s="2" t="str">
        <f t="shared" si="52"/>
        <v>MEEP</v>
      </c>
      <c r="AA343" s="2">
        <f>IF(Z343="HERE",Y343,AA342+Graph!$G$1*1000)</f>
        <v>100900618.41963094</v>
      </c>
      <c r="AB343" s="2">
        <f t="shared" si="63"/>
        <v>420000</v>
      </c>
      <c r="AC343" s="2">
        <f t="shared" si="64"/>
        <v>55405662.243367076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268</v>
      </c>
      <c r="C344" s="7"/>
      <c r="D344" s="2" t="e">
        <f t="shared" si="55"/>
        <v>#N/A</v>
      </c>
      <c r="E344" s="2" t="e">
        <f t="shared" si="67"/>
        <v>#N/A</v>
      </c>
      <c r="F344" s="2">
        <v>905269.79241490364</v>
      </c>
      <c r="G344" s="2">
        <f t="shared" si="70"/>
        <v>629079.14285714284</v>
      </c>
      <c r="H344" s="2">
        <f t="shared" si="65"/>
        <v>175304888.48785958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6342826.714285736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988722.70923343301</v>
      </c>
      <c r="Q344" s="2">
        <f t="shared" si="71"/>
        <v>650000</v>
      </c>
      <c r="R344" s="2">
        <f t="shared" si="66"/>
        <v>182119081.56149709</v>
      </c>
      <c r="S344" s="2">
        <f t="shared" si="58"/>
        <v>629079.14285713434</v>
      </c>
      <c r="T344" s="2">
        <f t="shared" si="59"/>
        <v>20920.857142857276</v>
      </c>
      <c r="U344" s="2">
        <f t="shared" si="60"/>
        <v>650000</v>
      </c>
      <c r="V344" s="2">
        <f t="shared" si="34"/>
        <v>122462240.48786001</v>
      </c>
      <c r="W344" s="2">
        <f t="shared" si="61"/>
        <v>629079.14285714924</v>
      </c>
      <c r="X344" s="2">
        <f t="shared" si="51"/>
        <v>20920.857142850757</v>
      </c>
      <c r="Y344" s="2">
        <f t="shared" si="62"/>
        <v>59656841.073637068</v>
      </c>
      <c r="Z344" s="2" t="str">
        <f t="shared" si="52"/>
        <v>MEEP</v>
      </c>
      <c r="AA344" s="2">
        <f>IF(Z344="HERE",Y344,AA343+Graph!$G$1*1000)</f>
        <v>101320618.41963094</v>
      </c>
      <c r="AB344" s="2">
        <f t="shared" si="63"/>
        <v>420000</v>
      </c>
      <c r="AC344" s="2">
        <f t="shared" si="64"/>
        <v>55405662.243367076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269</v>
      </c>
      <c r="C345" s="7"/>
      <c r="D345" s="2" t="e">
        <f t="shared" si="55"/>
        <v>#N/A</v>
      </c>
      <c r="E345" s="2" t="e">
        <f t="shared" si="67"/>
        <v>#N/A</v>
      </c>
      <c r="F345" s="2">
        <v>907105.56790405512</v>
      </c>
      <c r="G345" s="2">
        <f t="shared" si="70"/>
        <v>629079.14285714284</v>
      </c>
      <c r="H345" s="2">
        <f t="shared" si="65"/>
        <v>175933967.63071671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6363747.5714285932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990829.34912890196</v>
      </c>
      <c r="Q345" s="2">
        <f t="shared" si="71"/>
        <v>650000</v>
      </c>
      <c r="R345" s="2">
        <f t="shared" si="66"/>
        <v>182769081.56149709</v>
      </c>
      <c r="S345" s="2">
        <f t="shared" si="58"/>
        <v>629079.14285713434</v>
      </c>
      <c r="T345" s="2">
        <f t="shared" si="59"/>
        <v>20920.857142857276</v>
      </c>
      <c r="U345" s="2">
        <f t="shared" si="60"/>
        <v>650000</v>
      </c>
      <c r="V345" s="2">
        <f t="shared" si="34"/>
        <v>123091319.63071716</v>
      </c>
      <c r="W345" s="2">
        <f t="shared" si="61"/>
        <v>629079.14285714924</v>
      </c>
      <c r="X345" s="2">
        <f t="shared" si="51"/>
        <v>20920.857142850757</v>
      </c>
      <c r="Y345" s="2">
        <f t="shared" si="62"/>
        <v>59677761.930779919</v>
      </c>
      <c r="Z345" s="2" t="str">
        <f t="shared" si="52"/>
        <v>MEEP</v>
      </c>
      <c r="AA345" s="2">
        <f>IF(Z345="HERE",Y345,AA344+Graph!$G$1*1000)</f>
        <v>101740618.41963094</v>
      </c>
      <c r="AB345" s="2">
        <f t="shared" si="63"/>
        <v>420000</v>
      </c>
      <c r="AC345" s="2">
        <f t="shared" si="64"/>
        <v>55405662.243367076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270</v>
      </c>
      <c r="C346" s="7"/>
      <c r="D346" s="2" t="e">
        <f t="shared" si="55"/>
        <v>#N/A</v>
      </c>
      <c r="E346" s="2" t="e">
        <f t="shared" si="67"/>
        <v>#N/A</v>
      </c>
      <c r="F346" s="2">
        <v>908941.3433932066</v>
      </c>
      <c r="G346" s="2">
        <f t="shared" si="70"/>
        <v>629079.14285714284</v>
      </c>
      <c r="H346" s="2">
        <f t="shared" si="65"/>
        <v>176563046.77357385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6384668.4285714505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992935.98902438581</v>
      </c>
      <c r="Q346" s="2">
        <f t="shared" si="71"/>
        <v>650000</v>
      </c>
      <c r="R346" s="2">
        <f t="shared" si="66"/>
        <v>183419081.56149709</v>
      </c>
      <c r="S346" s="2">
        <f t="shared" si="58"/>
        <v>629079.14285713434</v>
      </c>
      <c r="T346" s="2">
        <f t="shared" si="59"/>
        <v>20920.857142857276</v>
      </c>
      <c r="U346" s="2">
        <f t="shared" si="60"/>
        <v>650000</v>
      </c>
      <c r="V346" s="2">
        <f t="shared" si="34"/>
        <v>123720398.77357431</v>
      </c>
      <c r="W346" s="2">
        <f t="shared" si="61"/>
        <v>629079.14285714924</v>
      </c>
      <c r="X346" s="2">
        <f t="shared" si="51"/>
        <v>20920.857142850757</v>
      </c>
      <c r="Y346" s="2">
        <f t="shared" si="62"/>
        <v>59698682.78792277</v>
      </c>
      <c r="Z346" s="2" t="str">
        <f t="shared" si="52"/>
        <v>MEEP</v>
      </c>
      <c r="AA346" s="2">
        <f>IF(Z346="HERE",Y346,AA345+Graph!$G$1*1000)</f>
        <v>102160618.41963094</v>
      </c>
      <c r="AB346" s="2">
        <f t="shared" si="63"/>
        <v>420000</v>
      </c>
      <c r="AC346" s="2">
        <f t="shared" si="64"/>
        <v>55405662.243367076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271</v>
      </c>
      <c r="C347" s="7"/>
      <c r="D347" s="2" t="e">
        <f t="shared" si="55"/>
        <v>#N/A</v>
      </c>
      <c r="E347" s="2" t="e">
        <f t="shared" si="67"/>
        <v>#N/A</v>
      </c>
      <c r="F347" s="2">
        <v>910777.11888234317</v>
      </c>
      <c r="G347" s="2">
        <f t="shared" si="70"/>
        <v>629079.14285714284</v>
      </c>
      <c r="H347" s="2">
        <f t="shared" si="65"/>
        <v>177192125.91643098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6405589.2857143078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995042.62891985476</v>
      </c>
      <c r="Q347" s="2">
        <f t="shared" si="71"/>
        <v>650000</v>
      </c>
      <c r="R347" s="2">
        <f t="shared" si="66"/>
        <v>184069081.56149709</v>
      </c>
      <c r="S347" s="2">
        <f t="shared" si="58"/>
        <v>629079.14285713434</v>
      </c>
      <c r="T347" s="2">
        <f t="shared" si="59"/>
        <v>20920.857142857276</v>
      </c>
      <c r="U347" s="2">
        <f t="shared" si="60"/>
        <v>650000</v>
      </c>
      <c r="V347" s="2">
        <f t="shared" si="34"/>
        <v>124349477.91643146</v>
      </c>
      <c r="W347" s="2">
        <f t="shared" si="61"/>
        <v>629079.14285714924</v>
      </c>
      <c r="X347" s="2">
        <f t="shared" si="51"/>
        <v>20920.857142850757</v>
      </c>
      <c r="Y347" s="2">
        <f t="shared" si="62"/>
        <v>59719603.645065621</v>
      </c>
      <c r="Z347" s="2" t="str">
        <f t="shared" si="52"/>
        <v>MEEP</v>
      </c>
      <c r="AA347" s="2">
        <f>IF(Z347="HERE",Y347,AA346+Graph!$G$1*1000)</f>
        <v>102580618.41963094</v>
      </c>
      <c r="AB347" s="2">
        <f t="shared" si="63"/>
        <v>420000</v>
      </c>
      <c r="AC347" s="2">
        <f t="shared" si="64"/>
        <v>55405662.243367076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272</v>
      </c>
      <c r="C348" s="7"/>
      <c r="D348" s="2" t="e">
        <f t="shared" si="55"/>
        <v>#N/A</v>
      </c>
      <c r="E348" s="2" t="e">
        <f t="shared" si="67"/>
        <v>#N/A</v>
      </c>
      <c r="F348" s="2">
        <v>912612.89437149465</v>
      </c>
      <c r="G348" s="2">
        <f t="shared" si="70"/>
        <v>629079.14285714284</v>
      </c>
      <c r="H348" s="2">
        <f t="shared" si="65"/>
        <v>177821205.05928811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6426510.1428571651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997149.26881532371</v>
      </c>
      <c r="Q348" s="2">
        <f t="shared" si="71"/>
        <v>650000</v>
      </c>
      <c r="R348" s="2">
        <f t="shared" si="66"/>
        <v>184719081.56149709</v>
      </c>
      <c r="S348" s="2">
        <f t="shared" si="58"/>
        <v>629079.14285713434</v>
      </c>
      <c r="T348" s="2">
        <f t="shared" si="59"/>
        <v>20920.857142857276</v>
      </c>
      <c r="U348" s="2">
        <f t="shared" si="60"/>
        <v>650000</v>
      </c>
      <c r="V348" s="2">
        <f t="shared" si="34"/>
        <v>124978557.05928861</v>
      </c>
      <c r="W348" s="2">
        <f t="shared" si="61"/>
        <v>629079.14285714924</v>
      </c>
      <c r="X348" s="2">
        <f t="shared" si="51"/>
        <v>20920.857142850757</v>
      </c>
      <c r="Y348" s="2">
        <f t="shared" si="62"/>
        <v>59740524.502208471</v>
      </c>
      <c r="Z348" s="2" t="str">
        <f t="shared" si="52"/>
        <v>MEEP</v>
      </c>
      <c r="AA348" s="2">
        <f>IF(Z348="HERE",Y348,AA347+Graph!$G$1*1000)</f>
        <v>103000618.41963094</v>
      </c>
      <c r="AB348" s="2">
        <f t="shared" si="63"/>
        <v>420000</v>
      </c>
      <c r="AC348" s="2">
        <f t="shared" si="64"/>
        <v>55405662.243367076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273</v>
      </c>
      <c r="C349" s="7"/>
      <c r="D349" s="2" t="e">
        <f t="shared" si="55"/>
        <v>#N/A</v>
      </c>
      <c r="E349" s="2" t="e">
        <f t="shared" si="67"/>
        <v>#N/A</v>
      </c>
      <c r="F349" s="2">
        <v>914448.66986063123</v>
      </c>
      <c r="G349" s="2">
        <f t="shared" si="70"/>
        <v>629079.14285714284</v>
      </c>
      <c r="H349" s="2">
        <f t="shared" si="65"/>
        <v>178450284.20214525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6447431.0000000224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999255.90871079266</v>
      </c>
      <c r="Q349" s="2">
        <f t="shared" si="71"/>
        <v>650000</v>
      </c>
      <c r="R349" s="2">
        <f t="shared" si="66"/>
        <v>185369081.56149709</v>
      </c>
      <c r="S349" s="2">
        <f t="shared" si="58"/>
        <v>629079.14285713434</v>
      </c>
      <c r="T349" s="2">
        <f t="shared" si="59"/>
        <v>20920.857142857276</v>
      </c>
      <c r="U349" s="2">
        <f t="shared" si="60"/>
        <v>650000</v>
      </c>
      <c r="V349" s="2">
        <f t="shared" si="34"/>
        <v>125607636.20214576</v>
      </c>
      <c r="W349" s="2">
        <f t="shared" si="61"/>
        <v>629079.14285714924</v>
      </c>
      <c r="X349" s="2">
        <f t="shared" si="51"/>
        <v>20920.857142850757</v>
      </c>
      <c r="Y349" s="2">
        <f t="shared" si="62"/>
        <v>59761445.359351322</v>
      </c>
      <c r="Z349" s="2" t="str">
        <f t="shared" si="52"/>
        <v>MEEP</v>
      </c>
      <c r="AA349" s="2">
        <f>IF(Z349="HERE",Y349,AA348+Graph!$G$1*1000)</f>
        <v>103420618.41963094</v>
      </c>
      <c r="AB349" s="2">
        <f t="shared" si="63"/>
        <v>420000</v>
      </c>
      <c r="AC349" s="2">
        <f t="shared" si="64"/>
        <v>55405662.243367076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274</v>
      </c>
      <c r="C350" s="7"/>
      <c r="D350" s="2" t="e">
        <f t="shared" si="55"/>
        <v>#N/A</v>
      </c>
      <c r="E350" s="2" t="e">
        <f t="shared" si="67"/>
        <v>#N/A</v>
      </c>
      <c r="F350" s="2">
        <v>916284.44534978271</v>
      </c>
      <c r="G350" s="2">
        <f t="shared" si="70"/>
        <v>629079.14285714284</v>
      </c>
      <c r="H350" s="2">
        <f t="shared" si="65"/>
        <v>179079363.34500238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6468351.8571428796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1001362.5486062616</v>
      </c>
      <c r="Q350" s="2">
        <f t="shared" si="71"/>
        <v>650000</v>
      </c>
      <c r="R350" s="2">
        <f t="shared" si="66"/>
        <v>186019081.56149709</v>
      </c>
      <c r="S350" s="2">
        <f t="shared" si="58"/>
        <v>629079.14285713434</v>
      </c>
      <c r="T350" s="2">
        <f t="shared" si="59"/>
        <v>20920.857142857276</v>
      </c>
      <c r="U350" s="2">
        <f t="shared" si="60"/>
        <v>650000</v>
      </c>
      <c r="V350" s="2">
        <f t="shared" si="34"/>
        <v>126236715.3450029</v>
      </c>
      <c r="W350" s="2">
        <f t="shared" si="61"/>
        <v>629079.14285714924</v>
      </c>
      <c r="X350" s="2">
        <f t="shared" si="51"/>
        <v>20920.857142850757</v>
      </c>
      <c r="Y350" s="2">
        <f t="shared" si="62"/>
        <v>59782366.216494173</v>
      </c>
      <c r="Z350" s="2" t="str">
        <f t="shared" si="52"/>
        <v>MEEP</v>
      </c>
      <c r="AA350" s="2">
        <f>IF(Z350="HERE",Y350,AA349+Graph!$G$1*1000)</f>
        <v>103840618.41963094</v>
      </c>
      <c r="AB350" s="2">
        <f t="shared" si="63"/>
        <v>420000</v>
      </c>
      <c r="AC350" s="2">
        <f t="shared" si="64"/>
        <v>55405662.243367076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275</v>
      </c>
      <c r="C351" s="7"/>
      <c r="D351" s="2" t="e">
        <f t="shared" si="55"/>
        <v>#N/A</v>
      </c>
      <c r="E351" s="2" t="e">
        <f t="shared" si="67"/>
        <v>#N/A</v>
      </c>
      <c r="F351" s="2">
        <v>918120.22083891928</v>
      </c>
      <c r="G351" s="2">
        <f t="shared" si="70"/>
        <v>629079.14285714284</v>
      </c>
      <c r="H351" s="2">
        <f t="shared" si="65"/>
        <v>179708442.48785952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6489272.7142857369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1003469.1885017306</v>
      </c>
      <c r="Q351" s="2">
        <f t="shared" si="71"/>
        <v>650000</v>
      </c>
      <c r="R351" s="2">
        <f t="shared" si="66"/>
        <v>186669081.56149709</v>
      </c>
      <c r="S351" s="2">
        <f t="shared" si="58"/>
        <v>629079.14285713434</v>
      </c>
      <c r="T351" s="2">
        <f t="shared" si="59"/>
        <v>20920.857142857276</v>
      </c>
      <c r="U351" s="2">
        <f t="shared" si="60"/>
        <v>650000</v>
      </c>
      <c r="V351" s="2">
        <f t="shared" si="34"/>
        <v>126865794.48786005</v>
      </c>
      <c r="W351" s="2">
        <f t="shared" si="61"/>
        <v>629079.14285714924</v>
      </c>
      <c r="X351" s="2">
        <f t="shared" si="51"/>
        <v>20920.857142850757</v>
      </c>
      <c r="Y351" s="2">
        <f t="shared" ref="Y351:Y385" si="74">IF(COUNT($C352)=0,IF(COUNT($C351)=1,C351,SUM(Y350+X351)),C351)</f>
        <v>59803287.073637024</v>
      </c>
      <c r="Z351" s="2" t="str">
        <f t="shared" si="52"/>
        <v>MEEP</v>
      </c>
      <c r="AA351" s="2">
        <f>IF(Z351="HERE",Y351,AA350+Graph!$G$1*1000)</f>
        <v>104260618.41963094</v>
      </c>
      <c r="AB351" s="2">
        <f t="shared" si="63"/>
        <v>420000</v>
      </c>
      <c r="AC351" s="2">
        <f t="shared" ref="AC351:AC385" si="75">IF(Z352="HERE",V351,AC350)</f>
        <v>55405662.243367076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276</v>
      </c>
      <c r="C352" s="7"/>
      <c r="D352" s="2" t="e">
        <f t="shared" si="55"/>
        <v>#N/A</v>
      </c>
      <c r="E352" s="2" t="e">
        <f t="shared" si="67"/>
        <v>#N/A</v>
      </c>
      <c r="F352" s="2">
        <v>919955.99632807076</v>
      </c>
      <c r="G352" s="2">
        <f t="shared" si="70"/>
        <v>629079.14285714284</v>
      </c>
      <c r="H352" s="2">
        <f t="shared" ref="H352:H385" si="76">IF(COUNT($C353)=0,IF(COUNT($C352)=1,C352,SUM(H351+G352)),C352)</f>
        <v>180337521.63071665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6510193.5714285942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1005575.8283971995</v>
      </c>
      <c r="Q352" s="2">
        <f t="shared" si="71"/>
        <v>650000</v>
      </c>
      <c r="R352" s="2">
        <f t="shared" ref="R352:R385" si="77">IF(COUNT($C353)=0,IF(COUNT($C352)=1,M352,SUM(R351+Q352)),M352)</f>
        <v>187319081.56149709</v>
      </c>
      <c r="S352" s="2">
        <f t="shared" si="58"/>
        <v>629079.14285713434</v>
      </c>
      <c r="T352" s="2">
        <f t="shared" si="59"/>
        <v>20920.857142857276</v>
      </c>
      <c r="U352" s="2">
        <f t="shared" si="60"/>
        <v>650000</v>
      </c>
      <c r="V352" s="2">
        <f t="shared" si="34"/>
        <v>127494873.6307172</v>
      </c>
      <c r="W352" s="2">
        <f t="shared" si="61"/>
        <v>629079.14285714924</v>
      </c>
      <c r="X352" s="2">
        <f t="shared" si="51"/>
        <v>20920.857142850757</v>
      </c>
      <c r="Y352" s="2">
        <f t="shared" si="74"/>
        <v>59824207.930779874</v>
      </c>
      <c r="Z352" s="2" t="str">
        <f t="shared" si="52"/>
        <v>MEEP</v>
      </c>
      <c r="AA352" s="2">
        <f>IF(Z352="HERE",Y352,AA351+Graph!$G$1*1000)</f>
        <v>104680618.41963094</v>
      </c>
      <c r="AB352" s="2">
        <f t="shared" si="63"/>
        <v>420000</v>
      </c>
      <c r="AC352" s="2">
        <f t="shared" si="75"/>
        <v>55405662.243367076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277</v>
      </c>
      <c r="C353" s="7"/>
      <c r="D353" s="2" t="e">
        <f t="shared" si="55"/>
        <v>#N/A</v>
      </c>
      <c r="E353" s="2" t="e">
        <f t="shared" si="67"/>
        <v>#N/A</v>
      </c>
      <c r="F353" s="2">
        <v>921791.77181722224</v>
      </c>
      <c r="G353" s="2">
        <f t="shared" si="70"/>
        <v>629079.14285714284</v>
      </c>
      <c r="H353" s="2">
        <f t="shared" si="76"/>
        <v>180966600.77357379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6531114.4285714515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1007682.4682926685</v>
      </c>
      <c r="Q353" s="2">
        <f t="shared" si="71"/>
        <v>650000</v>
      </c>
      <c r="R353" s="2">
        <f t="shared" si="77"/>
        <v>187969081.56149709</v>
      </c>
      <c r="S353" s="2">
        <f t="shared" si="58"/>
        <v>629079.14285713434</v>
      </c>
      <c r="T353" s="2">
        <f t="shared" si="59"/>
        <v>20920.857142857276</v>
      </c>
      <c r="U353" s="2">
        <f t="shared" si="60"/>
        <v>650000</v>
      </c>
      <c r="V353" s="2">
        <f t="shared" si="34"/>
        <v>128123952.77357435</v>
      </c>
      <c r="W353" s="2">
        <f t="shared" si="61"/>
        <v>629079.14285714924</v>
      </c>
      <c r="X353" s="2">
        <f t="shared" si="51"/>
        <v>20920.857142850757</v>
      </c>
      <c r="Y353" s="2">
        <f t="shared" si="74"/>
        <v>59845128.787922725</v>
      </c>
      <c r="Z353" s="2" t="str">
        <f t="shared" si="52"/>
        <v>MEEP</v>
      </c>
      <c r="AA353" s="2">
        <f>IF(Z353="HERE",Y353,AA352+Graph!$G$1*1000)</f>
        <v>105100618.41963094</v>
      </c>
      <c r="AB353" s="2">
        <f t="shared" si="63"/>
        <v>420000</v>
      </c>
      <c r="AC353" s="2">
        <f t="shared" si="75"/>
        <v>55405662.243367076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278</v>
      </c>
      <c r="C354" s="7"/>
      <c r="D354" s="2" t="e">
        <f t="shared" si="55"/>
        <v>#N/A</v>
      </c>
      <c r="E354" s="2" t="e">
        <f t="shared" si="67"/>
        <v>#N/A</v>
      </c>
      <c r="F354" s="2">
        <v>923627.54730635881</v>
      </c>
      <c r="G354" s="2">
        <f t="shared" si="70"/>
        <v>629079.14285714284</v>
      </c>
      <c r="H354" s="2">
        <f t="shared" si="76"/>
        <v>181595679.91643092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6552035.2857143087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1009789.1081881374</v>
      </c>
      <c r="Q354" s="2">
        <f t="shared" si="71"/>
        <v>650000</v>
      </c>
      <c r="R354" s="2">
        <f t="shared" si="77"/>
        <v>188619081.56149709</v>
      </c>
      <c r="S354" s="2">
        <f t="shared" si="58"/>
        <v>629079.14285713434</v>
      </c>
      <c r="T354" s="2">
        <f t="shared" si="59"/>
        <v>20920.857142857276</v>
      </c>
      <c r="U354" s="2">
        <f t="shared" si="60"/>
        <v>650000</v>
      </c>
      <c r="V354" s="2">
        <f t="shared" si="34"/>
        <v>128753031.9164315</v>
      </c>
      <c r="W354" s="2">
        <f t="shared" si="61"/>
        <v>629079.14285714924</v>
      </c>
      <c r="X354" s="2">
        <f t="shared" si="51"/>
        <v>20920.857142850757</v>
      </c>
      <c r="Y354" s="2">
        <f t="shared" si="74"/>
        <v>59866049.645065576</v>
      </c>
      <c r="Z354" s="2" t="str">
        <f t="shared" si="52"/>
        <v>MEEP</v>
      </c>
      <c r="AA354" s="2">
        <f>IF(Z354="HERE",Y354,AA353+Graph!$G$1*1000)</f>
        <v>105520618.41963094</v>
      </c>
      <c r="AB354" s="2">
        <f t="shared" si="63"/>
        <v>420000</v>
      </c>
      <c r="AC354" s="2">
        <f t="shared" si="75"/>
        <v>55405662.243367076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279</v>
      </c>
      <c r="C355" s="7"/>
      <c r="D355" s="2" t="e">
        <f t="shared" si="55"/>
        <v>#N/A</v>
      </c>
      <c r="E355" s="2" t="e">
        <f t="shared" si="67"/>
        <v>#N/A</v>
      </c>
      <c r="F355" s="2">
        <v>925463.32279551029</v>
      </c>
      <c r="G355" s="2">
        <f t="shared" si="70"/>
        <v>629079.14285714284</v>
      </c>
      <c r="H355" s="2">
        <f t="shared" si="76"/>
        <v>182224759.05928805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6572956.142857166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1011895.7480836064</v>
      </c>
      <c r="Q355" s="2">
        <f t="shared" si="71"/>
        <v>650000</v>
      </c>
      <c r="R355" s="2">
        <f t="shared" si="77"/>
        <v>189269081.56149709</v>
      </c>
      <c r="S355" s="2">
        <f t="shared" si="58"/>
        <v>629079.14285713434</v>
      </c>
      <c r="T355" s="2">
        <f t="shared" si="59"/>
        <v>20920.857142857276</v>
      </c>
      <c r="U355" s="2">
        <f t="shared" si="60"/>
        <v>650000</v>
      </c>
      <c r="V355" s="2">
        <f t="shared" si="34"/>
        <v>129382111.05928865</v>
      </c>
      <c r="W355" s="2">
        <f t="shared" si="61"/>
        <v>629079.14285714924</v>
      </c>
      <c r="X355" s="2">
        <f t="shared" si="51"/>
        <v>20920.857142850757</v>
      </c>
      <c r="Y355" s="2">
        <f t="shared" si="74"/>
        <v>59886970.502208427</v>
      </c>
      <c r="Z355" s="2" t="str">
        <f t="shared" si="52"/>
        <v>MEEP</v>
      </c>
      <c r="AA355" s="2">
        <f>IF(Z355="HERE",Y355,AA354+Graph!$G$1*1000)</f>
        <v>105940618.41963094</v>
      </c>
      <c r="AB355" s="2">
        <f t="shared" si="63"/>
        <v>420000</v>
      </c>
      <c r="AC355" s="2">
        <f t="shared" si="75"/>
        <v>55405662.243367076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280</v>
      </c>
      <c r="C356" s="7"/>
      <c r="D356" s="2" t="e">
        <f t="shared" si="55"/>
        <v>#N/A</v>
      </c>
      <c r="E356" s="2" t="e">
        <f t="shared" si="67"/>
        <v>#N/A</v>
      </c>
      <c r="F356" s="2">
        <v>927299.09828464687</v>
      </c>
      <c r="G356" s="2">
        <f t="shared" si="70"/>
        <v>629079.14285714284</v>
      </c>
      <c r="H356" s="2">
        <f t="shared" si="76"/>
        <v>182853838.20214519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6593877.0000000233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1014002.3879790902</v>
      </c>
      <c r="Q356" s="2">
        <f t="shared" si="71"/>
        <v>650000</v>
      </c>
      <c r="R356" s="2">
        <f t="shared" si="77"/>
        <v>189919081.56149709</v>
      </c>
      <c r="S356" s="2">
        <f t="shared" si="58"/>
        <v>629079.14285713434</v>
      </c>
      <c r="T356" s="2">
        <f t="shared" si="59"/>
        <v>20920.857142857276</v>
      </c>
      <c r="U356" s="2">
        <f t="shared" si="60"/>
        <v>650000</v>
      </c>
      <c r="V356" s="2">
        <f t="shared" ref="V356:V385" si="78">H272</f>
        <v>130011190.2021458</v>
      </c>
      <c r="W356" s="2">
        <f t="shared" si="61"/>
        <v>629079.14285714924</v>
      </c>
      <c r="X356" s="2">
        <f t="shared" si="51"/>
        <v>20920.857142850757</v>
      </c>
      <c r="Y356" s="2">
        <f t="shared" si="74"/>
        <v>59907891.359351277</v>
      </c>
      <c r="Z356" s="2" t="str">
        <f t="shared" si="52"/>
        <v>MEEP</v>
      </c>
      <c r="AA356" s="2">
        <f>IF(Z356="HERE",Y356,AA355+Graph!$G$1*1000)</f>
        <v>106360618.41963094</v>
      </c>
      <c r="AB356" s="2">
        <f t="shared" si="63"/>
        <v>420000</v>
      </c>
      <c r="AC356" s="2">
        <f t="shared" si="75"/>
        <v>55405662.243367076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281</v>
      </c>
      <c r="C357" s="7"/>
      <c r="D357" s="2" t="e">
        <f t="shared" si="55"/>
        <v>#N/A</v>
      </c>
      <c r="E357" s="2" t="e">
        <f t="shared" si="67"/>
        <v>#N/A</v>
      </c>
      <c r="F357" s="2">
        <v>929134.87377379835</v>
      </c>
      <c r="G357" s="2">
        <f t="shared" si="70"/>
        <v>629079.14285714284</v>
      </c>
      <c r="H357" s="2">
        <f t="shared" si="76"/>
        <v>183482917.34500232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6614797.8571428806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1016109.0278745592</v>
      </c>
      <c r="Q357" s="2">
        <f t="shared" si="71"/>
        <v>650000</v>
      </c>
      <c r="R357" s="2">
        <f t="shared" si="77"/>
        <v>190569081.56149709</v>
      </c>
      <c r="S357" s="2">
        <f t="shared" si="58"/>
        <v>629079.14285713434</v>
      </c>
      <c r="T357" s="2">
        <f t="shared" si="59"/>
        <v>20920.857142857276</v>
      </c>
      <c r="U357" s="2">
        <f t="shared" si="60"/>
        <v>650000</v>
      </c>
      <c r="V357" s="2">
        <f t="shared" si="78"/>
        <v>130640269.34500295</v>
      </c>
      <c r="W357" s="2">
        <f t="shared" si="61"/>
        <v>629079.14285714924</v>
      </c>
      <c r="X357" s="2">
        <f t="shared" si="51"/>
        <v>20920.857142850757</v>
      </c>
      <c r="Y357" s="2">
        <f t="shared" si="74"/>
        <v>59928812.216494128</v>
      </c>
      <c r="Z357" s="2" t="str">
        <f t="shared" si="52"/>
        <v>MEEP</v>
      </c>
      <c r="AA357" s="2">
        <f>IF(Z357="HERE",Y357,AA356+Graph!$G$1*1000)</f>
        <v>106780618.41963094</v>
      </c>
      <c r="AB357" s="2">
        <f t="shared" si="63"/>
        <v>420000</v>
      </c>
      <c r="AC357" s="2">
        <f t="shared" si="75"/>
        <v>55405662.243367076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282</v>
      </c>
      <c r="C358" s="7"/>
      <c r="D358" s="2" t="e">
        <f t="shared" si="55"/>
        <v>#N/A</v>
      </c>
      <c r="E358" s="2" t="e">
        <f t="shared" si="67"/>
        <v>#N/A</v>
      </c>
      <c r="F358" s="2">
        <v>930970.64926293492</v>
      </c>
      <c r="G358" s="2">
        <f t="shared" ref="G358:G385" si="79">IF(F358&gt;650000,$AK$31*1000,F358)</f>
        <v>629079.14285714284</v>
      </c>
      <c r="H358" s="2">
        <f t="shared" si="76"/>
        <v>184111996.48785946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6635718.7142857378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1018215.6677700281</v>
      </c>
      <c r="Q358" s="2">
        <f t="shared" ref="Q358:Q385" si="80">IF(P358&gt;650000,650000,P358)</f>
        <v>650000</v>
      </c>
      <c r="R358" s="2">
        <f t="shared" si="77"/>
        <v>191219081.56149709</v>
      </c>
      <c r="S358" s="2">
        <f t="shared" si="58"/>
        <v>629079.14285713434</v>
      </c>
      <c r="T358" s="2">
        <f t="shared" si="59"/>
        <v>20920.857142857276</v>
      </c>
      <c r="U358" s="2">
        <f t="shared" si="60"/>
        <v>650000</v>
      </c>
      <c r="V358" s="2">
        <f t="shared" si="78"/>
        <v>131269348.4878601</v>
      </c>
      <c r="W358" s="2">
        <f t="shared" si="61"/>
        <v>629079.14285714924</v>
      </c>
      <c r="X358" s="2">
        <f t="shared" si="51"/>
        <v>20920.857142850757</v>
      </c>
      <c r="Y358" s="2">
        <f t="shared" si="74"/>
        <v>59949733.073636979</v>
      </c>
      <c r="Z358" s="2" t="str">
        <f t="shared" si="52"/>
        <v>MEEP</v>
      </c>
      <c r="AA358" s="2">
        <f>IF(Z358="HERE",Y358,AA357+Graph!$G$1*1000)</f>
        <v>107200618.41963094</v>
      </c>
      <c r="AB358" s="2">
        <f t="shared" si="63"/>
        <v>420000</v>
      </c>
      <c r="AC358" s="2">
        <f t="shared" si="75"/>
        <v>55405662.243367076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283</v>
      </c>
      <c r="C359" s="7"/>
      <c r="D359" s="2" t="e">
        <f t="shared" si="55"/>
        <v>#N/A</v>
      </c>
      <c r="E359" s="2" t="e">
        <f t="shared" si="67"/>
        <v>#N/A</v>
      </c>
      <c r="F359" s="2">
        <v>932806.4247520864</v>
      </c>
      <c r="G359" s="2">
        <f t="shared" si="79"/>
        <v>629079.14285714284</v>
      </c>
      <c r="H359" s="2">
        <f t="shared" si="76"/>
        <v>184741075.63071659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6656639.5714285951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1020322.3076654971</v>
      </c>
      <c r="Q359" s="2">
        <f t="shared" si="80"/>
        <v>650000</v>
      </c>
      <c r="R359" s="2">
        <f t="shared" si="77"/>
        <v>191869081.56149709</v>
      </c>
      <c r="S359" s="2">
        <f t="shared" si="58"/>
        <v>629079.14285713434</v>
      </c>
      <c r="T359" s="2">
        <f t="shared" si="59"/>
        <v>20920.857142857276</v>
      </c>
      <c r="U359" s="2">
        <f t="shared" si="60"/>
        <v>650000</v>
      </c>
      <c r="V359" s="2">
        <f t="shared" si="78"/>
        <v>131898427.63071725</v>
      </c>
      <c r="W359" s="2">
        <f t="shared" si="61"/>
        <v>629079.14285714924</v>
      </c>
      <c r="X359" s="2">
        <f t="shared" si="51"/>
        <v>20920.857142850757</v>
      </c>
      <c r="Y359" s="2">
        <f t="shared" si="74"/>
        <v>59970653.93077983</v>
      </c>
      <c r="Z359" s="2" t="str">
        <f t="shared" si="52"/>
        <v>MEEP</v>
      </c>
      <c r="AA359" s="2">
        <f>IF(Z359="HERE",Y359,AA358+Graph!$G$1*1000)</f>
        <v>107620618.41963094</v>
      </c>
      <c r="AB359" s="2">
        <f t="shared" si="63"/>
        <v>420000</v>
      </c>
      <c r="AC359" s="2">
        <f t="shared" si="75"/>
        <v>55405662.243367076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284</v>
      </c>
      <c r="C360" s="7"/>
      <c r="D360" s="2" t="e">
        <f t="shared" si="55"/>
        <v>#N/A</v>
      </c>
      <c r="E360" s="2" t="e">
        <f t="shared" si="67"/>
        <v>#N/A</v>
      </c>
      <c r="F360" s="2">
        <v>934642.20024123788</v>
      </c>
      <c r="G360" s="2">
        <f t="shared" si="79"/>
        <v>629079.14285714284</v>
      </c>
      <c r="H360" s="2">
        <f t="shared" si="76"/>
        <v>185370154.77357373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6677560.4285714524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1022428.947560966</v>
      </c>
      <c r="Q360" s="2">
        <f t="shared" si="80"/>
        <v>650000</v>
      </c>
      <c r="R360" s="2">
        <f t="shared" si="77"/>
        <v>192519081.56149709</v>
      </c>
      <c r="S360" s="2">
        <f t="shared" si="58"/>
        <v>629079.14285713434</v>
      </c>
      <c r="T360" s="2">
        <f t="shared" si="59"/>
        <v>20920.857142857276</v>
      </c>
      <c r="U360" s="2">
        <f t="shared" si="60"/>
        <v>650000</v>
      </c>
      <c r="V360" s="2">
        <f t="shared" si="78"/>
        <v>132527506.7735744</v>
      </c>
      <c r="W360" s="2">
        <f t="shared" si="61"/>
        <v>629079.14285714924</v>
      </c>
      <c r="X360" s="2">
        <f t="shared" si="51"/>
        <v>20920.857142850757</v>
      </c>
      <c r="Y360" s="2">
        <f t="shared" si="74"/>
        <v>59991574.78792268</v>
      </c>
      <c r="Z360" s="2" t="str">
        <f t="shared" si="52"/>
        <v>MEEP</v>
      </c>
      <c r="AA360" s="2">
        <f>IF(Z360="HERE",Y360,AA359+Graph!$G$1*1000)</f>
        <v>108040618.41963094</v>
      </c>
      <c r="AB360" s="2">
        <f t="shared" si="63"/>
        <v>420000</v>
      </c>
      <c r="AC360" s="2">
        <f t="shared" si="75"/>
        <v>55405662.243367076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285</v>
      </c>
      <c r="C361" s="7"/>
      <c r="D361" s="2" t="e">
        <f t="shared" si="55"/>
        <v>#N/A</v>
      </c>
      <c r="E361" s="2" t="e">
        <f t="shared" si="67"/>
        <v>#N/A</v>
      </c>
      <c r="F361" s="2">
        <v>936477.97573037446</v>
      </c>
      <c r="G361" s="2">
        <f t="shared" si="79"/>
        <v>629079.14285714284</v>
      </c>
      <c r="H361" s="2">
        <f t="shared" si="76"/>
        <v>185999233.91643086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6698481.2857143097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1024535.587456435</v>
      </c>
      <c r="Q361" s="2">
        <f t="shared" si="80"/>
        <v>650000</v>
      </c>
      <c r="R361" s="2">
        <f t="shared" si="77"/>
        <v>193169081.56149709</v>
      </c>
      <c r="S361" s="2">
        <f t="shared" si="58"/>
        <v>629079.14285713434</v>
      </c>
      <c r="T361" s="2">
        <f t="shared" si="59"/>
        <v>20920.857142857276</v>
      </c>
      <c r="U361" s="2">
        <f t="shared" si="60"/>
        <v>650000</v>
      </c>
      <c r="V361" s="2">
        <f t="shared" si="78"/>
        <v>133156585.91643155</v>
      </c>
      <c r="W361" s="2">
        <f t="shared" si="61"/>
        <v>629079.14285714924</v>
      </c>
      <c r="X361" s="2">
        <f t="shared" si="51"/>
        <v>20920.857142850757</v>
      </c>
      <c r="Y361" s="2">
        <f t="shared" si="74"/>
        <v>60012495.645065531</v>
      </c>
      <c r="Z361" s="2" t="str">
        <f t="shared" si="52"/>
        <v>MEEP</v>
      </c>
      <c r="AA361" s="2">
        <f>IF(Z361="HERE",Y361,AA360+Graph!$G$1*1000)</f>
        <v>108460618.41963094</v>
      </c>
      <c r="AB361" s="2">
        <f t="shared" si="63"/>
        <v>420000</v>
      </c>
      <c r="AC361" s="2">
        <f t="shared" si="75"/>
        <v>55405662.243367076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286</v>
      </c>
      <c r="C362" s="7"/>
      <c r="D362" s="2" t="e">
        <f t="shared" si="55"/>
        <v>#N/A</v>
      </c>
      <c r="E362" s="2" t="e">
        <f t="shared" si="67"/>
        <v>#N/A</v>
      </c>
      <c r="F362" s="2">
        <v>938313.75121952593</v>
      </c>
      <c r="G362" s="2">
        <f t="shared" si="79"/>
        <v>629079.14285714284</v>
      </c>
      <c r="H362" s="2">
        <f t="shared" si="76"/>
        <v>186628313.059288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6719402.1428571669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1026642.2273519039</v>
      </c>
      <c r="Q362" s="2">
        <f t="shared" si="80"/>
        <v>650000</v>
      </c>
      <c r="R362" s="2">
        <f t="shared" si="77"/>
        <v>193819081.56149709</v>
      </c>
      <c r="S362" s="2">
        <f t="shared" si="58"/>
        <v>629079.14285713434</v>
      </c>
      <c r="T362" s="2">
        <f t="shared" si="59"/>
        <v>20920.857142857276</v>
      </c>
      <c r="U362" s="2">
        <f t="shared" si="60"/>
        <v>650000</v>
      </c>
      <c r="V362" s="2">
        <f t="shared" si="78"/>
        <v>133785665.0592887</v>
      </c>
      <c r="W362" s="2">
        <f t="shared" si="61"/>
        <v>629079.14285714924</v>
      </c>
      <c r="X362" s="2">
        <f t="shared" si="51"/>
        <v>20920.857142850757</v>
      </c>
      <c r="Y362" s="2">
        <f t="shared" si="74"/>
        <v>60033416.502208382</v>
      </c>
      <c r="Z362" s="2" t="str">
        <f t="shared" si="52"/>
        <v>MEEP</v>
      </c>
      <c r="AA362" s="2">
        <f>IF(Z362="HERE",Y362,AA361+Graph!$G$1*1000)</f>
        <v>108880618.41963094</v>
      </c>
      <c r="AB362" s="2">
        <f t="shared" si="63"/>
        <v>420000</v>
      </c>
      <c r="AC362" s="2">
        <f t="shared" si="75"/>
        <v>55405662.243367076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287</v>
      </c>
      <c r="C363" s="7"/>
      <c r="D363" s="2" t="e">
        <f t="shared" si="55"/>
        <v>#N/A</v>
      </c>
      <c r="E363" s="2" t="e">
        <f t="shared" si="67"/>
        <v>#N/A</v>
      </c>
      <c r="F363" s="2">
        <v>940149.52670866251</v>
      </c>
      <c r="G363" s="2">
        <f t="shared" si="79"/>
        <v>629079.14285714284</v>
      </c>
      <c r="H363" s="2">
        <f t="shared" si="76"/>
        <v>187257392.20214513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6740323.0000000242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1028748.8672473729</v>
      </c>
      <c r="Q363" s="2">
        <f t="shared" si="80"/>
        <v>650000</v>
      </c>
      <c r="R363" s="2">
        <f t="shared" si="77"/>
        <v>194469081.56149709</v>
      </c>
      <c r="S363" s="2">
        <f t="shared" si="58"/>
        <v>629079.14285713434</v>
      </c>
      <c r="T363" s="2">
        <f t="shared" si="59"/>
        <v>20920.857142857276</v>
      </c>
      <c r="U363" s="2">
        <f t="shared" si="60"/>
        <v>650000</v>
      </c>
      <c r="V363" s="2">
        <f t="shared" si="78"/>
        <v>134414744.20214584</v>
      </c>
      <c r="W363" s="2">
        <f t="shared" si="61"/>
        <v>629079.14285714924</v>
      </c>
      <c r="X363" s="2">
        <f t="shared" si="51"/>
        <v>20920.857142850757</v>
      </c>
      <c r="Y363" s="2">
        <f t="shared" si="74"/>
        <v>60054337.359351233</v>
      </c>
      <c r="Z363" s="2" t="str">
        <f t="shared" si="52"/>
        <v>MEEP</v>
      </c>
      <c r="AA363" s="2">
        <f>IF(Z363="HERE",Y363,AA362+Graph!$G$1*1000)</f>
        <v>109300618.41963094</v>
      </c>
      <c r="AB363" s="2">
        <f t="shared" si="63"/>
        <v>420000</v>
      </c>
      <c r="AC363" s="2">
        <f t="shared" si="75"/>
        <v>55405662.243367076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288</v>
      </c>
      <c r="C364" s="7"/>
      <c r="D364" s="2" t="e">
        <f t="shared" si="55"/>
        <v>#N/A</v>
      </c>
      <c r="E364" s="2" t="e">
        <f t="shared" si="67"/>
        <v>#N/A</v>
      </c>
      <c r="F364" s="2">
        <v>941985.30219781399</v>
      </c>
      <c r="G364" s="2">
        <f t="shared" si="79"/>
        <v>629079.14285714284</v>
      </c>
      <c r="H364" s="2">
        <f t="shared" si="76"/>
        <v>187886471.34500226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6761243.8571428815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1030855.5071428418</v>
      </c>
      <c r="Q364" s="2">
        <f t="shared" si="80"/>
        <v>650000</v>
      </c>
      <c r="R364" s="2">
        <f t="shared" si="77"/>
        <v>195119081.56149709</v>
      </c>
      <c r="S364" s="2">
        <f t="shared" si="58"/>
        <v>629079.14285713434</v>
      </c>
      <c r="T364" s="2">
        <f t="shared" si="59"/>
        <v>20920.857142857276</v>
      </c>
      <c r="U364" s="2">
        <f t="shared" si="60"/>
        <v>650000</v>
      </c>
      <c r="V364" s="2">
        <f t="shared" si="78"/>
        <v>135043823.34500298</v>
      </c>
      <c r="W364" s="2">
        <f t="shared" si="61"/>
        <v>629079.14285713434</v>
      </c>
      <c r="X364" s="2">
        <f t="shared" si="51"/>
        <v>20920.857142865658</v>
      </c>
      <c r="Y364" s="2">
        <f t="shared" si="74"/>
        <v>60075258.216494098</v>
      </c>
      <c r="Z364" s="2" t="str">
        <f t="shared" si="52"/>
        <v>MEEP</v>
      </c>
      <c r="AA364" s="2">
        <f>IF(Z364="HERE",Y364,AA363+Graph!$G$1*1000)</f>
        <v>109720618.41963094</v>
      </c>
      <c r="AB364" s="2">
        <f t="shared" si="63"/>
        <v>420000</v>
      </c>
      <c r="AC364" s="2">
        <f t="shared" si="75"/>
        <v>55405662.243367076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289</v>
      </c>
      <c r="C365" s="7"/>
      <c r="D365" s="2" t="e">
        <f t="shared" si="55"/>
        <v>#N/A</v>
      </c>
      <c r="E365" s="2" t="e">
        <f t="shared" si="67"/>
        <v>#N/A</v>
      </c>
      <c r="F365" s="2">
        <v>943821.07768695056</v>
      </c>
      <c r="G365" s="2">
        <f t="shared" si="79"/>
        <v>629079.14285714284</v>
      </c>
      <c r="H365" s="2">
        <f t="shared" si="76"/>
        <v>188515550.4878594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6782164.7142857388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1032962.1470383108</v>
      </c>
      <c r="Q365" s="2">
        <f t="shared" si="80"/>
        <v>650000</v>
      </c>
      <c r="R365" s="2">
        <f t="shared" si="77"/>
        <v>195769081.56149709</v>
      </c>
      <c r="S365" s="2">
        <f t="shared" si="58"/>
        <v>629079.14285713434</v>
      </c>
      <c r="T365" s="2">
        <f t="shared" si="59"/>
        <v>20920.857142857276</v>
      </c>
      <c r="U365" s="2">
        <f t="shared" si="60"/>
        <v>650000</v>
      </c>
      <c r="V365" s="2">
        <f t="shared" si="78"/>
        <v>135672902.48786011</v>
      </c>
      <c r="W365" s="2">
        <f t="shared" si="61"/>
        <v>629079.14285713434</v>
      </c>
      <c r="X365" s="2">
        <f t="shared" si="51"/>
        <v>20920.857142865658</v>
      </c>
      <c r="Y365" s="2">
        <f t="shared" si="74"/>
        <v>60096179.073636964</v>
      </c>
      <c r="Z365" s="2" t="str">
        <f t="shared" si="52"/>
        <v>MEEP</v>
      </c>
      <c r="AA365" s="2">
        <f>IF(Z365="HERE",Y365,AA364+Graph!$G$1*1000)</f>
        <v>110140618.41963094</v>
      </c>
      <c r="AB365" s="2">
        <f t="shared" si="63"/>
        <v>420000</v>
      </c>
      <c r="AC365" s="2">
        <f t="shared" si="75"/>
        <v>55405662.243367076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290</v>
      </c>
      <c r="C366" s="7"/>
      <c r="D366" s="2" t="e">
        <f t="shared" si="55"/>
        <v>#N/A</v>
      </c>
      <c r="E366" s="2" t="e">
        <f t="shared" si="67"/>
        <v>#N/A</v>
      </c>
      <c r="F366" s="2">
        <v>945656.85317610204</v>
      </c>
      <c r="G366" s="2">
        <f t="shared" si="79"/>
        <v>629079.14285714284</v>
      </c>
      <c r="H366" s="2">
        <f t="shared" si="76"/>
        <v>189144629.63071653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6803085.571428596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1035068.7869337797</v>
      </c>
      <c r="Q366" s="2">
        <f t="shared" si="80"/>
        <v>650000</v>
      </c>
      <c r="R366" s="2">
        <f t="shared" si="77"/>
        <v>196419081.56149709</v>
      </c>
      <c r="S366" s="2">
        <f t="shared" si="58"/>
        <v>629079.14285713434</v>
      </c>
      <c r="T366" s="2">
        <f t="shared" si="59"/>
        <v>20920.857142857276</v>
      </c>
      <c r="U366" s="2">
        <f t="shared" si="60"/>
        <v>650000</v>
      </c>
      <c r="V366" s="2">
        <f t="shared" si="78"/>
        <v>136301981.63071725</v>
      </c>
      <c r="W366" s="2">
        <f t="shared" si="61"/>
        <v>629079.14285713434</v>
      </c>
      <c r="X366" s="2">
        <f t="shared" si="51"/>
        <v>20920.857142865658</v>
      </c>
      <c r="Y366" s="2">
        <f t="shared" si="74"/>
        <v>60117099.93077983</v>
      </c>
      <c r="Z366" s="2" t="str">
        <f t="shared" si="52"/>
        <v>MEEP</v>
      </c>
      <c r="AA366" s="2">
        <f>IF(Z366="HERE",Y366,AA365+Graph!$G$1*1000)</f>
        <v>110560618.41963094</v>
      </c>
      <c r="AB366" s="2">
        <f t="shared" si="63"/>
        <v>420000</v>
      </c>
      <c r="AC366" s="2">
        <f t="shared" si="75"/>
        <v>55405662.243367076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291</v>
      </c>
      <c r="C367" s="7"/>
      <c r="D367" s="2" t="e">
        <f t="shared" si="55"/>
        <v>#N/A</v>
      </c>
      <c r="E367" s="2" t="e">
        <f t="shared" si="67"/>
        <v>#N/A</v>
      </c>
      <c r="F367" s="2">
        <v>947492.62866523862</v>
      </c>
      <c r="G367" s="2">
        <f t="shared" si="79"/>
        <v>629079.14285714284</v>
      </c>
      <c r="H367" s="2">
        <f t="shared" si="76"/>
        <v>189773708.77357367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6824006.4285714533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1037175.4268292636</v>
      </c>
      <c r="Q367" s="2">
        <f t="shared" si="80"/>
        <v>650000</v>
      </c>
      <c r="R367" s="2">
        <f t="shared" si="77"/>
        <v>197069081.56149709</v>
      </c>
      <c r="S367" s="2">
        <f t="shared" si="58"/>
        <v>629079.14285713434</v>
      </c>
      <c r="T367" s="2">
        <f t="shared" si="59"/>
        <v>20920.857142857276</v>
      </c>
      <c r="U367" s="2">
        <f t="shared" si="60"/>
        <v>650000</v>
      </c>
      <c r="V367" s="2">
        <f t="shared" si="78"/>
        <v>136931060.77357438</v>
      </c>
      <c r="W367" s="2">
        <f t="shared" si="61"/>
        <v>629079.14285713434</v>
      </c>
      <c r="X367" s="2">
        <f t="shared" si="51"/>
        <v>20920.857142865658</v>
      </c>
      <c r="Y367" s="2">
        <f t="shared" si="74"/>
        <v>60138020.787922695</v>
      </c>
      <c r="Z367" s="2" t="str">
        <f t="shared" si="52"/>
        <v>MEEP</v>
      </c>
      <c r="AA367" s="2">
        <f>IF(Z367="HERE",Y367,AA366+Graph!$G$1*1000)</f>
        <v>110980618.41963094</v>
      </c>
      <c r="AB367" s="2">
        <f t="shared" si="63"/>
        <v>420000</v>
      </c>
      <c r="AC367" s="2">
        <f t="shared" si="75"/>
        <v>55405662.243367076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292</v>
      </c>
      <c r="C368" s="7"/>
      <c r="D368" s="2" t="e">
        <f t="shared" si="55"/>
        <v>#N/A</v>
      </c>
      <c r="E368" s="2" t="e">
        <f t="shared" si="67"/>
        <v>#N/A</v>
      </c>
      <c r="F368" s="2">
        <v>949328.4041543901</v>
      </c>
      <c r="G368" s="2">
        <f t="shared" si="79"/>
        <v>629079.14285714284</v>
      </c>
      <c r="H368" s="2">
        <f t="shared" si="76"/>
        <v>190402787.9164308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6844927.2857143106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1039282.0667247325</v>
      </c>
      <c r="Q368" s="2">
        <f t="shared" si="80"/>
        <v>650000</v>
      </c>
      <c r="R368" s="2">
        <f t="shared" si="77"/>
        <v>197719081.56149709</v>
      </c>
      <c r="S368" s="2">
        <f t="shared" si="58"/>
        <v>629079.14285713434</v>
      </c>
      <c r="T368" s="2">
        <f t="shared" si="59"/>
        <v>20920.857142857276</v>
      </c>
      <c r="U368" s="2">
        <f t="shared" si="60"/>
        <v>650000</v>
      </c>
      <c r="V368" s="2">
        <f t="shared" si="78"/>
        <v>137560139.91643152</v>
      </c>
      <c r="W368" s="2">
        <f t="shared" si="61"/>
        <v>629079.14285713434</v>
      </c>
      <c r="X368" s="2">
        <f t="shared" si="51"/>
        <v>20920.857142865658</v>
      </c>
      <c r="Y368" s="2">
        <f t="shared" si="74"/>
        <v>60158941.645065561</v>
      </c>
      <c r="Z368" s="2" t="str">
        <f t="shared" si="52"/>
        <v>MEEP</v>
      </c>
      <c r="AA368" s="2">
        <f>IF(Z368="HERE",Y368,AA367+Graph!$G$1*1000)</f>
        <v>111400618.41963094</v>
      </c>
      <c r="AB368" s="2">
        <f t="shared" si="63"/>
        <v>420000</v>
      </c>
      <c r="AC368" s="2">
        <f t="shared" si="75"/>
        <v>55405662.243367076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293</v>
      </c>
      <c r="C369" s="7"/>
      <c r="D369" s="2" t="e">
        <f t="shared" si="55"/>
        <v>#N/A</v>
      </c>
      <c r="E369" s="2" t="e">
        <f t="shared" si="67"/>
        <v>#N/A</v>
      </c>
      <c r="F369" s="2">
        <v>951164.17964354157</v>
      </c>
      <c r="G369" s="2">
        <f t="shared" si="79"/>
        <v>629079.14285714284</v>
      </c>
      <c r="H369" s="2">
        <f t="shared" si="76"/>
        <v>191031867.05928794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6865848.1428571679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1041388.7066202015</v>
      </c>
      <c r="Q369" s="2">
        <f t="shared" si="80"/>
        <v>650000</v>
      </c>
      <c r="R369" s="2">
        <f t="shared" si="77"/>
        <v>198369081.56149709</v>
      </c>
      <c r="S369" s="2">
        <f t="shared" si="58"/>
        <v>629079.14285713434</v>
      </c>
      <c r="T369" s="2">
        <f t="shared" si="59"/>
        <v>20920.857142857276</v>
      </c>
      <c r="U369" s="2">
        <f t="shared" si="60"/>
        <v>650000</v>
      </c>
      <c r="V369" s="2">
        <f t="shared" si="78"/>
        <v>138189219.05928865</v>
      </c>
      <c r="W369" s="2">
        <f t="shared" si="61"/>
        <v>629079.14285713434</v>
      </c>
      <c r="X369" s="2">
        <f t="shared" si="51"/>
        <v>20920.857142865658</v>
      </c>
      <c r="Y369" s="2">
        <f t="shared" si="74"/>
        <v>60179862.502208427</v>
      </c>
      <c r="Z369" s="2" t="str">
        <f t="shared" si="52"/>
        <v>MEEP</v>
      </c>
      <c r="AA369" s="2">
        <f>IF(Z369="HERE",Y369,AA368+Graph!$G$1*1000)</f>
        <v>111820618.41963094</v>
      </c>
      <c r="AB369" s="2">
        <f t="shared" si="63"/>
        <v>420000</v>
      </c>
      <c r="AC369" s="2">
        <f t="shared" si="75"/>
        <v>55405662.243367076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294</v>
      </c>
      <c r="C370" s="7"/>
      <c r="D370" s="2" t="e">
        <f t="shared" si="55"/>
        <v>#N/A</v>
      </c>
      <c r="E370" s="2" t="e">
        <f t="shared" si="67"/>
        <v>#N/A</v>
      </c>
      <c r="F370" s="2">
        <v>952999.95513267815</v>
      </c>
      <c r="G370" s="2">
        <f t="shared" si="79"/>
        <v>629079.14285714284</v>
      </c>
      <c r="H370" s="2">
        <f t="shared" si="76"/>
        <v>191660946.20214507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6886769.0000000251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1043495.3465156704</v>
      </c>
      <c r="Q370" s="2">
        <f t="shared" si="80"/>
        <v>650000</v>
      </c>
      <c r="R370" s="2">
        <f t="shared" si="77"/>
        <v>199019081.56149709</v>
      </c>
      <c r="S370" s="2">
        <f t="shared" si="58"/>
        <v>629079.14285713434</v>
      </c>
      <c r="T370" s="2">
        <f t="shared" si="59"/>
        <v>20920.857142857276</v>
      </c>
      <c r="U370" s="2">
        <f t="shared" si="60"/>
        <v>650000</v>
      </c>
      <c r="V370" s="2">
        <f t="shared" si="78"/>
        <v>138818298.20214579</v>
      </c>
      <c r="W370" s="2">
        <f t="shared" si="61"/>
        <v>629079.14285713434</v>
      </c>
      <c r="X370" s="2">
        <f t="shared" si="51"/>
        <v>20920.857142865658</v>
      </c>
      <c r="Y370" s="2">
        <f t="shared" si="74"/>
        <v>60200783.359351292</v>
      </c>
      <c r="Z370" s="2" t="str">
        <f t="shared" si="52"/>
        <v>MEEP</v>
      </c>
      <c r="AA370" s="2">
        <f>IF(Z370="HERE",Y370,AA369+Graph!$G$1*1000)</f>
        <v>112240618.41963094</v>
      </c>
      <c r="AB370" s="2">
        <f t="shared" si="63"/>
        <v>420000</v>
      </c>
      <c r="AC370" s="2">
        <f t="shared" si="75"/>
        <v>55405662.243367076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295</v>
      </c>
      <c r="C371" s="7"/>
      <c r="D371" s="2" t="e">
        <f t="shared" si="55"/>
        <v>#N/A</v>
      </c>
      <c r="E371" s="2" t="e">
        <f t="shared" si="67"/>
        <v>#N/A</v>
      </c>
      <c r="F371" s="2">
        <v>954835.73062182963</v>
      </c>
      <c r="G371" s="2">
        <f t="shared" si="79"/>
        <v>629079.14285714284</v>
      </c>
      <c r="H371" s="2">
        <f t="shared" si="76"/>
        <v>192290025.3450022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6907689.8571428824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1045601.9864111394</v>
      </c>
      <c r="Q371" s="2">
        <f t="shared" si="80"/>
        <v>650000</v>
      </c>
      <c r="R371" s="2">
        <f t="shared" si="77"/>
        <v>199669081.56149709</v>
      </c>
      <c r="S371" s="2">
        <f t="shared" si="58"/>
        <v>629079.14285713434</v>
      </c>
      <c r="T371" s="2">
        <f t="shared" si="59"/>
        <v>20920.857142857276</v>
      </c>
      <c r="U371" s="2">
        <f t="shared" si="60"/>
        <v>650000</v>
      </c>
      <c r="V371" s="2">
        <f t="shared" si="78"/>
        <v>139447377.34500292</v>
      </c>
      <c r="W371" s="2">
        <f t="shared" si="61"/>
        <v>629079.14285713434</v>
      </c>
      <c r="X371" s="2">
        <f t="shared" si="51"/>
        <v>20920.857142865658</v>
      </c>
      <c r="Y371" s="2">
        <f t="shared" si="74"/>
        <v>60221704.216494158</v>
      </c>
      <c r="Z371" s="2" t="str">
        <f t="shared" si="52"/>
        <v>MEEP</v>
      </c>
      <c r="AA371" s="2">
        <f>IF(Z371="HERE",Y371,AA370+Graph!$G$1*1000)</f>
        <v>112660618.41963094</v>
      </c>
      <c r="AB371" s="2">
        <f t="shared" si="63"/>
        <v>420000</v>
      </c>
      <c r="AC371" s="2">
        <f t="shared" si="75"/>
        <v>55405662.243367076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296</v>
      </c>
      <c r="C372" s="7"/>
      <c r="D372" s="2" t="e">
        <f t="shared" si="55"/>
        <v>#N/A</v>
      </c>
      <c r="E372" s="2" t="e">
        <f t="shared" si="67"/>
        <v>#N/A</v>
      </c>
      <c r="F372" s="2">
        <v>956671.50611096621</v>
      </c>
      <c r="G372" s="2">
        <f t="shared" si="79"/>
        <v>629079.14285714284</v>
      </c>
      <c r="H372" s="2">
        <f t="shared" si="76"/>
        <v>192919104.48785934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6928610.7142857397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1047708.6263066083</v>
      </c>
      <c r="Q372" s="2">
        <f t="shared" si="80"/>
        <v>650000</v>
      </c>
      <c r="R372" s="2">
        <f t="shared" si="77"/>
        <v>200319081.56149709</v>
      </c>
      <c r="S372" s="2">
        <f t="shared" si="58"/>
        <v>629079.14285713434</v>
      </c>
      <c r="T372" s="2">
        <f t="shared" si="59"/>
        <v>20920.857142857276</v>
      </c>
      <c r="U372" s="2">
        <f t="shared" si="60"/>
        <v>650000</v>
      </c>
      <c r="V372" s="2">
        <f t="shared" si="78"/>
        <v>140076456.48786005</v>
      </c>
      <c r="W372" s="2">
        <f t="shared" si="61"/>
        <v>629079.14285713434</v>
      </c>
      <c r="X372" s="2">
        <f t="shared" si="51"/>
        <v>20920.857142865658</v>
      </c>
      <c r="Y372" s="2">
        <f t="shared" si="74"/>
        <v>60242625.073637024</v>
      </c>
      <c r="Z372" s="2" t="str">
        <f t="shared" si="52"/>
        <v>MEEP</v>
      </c>
      <c r="AA372" s="2">
        <f>IF(Z372="HERE",Y372,AA371+Graph!$G$1*1000)</f>
        <v>113080618.41963094</v>
      </c>
      <c r="AB372" s="2">
        <f t="shared" si="63"/>
        <v>420000</v>
      </c>
      <c r="AC372" s="2">
        <f t="shared" si="75"/>
        <v>55405662.243367076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297</v>
      </c>
      <c r="C373" s="7"/>
      <c r="D373" s="2" t="e">
        <f t="shared" si="55"/>
        <v>#N/A</v>
      </c>
      <c r="E373" s="2" t="e">
        <f t="shared" si="67"/>
        <v>#N/A</v>
      </c>
      <c r="F373" s="2">
        <v>958507.28160011768</v>
      </c>
      <c r="G373" s="2">
        <f t="shared" si="79"/>
        <v>629079.14285714284</v>
      </c>
      <c r="H373" s="2">
        <f t="shared" si="76"/>
        <v>193548183.63071647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6949531.571428597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1049815.2662020773</v>
      </c>
      <c r="Q373" s="2">
        <f t="shared" si="80"/>
        <v>650000</v>
      </c>
      <c r="R373" s="2">
        <f t="shared" si="77"/>
        <v>200969081.56149709</v>
      </c>
      <c r="S373" s="2">
        <f t="shared" si="58"/>
        <v>629079.14285713434</v>
      </c>
      <c r="T373" s="2">
        <f t="shared" si="59"/>
        <v>20920.857142857276</v>
      </c>
      <c r="U373" s="2">
        <f t="shared" si="60"/>
        <v>650000</v>
      </c>
      <c r="V373" s="2">
        <f t="shared" si="78"/>
        <v>140705535.63071719</v>
      </c>
      <c r="W373" s="2">
        <f t="shared" si="61"/>
        <v>629079.14285713434</v>
      </c>
      <c r="X373" s="2">
        <f t="shared" si="51"/>
        <v>20920.857142865658</v>
      </c>
      <c r="Y373" s="2">
        <f t="shared" si="74"/>
        <v>60263545.930779889</v>
      </c>
      <c r="Z373" s="2" t="str">
        <f t="shared" si="52"/>
        <v>MEEP</v>
      </c>
      <c r="AA373" s="2">
        <f>IF(Z373="HERE",Y373,AA372+Graph!$G$1*1000)</f>
        <v>113500618.41963094</v>
      </c>
      <c r="AB373" s="2">
        <f t="shared" si="63"/>
        <v>420000</v>
      </c>
      <c r="AC373" s="2">
        <f t="shared" si="75"/>
        <v>55405662.243367076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298</v>
      </c>
      <c r="C374" s="7"/>
      <c r="D374" s="2" t="e">
        <f t="shared" si="55"/>
        <v>#N/A</v>
      </c>
      <c r="E374" s="2" t="e">
        <f t="shared" si="67"/>
        <v>#N/A</v>
      </c>
      <c r="F374" s="2">
        <v>960343.05708925426</v>
      </c>
      <c r="G374" s="2">
        <f t="shared" si="79"/>
        <v>629079.14285714284</v>
      </c>
      <c r="H374" s="2">
        <f t="shared" si="76"/>
        <v>194177262.77357361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6970452.4285714542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1051921.9060975462</v>
      </c>
      <c r="Q374" s="2">
        <f t="shared" si="80"/>
        <v>650000</v>
      </c>
      <c r="R374" s="2">
        <f t="shared" si="77"/>
        <v>201619081.56149709</v>
      </c>
      <c r="S374" s="2">
        <f t="shared" si="58"/>
        <v>629079.14285713434</v>
      </c>
      <c r="T374" s="2">
        <f t="shared" si="59"/>
        <v>20920.857142857276</v>
      </c>
      <c r="U374" s="2">
        <f t="shared" si="60"/>
        <v>650000</v>
      </c>
      <c r="V374" s="2">
        <f t="shared" si="78"/>
        <v>141334614.77357432</v>
      </c>
      <c r="W374" s="2">
        <f t="shared" si="61"/>
        <v>629079.14285713434</v>
      </c>
      <c r="X374" s="2">
        <f t="shared" si="51"/>
        <v>20920.857142865658</v>
      </c>
      <c r="Y374" s="2">
        <f t="shared" si="74"/>
        <v>60284466.787922755</v>
      </c>
      <c r="Z374" s="2" t="str">
        <f t="shared" si="52"/>
        <v>MEEP</v>
      </c>
      <c r="AA374" s="2">
        <f>IF(Z374="HERE",Y374,AA373+Graph!$G$1*1000)</f>
        <v>113920618.41963094</v>
      </c>
      <c r="AB374" s="2">
        <f t="shared" si="63"/>
        <v>420000</v>
      </c>
      <c r="AC374" s="2">
        <f t="shared" si="75"/>
        <v>55405662.243367076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299</v>
      </c>
      <c r="C375" s="7"/>
      <c r="D375" s="2" t="e">
        <f t="shared" si="55"/>
        <v>#N/A</v>
      </c>
      <c r="E375" s="2" t="e">
        <f t="shared" si="67"/>
        <v>#N/A</v>
      </c>
      <c r="F375" s="2">
        <v>962178.83257840574</v>
      </c>
      <c r="G375" s="2">
        <f t="shared" si="79"/>
        <v>629079.14285714284</v>
      </c>
      <c r="H375" s="2">
        <f t="shared" si="76"/>
        <v>194806341.91643074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6991373.2857143115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1054028.5459930152</v>
      </c>
      <c r="Q375" s="2">
        <f t="shared" si="80"/>
        <v>650000</v>
      </c>
      <c r="R375" s="2">
        <f t="shared" si="77"/>
        <v>202269081.56149709</v>
      </c>
      <c r="S375" s="2">
        <f t="shared" si="58"/>
        <v>629079.14285713434</v>
      </c>
      <c r="T375" s="2">
        <f t="shared" si="59"/>
        <v>20920.857142857276</v>
      </c>
      <c r="U375" s="2">
        <f t="shared" si="60"/>
        <v>650000</v>
      </c>
      <c r="V375" s="2">
        <f t="shared" si="78"/>
        <v>141963693.91643146</v>
      </c>
      <c r="W375" s="2">
        <f t="shared" si="61"/>
        <v>629079.14285713434</v>
      </c>
      <c r="X375" s="2">
        <f t="shared" si="51"/>
        <v>20920.857142865658</v>
      </c>
      <c r="Y375" s="2">
        <f t="shared" si="74"/>
        <v>60305387.645065621</v>
      </c>
      <c r="Z375" s="2" t="str">
        <f t="shared" si="52"/>
        <v>MEEP</v>
      </c>
      <c r="AA375" s="2">
        <f>IF(Z375="HERE",Y375,AA374+Graph!$G$1*1000)</f>
        <v>114340618.41963094</v>
      </c>
      <c r="AB375" s="2">
        <f t="shared" si="63"/>
        <v>420000</v>
      </c>
      <c r="AC375" s="2">
        <f t="shared" si="75"/>
        <v>55405662.243367076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300</v>
      </c>
      <c r="C376" s="7"/>
      <c r="D376" s="2" t="e">
        <f t="shared" si="55"/>
        <v>#N/A</v>
      </c>
      <c r="E376" s="2" t="e">
        <f t="shared" si="67"/>
        <v>#N/A</v>
      </c>
      <c r="F376" s="2">
        <v>964014.60806755722</v>
      </c>
      <c r="G376" s="2">
        <f t="shared" si="79"/>
        <v>629079.14285714284</v>
      </c>
      <c r="H376" s="2">
        <f t="shared" si="76"/>
        <v>195435421.05928788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7012294.1428571688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1056135.1858884841</v>
      </c>
      <c r="Q376" s="2">
        <f t="shared" si="80"/>
        <v>650000</v>
      </c>
      <c r="R376" s="2">
        <f t="shared" si="77"/>
        <v>202919081.56149709</v>
      </c>
      <c r="S376" s="2">
        <f t="shared" si="58"/>
        <v>629079.14285713434</v>
      </c>
      <c r="T376" s="2">
        <f t="shared" si="59"/>
        <v>20920.857142857276</v>
      </c>
      <c r="U376" s="2">
        <f t="shared" si="60"/>
        <v>650000</v>
      </c>
      <c r="V376" s="2">
        <f t="shared" si="78"/>
        <v>142592773.05928859</v>
      </c>
      <c r="W376" s="2">
        <f t="shared" si="61"/>
        <v>629079.14285713434</v>
      </c>
      <c r="X376" s="2">
        <f t="shared" si="51"/>
        <v>20920.857142865658</v>
      </c>
      <c r="Y376" s="2">
        <f t="shared" si="74"/>
        <v>60326308.502208486</v>
      </c>
      <c r="Z376" s="2" t="str">
        <f t="shared" si="52"/>
        <v>MEEP</v>
      </c>
      <c r="AA376" s="2">
        <f>IF(Z376="HERE",Y376,AA375+Graph!$G$1*1000)</f>
        <v>114760618.41963094</v>
      </c>
      <c r="AB376" s="2">
        <f t="shared" si="63"/>
        <v>420000</v>
      </c>
      <c r="AC376" s="2">
        <f t="shared" si="75"/>
        <v>55405662.243367076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301</v>
      </c>
      <c r="C377" s="7"/>
      <c r="D377" s="2" t="e">
        <f t="shared" si="55"/>
        <v>#N/A</v>
      </c>
      <c r="E377" s="2" t="e">
        <f t="shared" si="67"/>
        <v>#N/A</v>
      </c>
      <c r="F377" s="2">
        <v>965850.38355669379</v>
      </c>
      <c r="G377" s="2">
        <f t="shared" si="79"/>
        <v>629079.14285714284</v>
      </c>
      <c r="H377" s="2">
        <f t="shared" si="76"/>
        <v>196064500.20214501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7033215.0000000261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1058241.825783968</v>
      </c>
      <c r="Q377" s="2">
        <f t="shared" si="80"/>
        <v>650000</v>
      </c>
      <c r="R377" s="2">
        <f t="shared" si="77"/>
        <v>203569081.56149709</v>
      </c>
      <c r="S377" s="2">
        <f t="shared" si="58"/>
        <v>629079.14285713434</v>
      </c>
      <c r="T377" s="2">
        <f t="shared" si="59"/>
        <v>20920.857142857276</v>
      </c>
      <c r="U377" s="2">
        <f t="shared" si="60"/>
        <v>650000</v>
      </c>
      <c r="V377" s="2">
        <f t="shared" si="78"/>
        <v>143221852.20214573</v>
      </c>
      <c r="W377" s="2">
        <f t="shared" si="61"/>
        <v>629079.14285713434</v>
      </c>
      <c r="X377" s="2">
        <f t="shared" si="51"/>
        <v>20920.857142865658</v>
      </c>
      <c r="Y377" s="2">
        <f t="shared" si="74"/>
        <v>60347229.359351352</v>
      </c>
      <c r="Z377" s="2" t="str">
        <f t="shared" si="52"/>
        <v>MEEP</v>
      </c>
      <c r="AA377" s="2">
        <f>IF(Z377="HERE",Y377,AA376+Graph!$G$1*1000)</f>
        <v>115180618.41963094</v>
      </c>
      <c r="AB377" s="2">
        <f t="shared" si="63"/>
        <v>420000</v>
      </c>
      <c r="AC377" s="2">
        <f t="shared" si="75"/>
        <v>55405662.243367076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302</v>
      </c>
      <c r="C378" s="7"/>
      <c r="D378" s="2" t="e">
        <f t="shared" si="55"/>
        <v>#N/A</v>
      </c>
      <c r="E378" s="2" t="e">
        <f t="shared" si="67"/>
        <v>#N/A</v>
      </c>
      <c r="F378" s="2">
        <v>967686.15904584527</v>
      </c>
      <c r="G378" s="2">
        <f t="shared" si="79"/>
        <v>629079.14285714284</v>
      </c>
      <c r="H378" s="2">
        <f t="shared" si="76"/>
        <v>196693579.34500214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7054135.8571428834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1060348.4656794369</v>
      </c>
      <c r="Q378" s="2">
        <f t="shared" si="80"/>
        <v>650000</v>
      </c>
      <c r="R378" s="2">
        <f t="shared" si="77"/>
        <v>204219081.56149709</v>
      </c>
      <c r="S378" s="2">
        <f t="shared" si="58"/>
        <v>629079.14285713434</v>
      </c>
      <c r="T378" s="2">
        <f t="shared" si="59"/>
        <v>20920.857142857276</v>
      </c>
      <c r="U378" s="2">
        <f t="shared" si="60"/>
        <v>650000</v>
      </c>
      <c r="V378" s="2">
        <f t="shared" si="78"/>
        <v>143850931.34500286</v>
      </c>
      <c r="W378" s="2">
        <f t="shared" si="61"/>
        <v>629079.14285713434</v>
      </c>
      <c r="X378" s="2">
        <f t="shared" si="51"/>
        <v>20920.857142865658</v>
      </c>
      <c r="Y378" s="2">
        <f t="shared" si="74"/>
        <v>60368150.216494218</v>
      </c>
      <c r="Z378" s="2" t="str">
        <f t="shared" si="52"/>
        <v>MEEP</v>
      </c>
      <c r="AA378" s="2">
        <f>IF(Z378="HERE",Y378,AA377+Graph!$G$1*1000)</f>
        <v>115600618.41963094</v>
      </c>
      <c r="AB378" s="2">
        <f t="shared" si="63"/>
        <v>420000</v>
      </c>
      <c r="AC378" s="2">
        <f t="shared" si="75"/>
        <v>55405662.243367076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303</v>
      </c>
      <c r="C379" s="7"/>
      <c r="D379" s="2" t="e">
        <f t="shared" si="55"/>
        <v>#N/A</v>
      </c>
      <c r="E379" s="2" t="e">
        <f t="shared" si="67"/>
        <v>#N/A</v>
      </c>
      <c r="F379" s="2">
        <v>969521.93453498185</v>
      </c>
      <c r="G379" s="2">
        <f t="shared" si="79"/>
        <v>629079.14285714284</v>
      </c>
      <c r="H379" s="2">
        <f t="shared" si="76"/>
        <v>197322658.48785928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7075056.7142857406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1062455.1055749059</v>
      </c>
      <c r="Q379" s="2">
        <f t="shared" si="80"/>
        <v>650000</v>
      </c>
      <c r="R379" s="2">
        <f t="shared" si="77"/>
        <v>204869081.56149709</v>
      </c>
      <c r="S379" s="2">
        <f t="shared" si="58"/>
        <v>629079.14285713434</v>
      </c>
      <c r="T379" s="2">
        <f t="shared" si="59"/>
        <v>20920.857142857276</v>
      </c>
      <c r="U379" s="2">
        <f t="shared" si="60"/>
        <v>650000</v>
      </c>
      <c r="V379" s="2">
        <f t="shared" si="78"/>
        <v>144480010.48785999</v>
      </c>
      <c r="W379" s="2">
        <f t="shared" si="61"/>
        <v>629079.14285713434</v>
      </c>
      <c r="X379" s="2">
        <f t="shared" si="51"/>
        <v>20920.857142865658</v>
      </c>
      <c r="Y379" s="2">
        <f t="shared" si="74"/>
        <v>60389071.073637083</v>
      </c>
      <c r="Z379" s="2" t="str">
        <f t="shared" si="52"/>
        <v>MEEP</v>
      </c>
      <c r="AA379" s="2">
        <f>IF(Z379="HERE",Y379,AA378+Graph!$G$1*1000)</f>
        <v>116020618.41963094</v>
      </c>
      <c r="AB379" s="2">
        <f t="shared" si="63"/>
        <v>420000</v>
      </c>
      <c r="AC379" s="2">
        <f t="shared" si="75"/>
        <v>55405662.243367076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304</v>
      </c>
      <c r="C380" s="7"/>
      <c r="D380" s="2" t="e">
        <f t="shared" si="55"/>
        <v>#N/A</v>
      </c>
      <c r="E380" s="2" t="e">
        <f t="shared" si="67"/>
        <v>#N/A</v>
      </c>
      <c r="F380" s="2">
        <v>971357.71002413332</v>
      </c>
      <c r="G380" s="2">
        <f t="shared" si="79"/>
        <v>629079.14285714284</v>
      </c>
      <c r="H380" s="2">
        <f t="shared" si="76"/>
        <v>197951737.63071641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7095977.5714285979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1064561.7454703748</v>
      </c>
      <c r="Q380" s="2">
        <f t="shared" si="80"/>
        <v>650000</v>
      </c>
      <c r="R380" s="2">
        <f t="shared" si="77"/>
        <v>205519081.56149709</v>
      </c>
      <c r="S380" s="2">
        <f t="shared" si="58"/>
        <v>629079.14285713434</v>
      </c>
      <c r="T380" s="2">
        <f t="shared" si="59"/>
        <v>20920.857142857276</v>
      </c>
      <c r="U380" s="2">
        <f t="shared" si="60"/>
        <v>650000</v>
      </c>
      <c r="V380" s="2">
        <f t="shared" si="78"/>
        <v>145109089.63071713</v>
      </c>
      <c r="W380" s="2">
        <f t="shared" si="61"/>
        <v>629079.14285713434</v>
      </c>
      <c r="X380" s="2">
        <f t="shared" si="51"/>
        <v>20920.857142865658</v>
      </c>
      <c r="Y380" s="2">
        <f t="shared" si="74"/>
        <v>60409991.930779949</v>
      </c>
      <c r="Z380" s="2" t="str">
        <f t="shared" si="52"/>
        <v>MEEP</v>
      </c>
      <c r="AA380" s="2">
        <f>IF(Z380="HERE",Y380,AA379+Graph!$G$1*1000)</f>
        <v>116440618.41963094</v>
      </c>
      <c r="AB380" s="2">
        <f t="shared" si="63"/>
        <v>420000</v>
      </c>
      <c r="AC380" s="2">
        <f t="shared" si="75"/>
        <v>55405662.243367076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305</v>
      </c>
      <c r="C381" s="7"/>
      <c r="D381" s="2" t="e">
        <f t="shared" si="55"/>
        <v>#N/A</v>
      </c>
      <c r="E381" s="2" t="e">
        <f t="shared" si="67"/>
        <v>#N/A</v>
      </c>
      <c r="F381" s="2">
        <v>973193.4855132699</v>
      </c>
      <c r="G381" s="2">
        <f t="shared" si="79"/>
        <v>629079.14285714284</v>
      </c>
      <c r="H381" s="2">
        <f t="shared" si="76"/>
        <v>198580816.77357355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7116898.4285714552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1066668.3853658438</v>
      </c>
      <c r="Q381" s="2">
        <f t="shared" si="80"/>
        <v>650000</v>
      </c>
      <c r="R381" s="2">
        <f t="shared" si="77"/>
        <v>206169081.56149709</v>
      </c>
      <c r="S381" s="2">
        <f t="shared" si="58"/>
        <v>629079.14285713434</v>
      </c>
      <c r="T381" s="2">
        <f t="shared" si="59"/>
        <v>20920.857142857276</v>
      </c>
      <c r="U381" s="2">
        <f t="shared" si="60"/>
        <v>650000</v>
      </c>
      <c r="V381" s="2">
        <f t="shared" si="78"/>
        <v>145738168.77357426</v>
      </c>
      <c r="W381" s="2">
        <f t="shared" si="61"/>
        <v>629079.14285713434</v>
      </c>
      <c r="X381" s="2">
        <f t="shared" si="51"/>
        <v>20920.857142865658</v>
      </c>
      <c r="Y381" s="2">
        <f t="shared" si="74"/>
        <v>60430912.787922814</v>
      </c>
      <c r="Z381" s="2" t="str">
        <f t="shared" si="52"/>
        <v>MEEP</v>
      </c>
      <c r="AA381" s="2">
        <f>IF(Z381="HERE",Y381,AA380+Graph!$G$1*1000)</f>
        <v>116860618.41963094</v>
      </c>
      <c r="AB381" s="2">
        <f t="shared" si="63"/>
        <v>420000</v>
      </c>
      <c r="AC381" s="2">
        <f t="shared" si="75"/>
        <v>55405662.243367076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306</v>
      </c>
      <c r="C382" s="7"/>
      <c r="D382" s="2" t="e">
        <f t="shared" si="55"/>
        <v>#N/A</v>
      </c>
      <c r="E382" s="2" t="e">
        <f t="shared" si="67"/>
        <v>#N/A</v>
      </c>
      <c r="F382" s="2">
        <v>975029.26100242138</v>
      </c>
      <c r="G382" s="2">
        <f t="shared" si="79"/>
        <v>629079.14285714284</v>
      </c>
      <c r="H382" s="2">
        <f t="shared" si="76"/>
        <v>199209895.91643068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7137819.2857143125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1068775.0252613127</v>
      </c>
      <c r="Q382" s="2">
        <f t="shared" si="80"/>
        <v>650000</v>
      </c>
      <c r="R382" s="2">
        <f t="shared" si="77"/>
        <v>206819081.56149709</v>
      </c>
      <c r="S382" s="2">
        <f t="shared" si="58"/>
        <v>629079.14285713434</v>
      </c>
      <c r="T382" s="2">
        <f t="shared" si="59"/>
        <v>20920.857142857276</v>
      </c>
      <c r="U382" s="2">
        <f t="shared" si="60"/>
        <v>650000</v>
      </c>
      <c r="V382" s="2">
        <f t="shared" si="78"/>
        <v>146367247.9164314</v>
      </c>
      <c r="W382" s="2">
        <f t="shared" si="61"/>
        <v>629079.14285713434</v>
      </c>
      <c r="X382" s="2">
        <f t="shared" si="51"/>
        <v>20920.857142865658</v>
      </c>
      <c r="Y382" s="2">
        <f t="shared" si="74"/>
        <v>60451833.64506568</v>
      </c>
      <c r="Z382" s="2" t="str">
        <f t="shared" si="52"/>
        <v>MEEP</v>
      </c>
      <c r="AA382" s="2">
        <f>IF(Z382="HERE",Y382,AA381+Graph!$G$1*1000)</f>
        <v>117280618.41963094</v>
      </c>
      <c r="AB382" s="2">
        <f t="shared" si="63"/>
        <v>420000</v>
      </c>
      <c r="AC382" s="2">
        <f t="shared" si="75"/>
        <v>55405662.243367076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307</v>
      </c>
      <c r="C383" s="7"/>
      <c r="D383" s="2" t="e">
        <f t="shared" si="55"/>
        <v>#N/A</v>
      </c>
      <c r="E383" s="2" t="e">
        <f t="shared" si="67"/>
        <v>#N/A</v>
      </c>
      <c r="F383" s="2">
        <v>976865.03649157286</v>
      </c>
      <c r="G383" s="2">
        <f t="shared" si="79"/>
        <v>629079.14285714284</v>
      </c>
      <c r="H383" s="2">
        <f t="shared" si="76"/>
        <v>199838975.05928782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7158740.1428571697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1070881.6651567817</v>
      </c>
      <c r="Q383" s="2">
        <f t="shared" si="80"/>
        <v>650000</v>
      </c>
      <c r="R383" s="2">
        <f t="shared" si="77"/>
        <v>207469081.56149709</v>
      </c>
      <c r="S383" s="2">
        <f t="shared" si="58"/>
        <v>629079.14285713434</v>
      </c>
      <c r="T383" s="2">
        <f t="shared" si="59"/>
        <v>20920.857142857276</v>
      </c>
      <c r="U383" s="2">
        <f t="shared" si="60"/>
        <v>650000</v>
      </c>
      <c r="V383" s="2">
        <f t="shared" si="78"/>
        <v>146996327.05928853</v>
      </c>
      <c r="W383" s="2">
        <f t="shared" si="61"/>
        <v>629079.14285713434</v>
      </c>
      <c r="X383" s="2">
        <f t="shared" si="51"/>
        <v>20920.857142865658</v>
      </c>
      <c r="Y383" s="2">
        <f t="shared" si="74"/>
        <v>60472754.502208546</v>
      </c>
      <c r="Z383" s="2" t="str">
        <f t="shared" si="52"/>
        <v>MEEP</v>
      </c>
      <c r="AA383" s="2">
        <f>IF(Z383="HERE",Y383,AA382+Graph!$G$1*1000)</f>
        <v>117700618.41963094</v>
      </c>
      <c r="AB383" s="2">
        <f t="shared" si="63"/>
        <v>420000</v>
      </c>
      <c r="AC383" s="2">
        <f t="shared" si="75"/>
        <v>55405662.243367076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308</v>
      </c>
      <c r="C384" s="7"/>
      <c r="D384" s="2" t="e">
        <f t="shared" si="55"/>
        <v>#N/A</v>
      </c>
      <c r="E384" s="2" t="e">
        <f t="shared" si="67"/>
        <v>#N/A</v>
      </c>
      <c r="F384" s="2">
        <v>978700.81198070943</v>
      </c>
      <c r="G384" s="2">
        <f t="shared" si="79"/>
        <v>629079.14285714284</v>
      </c>
      <c r="H384" s="2">
        <f t="shared" si="76"/>
        <v>200468054.20214495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7179661.000000027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1072988.3050522506</v>
      </c>
      <c r="Q384" s="2">
        <f t="shared" si="80"/>
        <v>650000</v>
      </c>
      <c r="R384" s="2">
        <f t="shared" si="77"/>
        <v>208119081.56149709</v>
      </c>
      <c r="S384" s="2">
        <f t="shared" si="58"/>
        <v>629079.14285713434</v>
      </c>
      <c r="T384" s="2">
        <f t="shared" si="59"/>
        <v>20920.857142857276</v>
      </c>
      <c r="U384" s="2">
        <f t="shared" si="60"/>
        <v>650000</v>
      </c>
      <c r="V384" s="2">
        <f t="shared" si="78"/>
        <v>147625406.20214567</v>
      </c>
      <c r="W384" s="2">
        <f t="shared" si="61"/>
        <v>629079.14285713434</v>
      </c>
      <c r="X384" s="2">
        <f t="shared" si="51"/>
        <v>20920.857142865658</v>
      </c>
      <c r="Y384" s="2">
        <f t="shared" si="74"/>
        <v>60493675.359351411</v>
      </c>
      <c r="Z384" s="2" t="str">
        <f t="shared" si="52"/>
        <v>MEEP</v>
      </c>
      <c r="AA384" s="2">
        <f>IF(Z384="HERE",Y384,AA383+Graph!$G$1*1000)</f>
        <v>118120618.41963094</v>
      </c>
      <c r="AB384" s="2">
        <f t="shared" si="63"/>
        <v>420000</v>
      </c>
      <c r="AC384" s="2">
        <f t="shared" si="75"/>
        <v>55405662.243367076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309</v>
      </c>
      <c r="C385" s="7"/>
      <c r="D385" s="2" t="e">
        <f t="shared" si="55"/>
        <v>#N/A</v>
      </c>
      <c r="E385" s="2" t="e">
        <f t="shared" si="67"/>
        <v>#N/A</v>
      </c>
      <c r="F385" s="2">
        <v>980536.58746986091</v>
      </c>
      <c r="G385" s="2">
        <f t="shared" si="79"/>
        <v>629079.14285714284</v>
      </c>
      <c r="H385" s="2">
        <f t="shared" si="76"/>
        <v>201097133.34500208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7200581.8571428843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1075094.9449477196</v>
      </c>
      <c r="Q385" s="2">
        <f t="shared" si="80"/>
        <v>650000</v>
      </c>
      <c r="R385" s="2">
        <f t="shared" si="77"/>
        <v>208769081.56149709</v>
      </c>
      <c r="S385" s="2">
        <f t="shared" si="58"/>
        <v>629079.14285713434</v>
      </c>
      <c r="T385" s="2">
        <f t="shared" si="59"/>
        <v>20920.857142857276</v>
      </c>
      <c r="U385" s="2">
        <f t="shared" si="60"/>
        <v>650000</v>
      </c>
      <c r="V385" s="2">
        <f t="shared" si="78"/>
        <v>148254485.3450028</v>
      </c>
      <c r="W385" s="2">
        <f t="shared" si="61"/>
        <v>629079.14285713434</v>
      </c>
      <c r="X385" s="2">
        <f t="shared" si="51"/>
        <v>20920.857142865658</v>
      </c>
      <c r="Y385" s="2">
        <f t="shared" si="74"/>
        <v>60514596.216494277</v>
      </c>
      <c r="Z385" s="2" t="str">
        <f t="shared" si="52"/>
        <v>MEEP</v>
      </c>
      <c r="AA385" s="2">
        <f>IF(Z385="HERE",Y385,AA384+Graph!$G$1*1000)</f>
        <v>118540618.41963094</v>
      </c>
      <c r="AB385" s="2">
        <f t="shared" si="63"/>
        <v>420000</v>
      </c>
      <c r="AC385" s="2">
        <f t="shared" si="75"/>
        <v>55405662.243367076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7:I385">
    <cfRule type="cellIs" dxfId="120" priority="37" operator="greaterThan">
      <formula>0</formula>
    </cfRule>
  </conditionalFormatting>
  <conditionalFormatting sqref="C31:C64 C117:C385 C77:C114">
    <cfRule type="cellIs" dxfId="119" priority="38" operator="greaterThan">
      <formula>0</formula>
    </cfRule>
  </conditionalFormatting>
  <conditionalFormatting sqref="C31:C64 C117:C385 C77:C114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18" priority="40" operator="greaterThan">
      <formula>0</formula>
    </cfRule>
  </conditionalFormatting>
  <conditionalFormatting sqref="C115">
    <cfRule type="cellIs" dxfId="117" priority="41" operator="greaterThan">
      <formula>0</formula>
    </cfRule>
  </conditionalFormatting>
  <conditionalFormatting sqref="C65">
    <cfRule type="cellIs" dxfId="116" priority="35" operator="greaterThan">
      <formula>0</formula>
    </cfRule>
  </conditionalFormatting>
  <conditionalFormatting sqref="C65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15" priority="34" operator="greaterThan">
      <formula>0</formula>
    </cfRule>
  </conditionalFormatting>
  <conditionalFormatting sqref="C66">
    <cfRule type="cellIs" dxfId="114" priority="32" operator="greaterThan">
      <formula>0</formula>
    </cfRule>
  </conditionalFormatting>
  <conditionalFormatting sqref="C66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13" priority="31" operator="greaterThan">
      <formula>0</formula>
    </cfRule>
  </conditionalFormatting>
  <conditionalFormatting sqref="C67">
    <cfRule type="cellIs" dxfId="112" priority="29" operator="greaterThan">
      <formula>0</formula>
    </cfRule>
  </conditionalFormatting>
  <conditionalFormatting sqref="C67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11" priority="28" operator="greaterThan">
      <formula>0</formula>
    </cfRule>
  </conditionalFormatting>
  <conditionalFormatting sqref="C68">
    <cfRule type="cellIs" dxfId="110" priority="26" operator="greaterThan">
      <formula>0</formula>
    </cfRule>
  </conditionalFormatting>
  <conditionalFormatting sqref="C68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09" priority="25" operator="greaterThan">
      <formula>0</formula>
    </cfRule>
  </conditionalFormatting>
  <conditionalFormatting sqref="C69">
    <cfRule type="cellIs" dxfId="108" priority="23" operator="greaterThan">
      <formula>0</formula>
    </cfRule>
  </conditionalFormatting>
  <conditionalFormatting sqref="C69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07" priority="22" operator="greaterThan">
      <formula>0</formula>
    </cfRule>
  </conditionalFormatting>
  <conditionalFormatting sqref="C70">
    <cfRule type="cellIs" dxfId="106" priority="20" operator="greaterThan">
      <formula>0</formula>
    </cfRule>
  </conditionalFormatting>
  <conditionalFormatting sqref="C70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05" priority="19" operator="greaterThan">
      <formula>0</formula>
    </cfRule>
  </conditionalFormatting>
  <conditionalFormatting sqref="C71">
    <cfRule type="cellIs" dxfId="104" priority="17" operator="greaterThan">
      <formula>0</formula>
    </cfRule>
  </conditionalFormatting>
  <conditionalFormatting sqref="C71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03" priority="16" operator="greaterThan">
      <formula>0</formula>
    </cfRule>
  </conditionalFormatting>
  <conditionalFormatting sqref="C72">
    <cfRule type="cellIs" dxfId="102" priority="14" operator="greaterThan">
      <formula>0</formula>
    </cfRule>
  </conditionalFormatting>
  <conditionalFormatting sqref="C7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01" priority="13" operator="greaterThan">
      <formula>0</formula>
    </cfRule>
  </conditionalFormatting>
  <conditionalFormatting sqref="C73">
    <cfRule type="cellIs" dxfId="100" priority="11" operator="greaterThan">
      <formula>0</formula>
    </cfRule>
  </conditionalFormatting>
  <conditionalFormatting sqref="C7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99" priority="10" operator="greaterThan">
      <formula>0</formula>
    </cfRule>
  </conditionalFormatting>
  <conditionalFormatting sqref="C74">
    <cfRule type="cellIs" dxfId="98" priority="8" operator="greaterThan">
      <formula>0</formula>
    </cfRule>
  </conditionalFormatting>
  <conditionalFormatting sqref="C7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97" priority="7" operator="greaterThan">
      <formula>0</formula>
    </cfRule>
  </conditionalFormatting>
  <conditionalFormatting sqref="C75">
    <cfRule type="cellIs" dxfId="96" priority="5" operator="greaterThan">
      <formula>0</formula>
    </cfRule>
  </conditionalFormatting>
  <conditionalFormatting sqref="C7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95" priority="4" operator="greaterThan">
      <formula>0</formula>
    </cfRule>
  </conditionalFormatting>
  <conditionalFormatting sqref="C76">
    <cfRule type="cellIs" dxfId="12" priority="2" operator="greaterThan">
      <formula>0</formula>
    </cfRule>
  </conditionalFormatting>
  <conditionalFormatting sqref="C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0" workbookViewId="0">
      <selection activeCell="I76" sqref="I76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679.07914285714287</v>
      </c>
    </row>
    <row r="32" spans="1:37" ht="15" x14ac:dyDescent="0.25">
      <c r="A32" s="1">
        <v>44208</v>
      </c>
      <c r="B32" s="2">
        <f t="shared" si="0"/>
        <v>-44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341686.71724739671</v>
      </c>
      <c r="G37" s="2">
        <f>IF(F37&gt;700000,$AK$31*1000,F37)</f>
        <v>341686.71724739671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341984.26132403314</v>
      </c>
      <c r="Q37" s="2">
        <f>IF(P37&gt;700000,700000,P37)</f>
        <v>341984.26132403314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343522.49273654819</v>
      </c>
      <c r="G38" s="2">
        <f t="shared" ref="G38:G101" si="25">IF(F38&gt;700000,$AK$31*1000,F38)</f>
        <v>343522.49273654819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344090.90121950209</v>
      </c>
      <c r="Q38" s="2">
        <f t="shared" ref="Q38:Q101" si="26">IF(P38&gt;700000,700000,P38)</f>
        <v>344090.90121950209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345358.26822568476</v>
      </c>
      <c r="G39" s="2">
        <f t="shared" si="25"/>
        <v>345358.26822568476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346197.54111497104</v>
      </c>
      <c r="Q39" s="2">
        <f t="shared" si="26"/>
        <v>346197.54111497104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347194.04371483624</v>
      </c>
      <c r="G40" s="2">
        <f t="shared" si="25"/>
        <v>347194.04371483624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348304.18101043999</v>
      </c>
      <c r="Q40" s="2">
        <f t="shared" si="26"/>
        <v>348304.18101043999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349029.81920397282</v>
      </c>
      <c r="G41" s="2">
        <f t="shared" si="25"/>
        <v>349029.81920397282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350410.82090590894</v>
      </c>
      <c r="Q41" s="2">
        <f t="shared" si="26"/>
        <v>350410.82090590894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350865.59469312429</v>
      </c>
      <c r="G42" s="2">
        <f t="shared" si="25"/>
        <v>350865.59469312429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352517.46080137789</v>
      </c>
      <c r="Q42" s="2">
        <f t="shared" si="26"/>
        <v>352517.46080137789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352701.37018226087</v>
      </c>
      <c r="G43" s="2">
        <f t="shared" si="25"/>
        <v>352701.37018226087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354624.10069684684</v>
      </c>
      <c r="Q43" s="2">
        <f t="shared" si="26"/>
        <v>354624.10069684684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354537.14567141235</v>
      </c>
      <c r="G44" s="2">
        <f t="shared" si="25"/>
        <v>354537.14567141235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356730.74059233069</v>
      </c>
      <c r="Q44" s="2">
        <f t="shared" si="26"/>
        <v>356730.74059233069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356372.92116054893</v>
      </c>
      <c r="G45" s="2">
        <f t="shared" si="25"/>
        <v>356372.92116054893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358837.38048779964</v>
      </c>
      <c r="Q45" s="2">
        <f t="shared" si="26"/>
        <v>358837.38048779964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358208.6966497004</v>
      </c>
      <c r="G46" s="2">
        <f t="shared" si="25"/>
        <v>358208.6966497004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360944.02038326859</v>
      </c>
      <c r="Q46" s="2">
        <f t="shared" si="26"/>
        <v>360944.02038326859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360044.47213885188</v>
      </c>
      <c r="G47" s="2">
        <f t="shared" si="25"/>
        <v>360044.47213885188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363050.66027873755</v>
      </c>
      <c r="Q47" s="2">
        <f t="shared" si="26"/>
        <v>363050.66027873755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361880.24762798846</v>
      </c>
      <c r="G48" s="2">
        <f t="shared" si="25"/>
        <v>361880.24762798846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365157.3001742065</v>
      </c>
      <c r="Q48" s="2">
        <f t="shared" si="26"/>
        <v>365157.3001742065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363716.02311713994</v>
      </c>
      <c r="G49" s="2">
        <f t="shared" si="25"/>
        <v>363716.02311713994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367263.94006967545</v>
      </c>
      <c r="Q49" s="2">
        <f t="shared" si="26"/>
        <v>367263.94006967545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365551.79860627651</v>
      </c>
      <c r="G50" s="2">
        <f t="shared" si="25"/>
        <v>365551.79860627651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369370.5799651444</v>
      </c>
      <c r="Q50" s="2">
        <f t="shared" si="26"/>
        <v>369370.5799651444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367387.57409542799</v>
      </c>
      <c r="G51" s="2">
        <f t="shared" si="25"/>
        <v>367387.57409542799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371477.21986061335</v>
      </c>
      <c r="Q51" s="2">
        <f t="shared" si="26"/>
        <v>371477.21986061335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369223.34958456457</v>
      </c>
      <c r="G52" s="2">
        <f t="shared" si="25"/>
        <v>369223.34958456457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373583.8597560823</v>
      </c>
      <c r="Q52" s="2">
        <f t="shared" si="26"/>
        <v>373583.8597560823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371059.12507371604</v>
      </c>
      <c r="G53" s="2">
        <f t="shared" si="25"/>
        <v>371059.12507371604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375690.49965155125</v>
      </c>
      <c r="Q53" s="2">
        <f t="shared" si="26"/>
        <v>375690.49965155125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372894.90056286752</v>
      </c>
      <c r="G54" s="2">
        <f t="shared" si="25"/>
        <v>372894.90056286752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377797.1395470202</v>
      </c>
      <c r="Q54" s="2">
        <f t="shared" si="26"/>
        <v>377797.1395470202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374730.6760520041</v>
      </c>
      <c r="G55" s="2">
        <f t="shared" si="25"/>
        <v>374730.6760520041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379903.77944250405</v>
      </c>
      <c r="Q55" s="2">
        <f t="shared" si="26"/>
        <v>379903.77944250405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376566.45154115558</v>
      </c>
      <c r="G56" s="2">
        <f t="shared" si="25"/>
        <v>376566.45154115558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382010.419337973</v>
      </c>
      <c r="Q56" s="2">
        <f t="shared" si="26"/>
        <v>382010.419337973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378402.22703029215</v>
      </c>
      <c r="G57" s="2">
        <f t="shared" si="25"/>
        <v>378402.22703029215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384117.05923344195</v>
      </c>
      <c r="Q57" s="2">
        <f t="shared" si="26"/>
        <v>384117.05923344195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380238.00251944363</v>
      </c>
      <c r="G58" s="2">
        <f t="shared" si="25"/>
        <v>380238.00251944363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386223.6991289109</v>
      </c>
      <c r="Q58" s="2">
        <f t="shared" si="26"/>
        <v>386223.6991289109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382073.77800858021</v>
      </c>
      <c r="G59" s="2">
        <f t="shared" si="25"/>
        <v>382073.77800858021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388330.33902437985</v>
      </c>
      <c r="Q59" s="2">
        <f t="shared" si="26"/>
        <v>388330.33902437985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383909.55349773169</v>
      </c>
      <c r="G60" s="2">
        <f t="shared" si="25"/>
        <v>383909.55349773169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390436.9789198488</v>
      </c>
      <c r="Q60" s="2">
        <f t="shared" si="26"/>
        <v>390436.9789198488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385745.32898688316</v>
      </c>
      <c r="G61" s="2">
        <f t="shared" si="25"/>
        <v>385745.32898688316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392543.61881531775</v>
      </c>
      <c r="Q61" s="2">
        <f t="shared" si="26"/>
        <v>392543.61881531775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387581.10447601974</v>
      </c>
      <c r="G62" s="2">
        <f t="shared" si="25"/>
        <v>387581.10447601974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394650.2587107867</v>
      </c>
      <c r="Q62" s="2">
        <f t="shared" si="26"/>
        <v>394650.2587107867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389416.87996517122</v>
      </c>
      <c r="G63" s="2">
        <f t="shared" si="25"/>
        <v>389416.87996517122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396756.89860625565</v>
      </c>
      <c r="Q63" s="2">
        <f t="shared" si="26"/>
        <v>396756.89860625565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391252.65545430779</v>
      </c>
      <c r="G64" s="2">
        <f t="shared" si="25"/>
        <v>391252.65545430779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398863.5385017246</v>
      </c>
      <c r="Q64" s="2">
        <f t="shared" si="26"/>
        <v>398863.5385017246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393088.43094345927</v>
      </c>
      <c r="G65" s="2">
        <f t="shared" si="25"/>
        <v>393088.43094345927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400970.17839720845</v>
      </c>
      <c r="Q65" s="2">
        <f t="shared" si="26"/>
        <v>400970.17839720845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394924.20643259585</v>
      </c>
      <c r="G66" s="2">
        <f t="shared" si="25"/>
        <v>394924.20643259585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403076.8182926774</v>
      </c>
      <c r="Q66" s="2">
        <f t="shared" si="26"/>
        <v>403076.8182926774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-9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396759.98192174733</v>
      </c>
      <c r="G67" s="2">
        <f t="shared" si="25"/>
        <v>396759.98192174733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405183.45818814635</v>
      </c>
      <c r="Q67" s="2">
        <f t="shared" si="26"/>
        <v>405183.45818814635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-8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398595.7574108839</v>
      </c>
      <c r="G68" s="2">
        <f t="shared" si="25"/>
        <v>398595.7574108839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407290.0980836153</v>
      </c>
      <c r="Q68" s="2">
        <f t="shared" si="26"/>
        <v>407290.0980836153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-7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400431.53290003538</v>
      </c>
      <c r="G69" s="2">
        <f t="shared" si="25"/>
        <v>400431.53290003538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409396.73797908425</v>
      </c>
      <c r="Q69" s="2">
        <f t="shared" si="26"/>
        <v>409396.73797908425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-6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402267.30838918686</v>
      </c>
      <c r="G70" s="2">
        <f t="shared" si="25"/>
        <v>402267.30838918686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411503.3778745532</v>
      </c>
      <c r="Q70" s="2">
        <f t="shared" si="26"/>
        <v>411503.3778745532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-5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404103.08387832344</v>
      </c>
      <c r="G71" s="2">
        <f t="shared" si="25"/>
        <v>404103.08387832344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413610.01777002215</v>
      </c>
      <c r="Q71" s="2">
        <f t="shared" si="26"/>
        <v>413610.01777002215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-4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405938.85936747491</v>
      </c>
      <c r="G72" s="2">
        <f t="shared" si="25"/>
        <v>405938.85936747491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415716.6576654911</v>
      </c>
      <c r="Q72" s="2">
        <f t="shared" si="26"/>
        <v>415716.6576654911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-3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407774.63485661149</v>
      </c>
      <c r="G73" s="2">
        <f t="shared" si="25"/>
        <v>407774.63485661149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417823.29756096005</v>
      </c>
      <c r="Q73" s="2">
        <f t="shared" si="26"/>
        <v>417823.29756096005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409610.41034576297</v>
      </c>
      <c r="G74" s="2">
        <f t="shared" si="25"/>
        <v>409610.41034576297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419929.937456429</v>
      </c>
      <c r="Q74" s="2">
        <f t="shared" si="26"/>
        <v>419929.937456429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-1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411446.18583489954</v>
      </c>
      <c r="G75" s="2">
        <f t="shared" si="25"/>
        <v>411446.18583489954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422036.57735191286</v>
      </c>
      <c r="Q75" s="2">
        <f t="shared" si="26"/>
        <v>422036.57735191286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0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413281.96132405102</v>
      </c>
      <c r="G76" s="2">
        <f t="shared" si="25"/>
        <v>413281.96132405102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424143.21724738181</v>
      </c>
      <c r="Q76" s="2">
        <f t="shared" si="26"/>
        <v>424143.21724738181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1</v>
      </c>
      <c r="C77" s="7"/>
      <c r="D77" s="2" t="e">
        <f t="shared" si="12"/>
        <v>#N/A</v>
      </c>
      <c r="E77" s="2" t="e">
        <f t="shared" si="22"/>
        <v>#N/A</v>
      </c>
      <c r="F77" s="2">
        <v>415117.7368132025</v>
      </c>
      <c r="G77" s="2">
        <f t="shared" si="25"/>
        <v>415117.7368132025</v>
      </c>
      <c r="H77" s="2">
        <f t="shared" si="13"/>
        <v>19592672.736813203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756957.85714285716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426249.85714285076</v>
      </c>
      <c r="Q77" s="2">
        <f t="shared" si="26"/>
        <v>426249.85714285076</v>
      </c>
      <c r="R77" s="2">
        <f t="shared" si="16"/>
        <v>20339841.857142851</v>
      </c>
      <c r="S77" s="2">
        <f t="shared" si="17"/>
        <v>415117.7368132025</v>
      </c>
      <c r="T77" s="2">
        <f t="shared" si="18"/>
        <v>20920.857142857159</v>
      </c>
      <c r="U77" s="2">
        <f t="shared" si="19"/>
        <v>426249.85714285076</v>
      </c>
      <c r="V77" s="2">
        <f t="shared" si="5"/>
        <v>747157.54166666663</v>
      </c>
      <c r="W77" s="2">
        <f t="shared" si="20"/>
        <v>11120.541666666628</v>
      </c>
      <c r="X77" s="2">
        <f t="shared" si="6"/>
        <v>415129.31547618413</v>
      </c>
      <c r="Y77" s="2">
        <f t="shared" si="7"/>
        <v>19592684.315476183</v>
      </c>
      <c r="Z77" s="2" t="str">
        <f t="shared" si="8"/>
        <v>HERE</v>
      </c>
      <c r="AA77" s="2">
        <f>IF(Z77="HERE",Y77,AA76+Graph!$G$1*1000)</f>
        <v>19592684.315476183</v>
      </c>
      <c r="AB77" s="2">
        <f t="shared" si="21"/>
        <v>415129.31547618285</v>
      </c>
      <c r="AC77" s="2">
        <f t="shared" si="9"/>
        <v>747157.54166666663</v>
      </c>
      <c r="AD77" s="3">
        <f t="shared" si="10"/>
        <v>19592684.315476183</v>
      </c>
      <c r="AE77" s="2">
        <f>IF(AE75&gt;=52800000,52800000,IF(AB56=Graph!G$1*1000,AE76+Graph!G$1*1000,AC77))</f>
        <v>747157.54166666663</v>
      </c>
      <c r="AF77" s="3">
        <f t="shared" si="11"/>
        <v>747157.54166666663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2</v>
      </c>
      <c r="C78" s="7"/>
      <c r="D78" s="2" t="e">
        <f t="shared" si="12"/>
        <v>#N/A</v>
      </c>
      <c r="E78" s="2" t="e">
        <f t="shared" si="22"/>
        <v>#N/A</v>
      </c>
      <c r="F78" s="2">
        <v>416953.51230233908</v>
      </c>
      <c r="G78" s="2">
        <f t="shared" si="25"/>
        <v>416953.51230233908</v>
      </c>
      <c r="H78" s="2">
        <f t="shared" si="13"/>
        <v>20009626.249115542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777878.71428571432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428356.49703831971</v>
      </c>
      <c r="Q78" s="2">
        <f t="shared" si="26"/>
        <v>428356.49703831971</v>
      </c>
      <c r="R78" s="2">
        <f t="shared" si="16"/>
        <v>20768198.35418117</v>
      </c>
      <c r="S78" s="2">
        <f t="shared" si="17"/>
        <v>416953.51230233908</v>
      </c>
      <c r="T78" s="2">
        <f t="shared" si="18"/>
        <v>20920.857142857159</v>
      </c>
      <c r="U78" s="2">
        <f t="shared" si="19"/>
        <v>428356.49703831971</v>
      </c>
      <c r="V78" s="2">
        <f t="shared" si="5"/>
        <v>758278.08333333337</v>
      </c>
      <c r="W78" s="2">
        <f t="shared" si="20"/>
        <v>11120.541666666744</v>
      </c>
      <c r="X78" s="2">
        <f t="shared" si="6"/>
        <v>417235.95537165296</v>
      </c>
      <c r="Y78" s="2">
        <f t="shared" si="7"/>
        <v>20009920.270847835</v>
      </c>
      <c r="Z78" s="2" t="str">
        <f t="shared" si="8"/>
        <v>HERE</v>
      </c>
      <c r="AA78" s="2">
        <f>IF(Z78="HERE",Y78,AA77+Graph!$G$1*1000)</f>
        <v>20009920.270847835</v>
      </c>
      <c r="AB78" s="2">
        <f t="shared" si="21"/>
        <v>417235.9553716518</v>
      </c>
      <c r="AC78" s="2">
        <f t="shared" si="9"/>
        <v>758278.08333333337</v>
      </c>
      <c r="AD78" s="3">
        <f t="shared" si="10"/>
        <v>20009920.270847835</v>
      </c>
      <c r="AE78" s="2">
        <f>IF(AE76&gt;=52800000,52800000,IF(AB57=Graph!G$1*1000,AE77+Graph!G$1*1000,AC78))</f>
        <v>758278.08333333337</v>
      </c>
      <c r="AF78" s="3">
        <f t="shared" si="11"/>
        <v>758278.08333333337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3</v>
      </c>
      <c r="C79" s="7"/>
      <c r="D79" s="2" t="e">
        <f t="shared" si="12"/>
        <v>#N/A</v>
      </c>
      <c r="E79" s="2" t="e">
        <f t="shared" si="22"/>
        <v>#N/A</v>
      </c>
      <c r="F79" s="2">
        <v>418789.28779149055</v>
      </c>
      <c r="G79" s="2">
        <f t="shared" si="25"/>
        <v>418789.28779149055</v>
      </c>
      <c r="H79" s="2">
        <f t="shared" si="13"/>
        <v>20428415.536907032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798799.57142857148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430463.13693378866</v>
      </c>
      <c r="Q79" s="2">
        <f t="shared" si="26"/>
        <v>430463.13693378866</v>
      </c>
      <c r="R79" s="2">
        <f t="shared" si="16"/>
        <v>21198661.491114959</v>
      </c>
      <c r="S79" s="2">
        <f t="shared" si="17"/>
        <v>418789.28779149055</v>
      </c>
      <c r="T79" s="2">
        <f t="shared" si="18"/>
        <v>20920.857142857159</v>
      </c>
      <c r="U79" s="2">
        <f t="shared" si="19"/>
        <v>430463.13693378866</v>
      </c>
      <c r="V79" s="2">
        <f t="shared" si="5"/>
        <v>769398.625</v>
      </c>
      <c r="W79" s="2">
        <f t="shared" si="20"/>
        <v>11120.541666666628</v>
      </c>
      <c r="X79" s="2">
        <f t="shared" si="6"/>
        <v>419342.59526712203</v>
      </c>
      <c r="Y79" s="2">
        <f t="shared" si="7"/>
        <v>20429262.866114955</v>
      </c>
      <c r="Z79" s="2" t="str">
        <f t="shared" si="8"/>
        <v>HERE</v>
      </c>
      <c r="AA79" s="2">
        <f>IF(Z79="HERE",Y79,AA78+Graph!$G$1*1000)</f>
        <v>20429262.866114955</v>
      </c>
      <c r="AB79" s="2">
        <f t="shared" si="21"/>
        <v>419342.59526712075</v>
      </c>
      <c r="AC79" s="2">
        <f t="shared" si="9"/>
        <v>769398.625</v>
      </c>
      <c r="AD79" s="3">
        <f t="shared" si="10"/>
        <v>20429262.866114955</v>
      </c>
      <c r="AE79" s="2">
        <f>IF(AE77&gt;=52800000,52800000,IF(AB58=Graph!G$1*1000,AE78+Graph!G$1*1000,AC79))</f>
        <v>769398.625</v>
      </c>
      <c r="AF79" s="3">
        <f t="shared" si="11"/>
        <v>769398.625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4</v>
      </c>
      <c r="C80" s="7"/>
      <c r="D80" s="2" t="e">
        <f t="shared" si="12"/>
        <v>#N/A</v>
      </c>
      <c r="E80" s="2" t="e">
        <f t="shared" si="22"/>
        <v>#N/A</v>
      </c>
      <c r="F80" s="2">
        <v>420625.06328062713</v>
      </c>
      <c r="G80" s="2">
        <f t="shared" si="25"/>
        <v>420625.06328062713</v>
      </c>
      <c r="H80" s="2">
        <f t="shared" si="13"/>
        <v>20849040.600187659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819720.42857142864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432569.77682925761</v>
      </c>
      <c r="Q80" s="2">
        <f t="shared" si="26"/>
        <v>432569.77682925761</v>
      </c>
      <c r="R80" s="2">
        <f t="shared" si="16"/>
        <v>21631231.267944217</v>
      </c>
      <c r="S80" s="2">
        <f t="shared" si="17"/>
        <v>420625.06328062713</v>
      </c>
      <c r="T80" s="2">
        <f t="shared" si="18"/>
        <v>20920.857142857159</v>
      </c>
      <c r="U80" s="2">
        <f t="shared" si="19"/>
        <v>432569.77682925761</v>
      </c>
      <c r="V80" s="2">
        <f t="shared" si="5"/>
        <v>780519.16666666663</v>
      </c>
      <c r="W80" s="2">
        <f t="shared" si="20"/>
        <v>11120.541666666628</v>
      </c>
      <c r="X80" s="2">
        <f t="shared" si="6"/>
        <v>421449.23516259098</v>
      </c>
      <c r="Y80" s="2">
        <f t="shared" si="7"/>
        <v>20850712.101277545</v>
      </c>
      <c r="Z80" s="2" t="str">
        <f t="shared" si="8"/>
        <v>HERE</v>
      </c>
      <c r="AA80" s="2">
        <f>IF(Z80="HERE",Y80,AA79+Graph!$G$1*1000)</f>
        <v>20850712.101277545</v>
      </c>
      <c r="AB80" s="2">
        <f t="shared" si="21"/>
        <v>421449.2351625897</v>
      </c>
      <c r="AC80" s="2">
        <f t="shared" si="9"/>
        <v>780519.16666666663</v>
      </c>
      <c r="AD80" s="3">
        <f t="shared" si="10"/>
        <v>20850712.101277545</v>
      </c>
      <c r="AE80" s="2">
        <f>IF(AE78&gt;=52800000,52800000,IF(AB59=Graph!G$1*1000,AE79+Graph!G$1*1000,AC80))</f>
        <v>780519.16666666663</v>
      </c>
      <c r="AF80" s="3">
        <f t="shared" si="11"/>
        <v>780519.16666666663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5</v>
      </c>
      <c r="C81" s="7"/>
      <c r="D81" s="2" t="e">
        <f t="shared" si="12"/>
        <v>#N/A</v>
      </c>
      <c r="E81" s="2" t="e">
        <f t="shared" si="22"/>
        <v>#N/A</v>
      </c>
      <c r="F81" s="2">
        <v>422460.83876977861</v>
      </c>
      <c r="G81" s="2">
        <f t="shared" si="25"/>
        <v>422460.83876977861</v>
      </c>
      <c r="H81" s="2">
        <f t="shared" si="13"/>
        <v>21271501.438957438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840641.2857142858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434676.41672472656</v>
      </c>
      <c r="Q81" s="2">
        <f t="shared" si="26"/>
        <v>434676.41672472656</v>
      </c>
      <c r="R81" s="2">
        <f t="shared" si="16"/>
        <v>22065907.684668943</v>
      </c>
      <c r="S81" s="2">
        <f t="shared" si="17"/>
        <v>422460.83876977861</v>
      </c>
      <c r="T81" s="2">
        <f t="shared" si="18"/>
        <v>20920.857142857159</v>
      </c>
      <c r="U81" s="2">
        <f t="shared" si="19"/>
        <v>434676.41672472656</v>
      </c>
      <c r="V81" s="2">
        <f t="shared" si="5"/>
        <v>791639.70833333337</v>
      </c>
      <c r="W81" s="2">
        <f t="shared" si="20"/>
        <v>11120.541666666744</v>
      </c>
      <c r="X81" s="2">
        <f t="shared" si="6"/>
        <v>423555.87505805981</v>
      </c>
      <c r="Y81" s="2">
        <f t="shared" si="7"/>
        <v>21274267.976335604</v>
      </c>
      <c r="Z81" s="2" t="str">
        <f t="shared" si="8"/>
        <v>HERE</v>
      </c>
      <c r="AA81" s="2">
        <f>IF(Z81="HERE",Y81,AA80+Graph!$G$1*1000)</f>
        <v>21274267.976335604</v>
      </c>
      <c r="AB81" s="2">
        <f t="shared" si="21"/>
        <v>423555.87505805865</v>
      </c>
      <c r="AC81" s="2">
        <f t="shared" si="9"/>
        <v>791639.70833333337</v>
      </c>
      <c r="AD81" s="3">
        <f t="shared" si="10"/>
        <v>21274267.976335604</v>
      </c>
      <c r="AE81" s="2">
        <f>IF(AE79&gt;=52800000,52800000,IF(AB60=Graph!G$1*1000,AE80+Graph!G$1*1000,AC81))</f>
        <v>791639.70833333337</v>
      </c>
      <c r="AF81" s="3">
        <f t="shared" si="11"/>
        <v>791639.70833333337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6</v>
      </c>
      <c r="C82" s="7"/>
      <c r="D82" s="2" t="e">
        <f t="shared" si="12"/>
        <v>#N/A</v>
      </c>
      <c r="E82" s="2" t="e">
        <f t="shared" si="22"/>
        <v>#N/A</v>
      </c>
      <c r="F82" s="2">
        <v>424296.61425891519</v>
      </c>
      <c r="G82" s="2">
        <f t="shared" si="25"/>
        <v>424296.61425891519</v>
      </c>
      <c r="H82" s="2">
        <f t="shared" si="13"/>
        <v>21695798.053216353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861562.14285714296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436783.05662019551</v>
      </c>
      <c r="Q82" s="2">
        <f t="shared" si="26"/>
        <v>436783.05662019551</v>
      </c>
      <c r="R82" s="2">
        <f t="shared" si="16"/>
        <v>22502690.741289139</v>
      </c>
      <c r="S82" s="2">
        <f t="shared" si="17"/>
        <v>424296.61425891519</v>
      </c>
      <c r="T82" s="2">
        <f t="shared" si="18"/>
        <v>20920.857142857159</v>
      </c>
      <c r="U82" s="2">
        <f t="shared" si="19"/>
        <v>436783.05662019551</v>
      </c>
      <c r="V82" s="2">
        <f t="shared" si="5"/>
        <v>802760.25</v>
      </c>
      <c r="W82" s="2">
        <f t="shared" si="20"/>
        <v>11120.541666666628</v>
      </c>
      <c r="X82" s="2">
        <f t="shared" si="6"/>
        <v>425662.51495352888</v>
      </c>
      <c r="Y82" s="2">
        <f t="shared" si="7"/>
        <v>21699930.491289131</v>
      </c>
      <c r="Z82" s="2" t="str">
        <f t="shared" si="8"/>
        <v>HERE</v>
      </c>
      <c r="AA82" s="2">
        <f>IF(Z82="HERE",Y82,AA81+Graph!$G$1*1000)</f>
        <v>21699930.491289131</v>
      </c>
      <c r="AB82" s="2">
        <f t="shared" si="21"/>
        <v>425662.5149535276</v>
      </c>
      <c r="AC82" s="2">
        <f t="shared" si="9"/>
        <v>802760.25</v>
      </c>
      <c r="AD82" s="3">
        <f t="shared" si="10"/>
        <v>21699930.491289131</v>
      </c>
      <c r="AE82" s="2">
        <f>IF(AE80&gt;=52800000,52800000,IF(AB61=Graph!G$1*1000,AE81+Graph!G$1*1000,AC82))</f>
        <v>802760.25</v>
      </c>
      <c r="AF82" s="3">
        <f t="shared" si="11"/>
        <v>802760.25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7</v>
      </c>
      <c r="C83" s="7"/>
      <c r="D83" s="2" t="e">
        <f t="shared" si="12"/>
        <v>#N/A</v>
      </c>
      <c r="E83" s="2" t="e">
        <f t="shared" si="22"/>
        <v>#N/A</v>
      </c>
      <c r="F83" s="2">
        <v>426132.38974806666</v>
      </c>
      <c r="G83" s="2">
        <f t="shared" si="25"/>
        <v>426132.38974806666</v>
      </c>
      <c r="H83" s="2">
        <f t="shared" si="13"/>
        <v>22121930.44296442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882483.00000000012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438889.69651566446</v>
      </c>
      <c r="Q83" s="2">
        <f t="shared" si="26"/>
        <v>438889.69651566446</v>
      </c>
      <c r="R83" s="2">
        <f t="shared" si="16"/>
        <v>22941580.437804803</v>
      </c>
      <c r="S83" s="2">
        <f t="shared" si="17"/>
        <v>426132.38974806666</v>
      </c>
      <c r="T83" s="2">
        <f t="shared" si="18"/>
        <v>20920.857142857159</v>
      </c>
      <c r="U83" s="2">
        <f t="shared" si="19"/>
        <v>438889.69651566446</v>
      </c>
      <c r="V83" s="2">
        <f t="shared" si="5"/>
        <v>813880.79166666663</v>
      </c>
      <c r="W83" s="2">
        <f t="shared" si="20"/>
        <v>11120.541666666628</v>
      </c>
      <c r="X83" s="2">
        <f t="shared" si="6"/>
        <v>427769.15484899783</v>
      </c>
      <c r="Y83" s="2">
        <f t="shared" si="7"/>
        <v>22127699.646138128</v>
      </c>
      <c r="Z83" s="2" t="str">
        <f t="shared" si="8"/>
        <v>HERE</v>
      </c>
      <c r="AA83" s="2">
        <f>IF(Z83="HERE",Y83,AA82+Graph!$G$1*1000)</f>
        <v>22127699.646138128</v>
      </c>
      <c r="AB83" s="2">
        <f t="shared" si="21"/>
        <v>427769.15484899655</v>
      </c>
      <c r="AC83" s="2">
        <f t="shared" si="9"/>
        <v>813880.79166666663</v>
      </c>
      <c r="AD83" s="3">
        <f t="shared" si="10"/>
        <v>22127699.646138128</v>
      </c>
      <c r="AE83" s="2">
        <f>IF(AE81&gt;=52800000,52800000,IF(AB62=Graph!G$1*1000,AE82+Graph!G$1*1000,AC83))</f>
        <v>813880.79166666663</v>
      </c>
      <c r="AF83" s="3">
        <f t="shared" si="11"/>
        <v>813880.79166666663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8</v>
      </c>
      <c r="C84" s="7"/>
      <c r="D84" s="2" t="e">
        <f t="shared" si="12"/>
        <v>#N/A</v>
      </c>
      <c r="E84" s="2" t="e">
        <f t="shared" si="22"/>
        <v>#N/A</v>
      </c>
      <c r="F84" s="2">
        <v>427968.16523721814</v>
      </c>
      <c r="G84" s="2">
        <f t="shared" si="25"/>
        <v>427968.16523721814</v>
      </c>
      <c r="H84" s="2">
        <f t="shared" si="13"/>
        <v>22549898.608201638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903403.85714285728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440996.33641113341</v>
      </c>
      <c r="Q84" s="2">
        <f t="shared" si="26"/>
        <v>440996.33641113341</v>
      </c>
      <c r="R84" s="2">
        <f t="shared" si="16"/>
        <v>23382576.774215937</v>
      </c>
      <c r="S84" s="2">
        <f t="shared" si="17"/>
        <v>427968.16523721814</v>
      </c>
      <c r="T84" s="2">
        <f t="shared" si="18"/>
        <v>20920.857142857159</v>
      </c>
      <c r="U84" s="2">
        <f t="shared" si="19"/>
        <v>440996.33641113341</v>
      </c>
      <c r="V84" s="2">
        <f t="shared" si="5"/>
        <v>825001.33333333337</v>
      </c>
      <c r="W84" s="2">
        <f t="shared" si="20"/>
        <v>11120.541666666744</v>
      </c>
      <c r="X84" s="2">
        <f t="shared" si="6"/>
        <v>429875.79474446666</v>
      </c>
      <c r="Y84" s="2">
        <f t="shared" si="7"/>
        <v>22557575.440882593</v>
      </c>
      <c r="Z84" s="2" t="str">
        <f t="shared" si="8"/>
        <v>HERE</v>
      </c>
      <c r="AA84" s="2">
        <f>IF(Z84="HERE",Y84,AA83+Graph!$G$1*1000)</f>
        <v>22557575.440882593</v>
      </c>
      <c r="AB84" s="2">
        <f t="shared" si="21"/>
        <v>429875.7947444655</v>
      </c>
      <c r="AC84" s="2">
        <f t="shared" si="9"/>
        <v>825001.33333333337</v>
      </c>
      <c r="AD84" s="3">
        <f t="shared" si="10"/>
        <v>22557575.440882593</v>
      </c>
      <c r="AE84" s="2">
        <f>IF(AE82&gt;=52800000,52800000,IF(AB63=Graph!G$1*1000,AE83+Graph!G$1*1000,AC84))</f>
        <v>825001.33333333337</v>
      </c>
      <c r="AF84" s="3">
        <f t="shared" si="11"/>
        <v>825001.33333333337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9</v>
      </c>
      <c r="C85" s="7"/>
      <c r="D85" s="2" t="e">
        <f t="shared" si="12"/>
        <v>#N/A</v>
      </c>
      <c r="E85" s="2" t="e">
        <f t="shared" si="22"/>
        <v>#N/A</v>
      </c>
      <c r="F85" s="2">
        <v>429803.94072635472</v>
      </c>
      <c r="G85" s="2">
        <f t="shared" si="25"/>
        <v>429803.94072635472</v>
      </c>
      <c r="H85" s="2">
        <f t="shared" si="13"/>
        <v>22979702.548927993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924324.71428571444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443102.97630660236</v>
      </c>
      <c r="Q85" s="2">
        <f t="shared" si="26"/>
        <v>443102.97630660236</v>
      </c>
      <c r="R85" s="2">
        <f t="shared" si="16"/>
        <v>23825679.750522539</v>
      </c>
      <c r="S85" s="2">
        <f t="shared" si="17"/>
        <v>429803.94072635472</v>
      </c>
      <c r="T85" s="2">
        <f t="shared" si="18"/>
        <v>20920.857142857159</v>
      </c>
      <c r="U85" s="2">
        <f t="shared" si="19"/>
        <v>443102.97630660236</v>
      </c>
      <c r="V85" s="2">
        <f t="shared" si="5"/>
        <v>836121.875</v>
      </c>
      <c r="W85" s="2">
        <f t="shared" si="20"/>
        <v>11120.541666666628</v>
      </c>
      <c r="X85" s="2">
        <f t="shared" si="6"/>
        <v>431982.43463993573</v>
      </c>
      <c r="Y85" s="2">
        <f t="shared" si="7"/>
        <v>22989557.875522528</v>
      </c>
      <c r="Z85" s="2" t="str">
        <f t="shared" si="8"/>
        <v>HERE</v>
      </c>
      <c r="AA85" s="2">
        <f>IF(Z85="HERE",Y85,AA84+Graph!$G$1*1000)</f>
        <v>22989557.875522528</v>
      </c>
      <c r="AB85" s="2">
        <f t="shared" si="21"/>
        <v>431982.43463993445</v>
      </c>
      <c r="AC85" s="2">
        <f t="shared" si="9"/>
        <v>836121.875</v>
      </c>
      <c r="AD85" s="3">
        <f t="shared" si="10"/>
        <v>22989557.875522528</v>
      </c>
      <c r="AE85" s="2">
        <f>IF(AE83&gt;=52800000,52800000,IF(AB64=Graph!G$1*1000,AE84+Graph!G$1*1000,AC85))</f>
        <v>836121.875</v>
      </c>
      <c r="AF85" s="3">
        <f t="shared" si="11"/>
        <v>836121.875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10</v>
      </c>
      <c r="C86" s="7"/>
      <c r="D86" s="2" t="e">
        <f t="shared" si="12"/>
        <v>#N/A</v>
      </c>
      <c r="E86" s="2" t="e">
        <f t="shared" si="22"/>
        <v>#N/A</v>
      </c>
      <c r="F86" s="2">
        <v>431639.7162155062</v>
      </c>
      <c r="G86" s="2">
        <f t="shared" si="25"/>
        <v>431639.7162155062</v>
      </c>
      <c r="H86" s="2">
        <f t="shared" si="13"/>
        <v>23411342.265143499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945245.57142857159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445209.61620208621</v>
      </c>
      <c r="Q86" s="2">
        <f t="shared" si="26"/>
        <v>445209.61620208621</v>
      </c>
      <c r="R86" s="2">
        <f t="shared" si="16"/>
        <v>24270889.366724625</v>
      </c>
      <c r="S86" s="2">
        <f t="shared" si="17"/>
        <v>431639.7162155062</v>
      </c>
      <c r="T86" s="2">
        <f t="shared" si="18"/>
        <v>20920.857142857159</v>
      </c>
      <c r="U86" s="2">
        <f t="shared" si="19"/>
        <v>445209.61620208621</v>
      </c>
      <c r="V86" s="2">
        <f t="shared" si="5"/>
        <v>847242.41666666663</v>
      </c>
      <c r="W86" s="2">
        <f t="shared" si="20"/>
        <v>11120.541666666628</v>
      </c>
      <c r="X86" s="2">
        <f t="shared" si="6"/>
        <v>434089.07453541958</v>
      </c>
      <c r="Y86" s="2">
        <f t="shared" si="7"/>
        <v>23423646.950057946</v>
      </c>
      <c r="Z86" s="2" t="str">
        <f t="shared" si="8"/>
        <v>HERE</v>
      </c>
      <c r="AA86" s="2">
        <f>IF(Z86="HERE",Y86,AA85+Graph!$G$1*1000)</f>
        <v>23423646.950057946</v>
      </c>
      <c r="AB86" s="2">
        <f t="shared" si="21"/>
        <v>434089.0745354183</v>
      </c>
      <c r="AC86" s="2">
        <f t="shared" si="9"/>
        <v>847242.41666666663</v>
      </c>
      <c r="AD86" s="3">
        <f t="shared" si="10"/>
        <v>23423646.950057946</v>
      </c>
      <c r="AE86" s="2">
        <f>IF(AE84&gt;=52800000,52800000,IF(AB65=Graph!G$1*1000,AE85+Graph!G$1*1000,AC86))</f>
        <v>847242.41666666663</v>
      </c>
      <c r="AF86" s="3">
        <f t="shared" si="11"/>
        <v>847242.41666666663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11</v>
      </c>
      <c r="C87" s="7"/>
      <c r="D87" s="2" t="e">
        <f t="shared" si="12"/>
        <v>#N/A</v>
      </c>
      <c r="E87" s="2" t="e">
        <f t="shared" si="22"/>
        <v>#N/A</v>
      </c>
      <c r="F87" s="2">
        <v>433475.49170464277</v>
      </c>
      <c r="G87" s="2">
        <f t="shared" si="25"/>
        <v>433475.49170464277</v>
      </c>
      <c r="H87" s="2">
        <f t="shared" si="13"/>
        <v>23844817.756848142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966166.42857142875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447316.25609755516</v>
      </c>
      <c r="Q87" s="2">
        <f t="shared" si="26"/>
        <v>447316.25609755516</v>
      </c>
      <c r="R87" s="2">
        <f t="shared" si="16"/>
        <v>24718205.62282218</v>
      </c>
      <c r="S87" s="2">
        <f t="shared" si="17"/>
        <v>433475.49170464277</v>
      </c>
      <c r="T87" s="2">
        <f t="shared" si="18"/>
        <v>20920.857142857159</v>
      </c>
      <c r="U87" s="2">
        <f t="shared" si="19"/>
        <v>447316.25609755516</v>
      </c>
      <c r="V87" s="2">
        <f t="shared" si="5"/>
        <v>858362.95833333337</v>
      </c>
      <c r="W87" s="2">
        <f t="shared" si="20"/>
        <v>11120.541666666744</v>
      </c>
      <c r="X87" s="2">
        <f t="shared" si="6"/>
        <v>436195.71443088842</v>
      </c>
      <c r="Y87" s="2">
        <f t="shared" si="7"/>
        <v>23859842.664488833</v>
      </c>
      <c r="Z87" s="2" t="str">
        <f t="shared" si="8"/>
        <v>HERE</v>
      </c>
      <c r="AA87" s="2">
        <f>IF(Z87="HERE",Y87,AA86+Graph!$G$1*1000)</f>
        <v>23859842.664488833</v>
      </c>
      <c r="AB87" s="2">
        <f t="shared" si="21"/>
        <v>436195.71443088725</v>
      </c>
      <c r="AC87" s="2">
        <f t="shared" si="9"/>
        <v>858362.95833333337</v>
      </c>
      <c r="AD87" s="3">
        <f t="shared" si="10"/>
        <v>23859842.664488833</v>
      </c>
      <c r="AE87" s="2">
        <f>IF(AE85&gt;=52800000,52800000,IF(AB66=Graph!G$1*1000,AE86+Graph!G$1*1000,AC87))</f>
        <v>858362.95833333337</v>
      </c>
      <c r="AF87" s="3">
        <f t="shared" si="11"/>
        <v>858362.95833333337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12</v>
      </c>
      <c r="C88" s="7"/>
      <c r="D88" s="2" t="e">
        <f t="shared" si="12"/>
        <v>#N/A</v>
      </c>
      <c r="E88" s="2" t="e">
        <f t="shared" si="22"/>
        <v>#N/A</v>
      </c>
      <c r="F88" s="2">
        <v>435311.26719379425</v>
      </c>
      <c r="G88" s="2">
        <f t="shared" si="25"/>
        <v>435311.26719379425</v>
      </c>
      <c r="H88" s="2">
        <f t="shared" si="13"/>
        <v>24280129.024041936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987087.28571428591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449422.89599302411</v>
      </c>
      <c r="Q88" s="2">
        <f t="shared" si="26"/>
        <v>449422.89599302411</v>
      </c>
      <c r="R88" s="2">
        <f t="shared" si="16"/>
        <v>25167628.518815205</v>
      </c>
      <c r="S88" s="2">
        <f t="shared" si="17"/>
        <v>435311.26719379425</v>
      </c>
      <c r="T88" s="2">
        <f t="shared" si="18"/>
        <v>20920.857142857159</v>
      </c>
      <c r="U88" s="2">
        <f t="shared" si="19"/>
        <v>449422.89599302411</v>
      </c>
      <c r="V88" s="2">
        <f t="shared" si="5"/>
        <v>869483.5</v>
      </c>
      <c r="W88" s="2">
        <f t="shared" si="20"/>
        <v>11120.541666666628</v>
      </c>
      <c r="X88" s="2">
        <f t="shared" si="6"/>
        <v>438302.35432635748</v>
      </c>
      <c r="Y88" s="2">
        <f t="shared" si="7"/>
        <v>24298145.01881519</v>
      </c>
      <c r="Z88" s="2" t="str">
        <f t="shared" si="8"/>
        <v>HERE</v>
      </c>
      <c r="AA88" s="2">
        <f>IF(Z88="HERE",Y88,AA87+Graph!$G$1*1000)</f>
        <v>24298145.01881519</v>
      </c>
      <c r="AB88" s="2">
        <f t="shared" si="21"/>
        <v>438302.3543263562</v>
      </c>
      <c r="AC88" s="2">
        <f t="shared" si="9"/>
        <v>869483.5</v>
      </c>
      <c r="AD88" s="3">
        <f t="shared" si="10"/>
        <v>24298145.01881519</v>
      </c>
      <c r="AE88" s="2">
        <f>IF(AE86&gt;=52800000,52800000,IF(AB67=Graph!G$1*1000,AE87+Graph!G$1*1000,AC88))</f>
        <v>869483.5</v>
      </c>
      <c r="AF88" s="3">
        <f t="shared" si="11"/>
        <v>869483.5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13</v>
      </c>
      <c r="C89" s="7"/>
      <c r="D89" s="2" t="e">
        <f t="shared" si="12"/>
        <v>#N/A</v>
      </c>
      <c r="E89" s="2" t="e">
        <f t="shared" si="22"/>
        <v>#N/A</v>
      </c>
      <c r="F89" s="2">
        <v>437147.04268293083</v>
      </c>
      <c r="G89" s="2">
        <f t="shared" si="25"/>
        <v>437147.04268293083</v>
      </c>
      <c r="H89" s="2">
        <f t="shared" si="13"/>
        <v>24717276.066724867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1008008.1428571431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451529.53588849306</v>
      </c>
      <c r="Q89" s="2">
        <f t="shared" si="26"/>
        <v>451529.53588849306</v>
      </c>
      <c r="R89" s="2">
        <f t="shared" si="16"/>
        <v>25619158.054703698</v>
      </c>
      <c r="S89" s="2">
        <f t="shared" si="17"/>
        <v>437147.04268293083</v>
      </c>
      <c r="T89" s="2">
        <f t="shared" si="18"/>
        <v>20920.857142857159</v>
      </c>
      <c r="U89" s="2">
        <f t="shared" si="19"/>
        <v>451529.53588849306</v>
      </c>
      <c r="V89" s="2">
        <f t="shared" si="5"/>
        <v>880604.04166666663</v>
      </c>
      <c r="W89" s="2">
        <f t="shared" si="20"/>
        <v>11120.541666666628</v>
      </c>
      <c r="X89" s="2">
        <f t="shared" si="6"/>
        <v>440408.99422182643</v>
      </c>
      <c r="Y89" s="2">
        <f t="shared" si="7"/>
        <v>24738554.013037015</v>
      </c>
      <c r="Z89" s="2" t="str">
        <f t="shared" si="8"/>
        <v>HERE</v>
      </c>
      <c r="AA89" s="2">
        <f>IF(Z89="HERE",Y89,AA88+Graph!$G$1*1000)</f>
        <v>24738554.013037015</v>
      </c>
      <c r="AB89" s="2">
        <f t="shared" si="21"/>
        <v>440408.99422182515</v>
      </c>
      <c r="AC89" s="2">
        <f t="shared" si="9"/>
        <v>880604.04166666663</v>
      </c>
      <c r="AD89" s="3">
        <f t="shared" si="10"/>
        <v>24738554.013037015</v>
      </c>
      <c r="AE89" s="2">
        <f>IF(AE87&gt;=52800000,52800000,IF(AB68=Graph!G$1*1000,AE88+Graph!G$1*1000,AC89))</f>
        <v>880604.04166666663</v>
      </c>
      <c r="AF89" s="3">
        <f t="shared" si="11"/>
        <v>880604.04166666663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14</v>
      </c>
      <c r="C90" s="7"/>
      <c r="D90" s="2" t="e">
        <f t="shared" si="12"/>
        <v>#N/A</v>
      </c>
      <c r="E90" s="2" t="e">
        <f t="shared" si="22"/>
        <v>#N/A</v>
      </c>
      <c r="F90" s="2">
        <v>438982.8181720823</v>
      </c>
      <c r="G90" s="2">
        <f t="shared" si="25"/>
        <v>438982.8181720823</v>
      </c>
      <c r="H90" s="2">
        <f t="shared" si="13"/>
        <v>25156258.884896949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1028929.0000000002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453636.17578396201</v>
      </c>
      <c r="Q90" s="2">
        <f t="shared" si="26"/>
        <v>453636.17578396201</v>
      </c>
      <c r="R90" s="2">
        <f t="shared" si="16"/>
        <v>26072794.23048766</v>
      </c>
      <c r="S90" s="2">
        <f t="shared" si="17"/>
        <v>438982.8181720823</v>
      </c>
      <c r="T90" s="2">
        <f t="shared" si="18"/>
        <v>20920.857142857159</v>
      </c>
      <c r="U90" s="2">
        <f t="shared" si="19"/>
        <v>453636.17578396201</v>
      </c>
      <c r="V90" s="2">
        <f t="shared" si="5"/>
        <v>891724.58333333326</v>
      </c>
      <c r="W90" s="2">
        <f t="shared" si="20"/>
        <v>11120.541666666628</v>
      </c>
      <c r="X90" s="2">
        <f t="shared" si="6"/>
        <v>442515.63411729538</v>
      </c>
      <c r="Y90" s="2">
        <f t="shared" si="7"/>
        <v>25181069.647154309</v>
      </c>
      <c r="Z90" s="2" t="str">
        <f t="shared" si="8"/>
        <v>HERE</v>
      </c>
      <c r="AA90" s="2">
        <f>IF(Z90="HERE",Y90,AA89+Graph!$G$1*1000)</f>
        <v>25181069.647154309</v>
      </c>
      <c r="AB90" s="2">
        <f t="shared" si="21"/>
        <v>442515.6341172941</v>
      </c>
      <c r="AC90" s="2">
        <f t="shared" si="9"/>
        <v>891724.58333333326</v>
      </c>
      <c r="AD90" s="3">
        <f t="shared" si="10"/>
        <v>25181069.647154309</v>
      </c>
      <c r="AE90" s="2">
        <f>IF(AE88&gt;=52800000,52800000,IF(AB69=Graph!G$1*1000,AE89+Graph!G$1*1000,AC90))</f>
        <v>891724.58333333326</v>
      </c>
      <c r="AF90" s="3">
        <f t="shared" si="11"/>
        <v>891724.58333333326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15</v>
      </c>
      <c r="C91" s="7"/>
      <c r="D91" s="2" t="e">
        <f t="shared" si="12"/>
        <v>#N/A</v>
      </c>
      <c r="E91" s="2" t="e">
        <f t="shared" si="22"/>
        <v>#N/A</v>
      </c>
      <c r="F91" s="2">
        <v>440818.59366121888</v>
      </c>
      <c r="G91" s="2">
        <f t="shared" si="25"/>
        <v>440818.59366121888</v>
      </c>
      <c r="H91" s="2">
        <f t="shared" si="13"/>
        <v>25597077.478558168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1049849.8571428573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455742.81567943096</v>
      </c>
      <c r="Q91" s="2">
        <f t="shared" si="26"/>
        <v>455742.81567943096</v>
      </c>
      <c r="R91" s="2">
        <f t="shared" si="16"/>
        <v>26528537.046167091</v>
      </c>
      <c r="S91" s="2">
        <f t="shared" si="17"/>
        <v>440818.59366121888</v>
      </c>
      <c r="T91" s="2">
        <f t="shared" si="18"/>
        <v>20920.857142857043</v>
      </c>
      <c r="U91" s="2">
        <f t="shared" si="19"/>
        <v>455742.81567943096</v>
      </c>
      <c r="V91" s="2">
        <f t="shared" si="5"/>
        <v>902845.125</v>
      </c>
      <c r="W91" s="2">
        <f t="shared" si="20"/>
        <v>11120.541666666744</v>
      </c>
      <c r="X91" s="2">
        <f t="shared" si="6"/>
        <v>444622.27401276422</v>
      </c>
      <c r="Y91" s="2">
        <f t="shared" si="7"/>
        <v>25625691.921167072</v>
      </c>
      <c r="Z91" s="2" t="str">
        <f t="shared" si="8"/>
        <v>HERE</v>
      </c>
      <c r="AA91" s="2">
        <f>IF(Z91="HERE",Y91,AA90+Graph!$G$1*1000)</f>
        <v>25625691.921167072</v>
      </c>
      <c r="AB91" s="2">
        <f t="shared" si="21"/>
        <v>444622.27401276305</v>
      </c>
      <c r="AC91" s="2">
        <f t="shared" si="9"/>
        <v>902845.125</v>
      </c>
      <c r="AD91" s="3">
        <f t="shared" si="10"/>
        <v>25625691.921167072</v>
      </c>
      <c r="AE91" s="2">
        <f>IF(AE89&gt;=52800000,52800000,IF(AB70=Graph!G$1*1000,AE90+Graph!G$1*1000,AC91))</f>
        <v>902845.125</v>
      </c>
      <c r="AF91" s="3">
        <f t="shared" si="11"/>
        <v>902845.125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16</v>
      </c>
      <c r="C92" s="7"/>
      <c r="D92" s="2" t="e">
        <f t="shared" si="12"/>
        <v>#N/A</v>
      </c>
      <c r="E92" s="2" t="e">
        <f t="shared" si="22"/>
        <v>#N/A</v>
      </c>
      <c r="F92" s="2">
        <v>442654.36915037036</v>
      </c>
      <c r="G92" s="2">
        <f t="shared" si="25"/>
        <v>442654.36915037036</v>
      </c>
      <c r="H92" s="2">
        <f t="shared" si="13"/>
        <v>26039731.847708538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1070770.7142857143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457849.45557489991</v>
      </c>
      <c r="Q92" s="2">
        <f t="shared" si="26"/>
        <v>457849.45557489991</v>
      </c>
      <c r="R92" s="2">
        <f t="shared" si="16"/>
        <v>26986386.50174199</v>
      </c>
      <c r="S92" s="2">
        <f t="shared" si="17"/>
        <v>442654.36915037036</v>
      </c>
      <c r="T92" s="2">
        <f t="shared" si="18"/>
        <v>20920.857142857043</v>
      </c>
      <c r="U92" s="2">
        <f t="shared" si="19"/>
        <v>457849.45557489991</v>
      </c>
      <c r="V92" s="2">
        <f t="shared" si="5"/>
        <v>913965.66666666663</v>
      </c>
      <c r="W92" s="2">
        <f t="shared" si="20"/>
        <v>11120.541666666628</v>
      </c>
      <c r="X92" s="2">
        <f t="shared" si="6"/>
        <v>446728.91390823328</v>
      </c>
      <c r="Y92" s="2">
        <f t="shared" si="7"/>
        <v>26072420.835075304</v>
      </c>
      <c r="Z92" s="2" t="str">
        <f t="shared" si="8"/>
        <v>HERE</v>
      </c>
      <c r="AA92" s="2">
        <f>IF(Z92="HERE",Y92,AA91+Graph!$G$1*1000)</f>
        <v>26072420.835075304</v>
      </c>
      <c r="AB92" s="2">
        <f t="shared" si="21"/>
        <v>446728.913908232</v>
      </c>
      <c r="AC92" s="2">
        <f t="shared" si="9"/>
        <v>913965.66666666663</v>
      </c>
      <c r="AD92" s="3">
        <f t="shared" si="10"/>
        <v>26072420.835075304</v>
      </c>
      <c r="AE92" s="2">
        <f>IF(AE90&gt;=52800000,52800000,IF(AB71=Graph!G$1*1000,AE91+Graph!G$1*1000,AC92))</f>
        <v>913965.66666666663</v>
      </c>
      <c r="AF92" s="3">
        <f t="shared" si="11"/>
        <v>913965.66666666663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17</v>
      </c>
      <c r="C93" s="7"/>
      <c r="D93" s="2" t="e">
        <f t="shared" si="12"/>
        <v>#N/A</v>
      </c>
      <c r="E93" s="2" t="e">
        <f t="shared" si="22"/>
        <v>#N/A</v>
      </c>
      <c r="F93" s="2">
        <v>444490.14463952184</v>
      </c>
      <c r="G93" s="2">
        <f t="shared" si="25"/>
        <v>444490.14463952184</v>
      </c>
      <c r="H93" s="2">
        <f t="shared" si="13"/>
        <v>26484221.99234806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1091691.5714285714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459956.09547036886</v>
      </c>
      <c r="Q93" s="2">
        <f t="shared" si="26"/>
        <v>459956.09547036886</v>
      </c>
      <c r="R93" s="2">
        <f t="shared" si="16"/>
        <v>27446342.597212359</v>
      </c>
      <c r="S93" s="2">
        <f t="shared" si="17"/>
        <v>444490.14463952184</v>
      </c>
      <c r="T93" s="2">
        <f t="shared" si="18"/>
        <v>20920.857142857043</v>
      </c>
      <c r="U93" s="2">
        <f t="shared" si="19"/>
        <v>459956.09547036886</v>
      </c>
      <c r="V93" s="2">
        <f t="shared" si="5"/>
        <v>925086.20833333326</v>
      </c>
      <c r="W93" s="2">
        <f t="shared" si="20"/>
        <v>11120.541666666628</v>
      </c>
      <c r="X93" s="2">
        <f t="shared" si="6"/>
        <v>448835.55380370223</v>
      </c>
      <c r="Y93" s="2">
        <f t="shared" si="7"/>
        <v>26521256.388879005</v>
      </c>
      <c r="Z93" s="2" t="str">
        <f t="shared" si="8"/>
        <v>HERE</v>
      </c>
      <c r="AA93" s="2">
        <f>IF(Z93="HERE",Y93,AA92+Graph!$G$1*1000)</f>
        <v>26521256.388879005</v>
      </c>
      <c r="AB93" s="2">
        <f t="shared" si="21"/>
        <v>448835.55380370095</v>
      </c>
      <c r="AC93" s="2">
        <f t="shared" si="9"/>
        <v>925086.20833333326</v>
      </c>
      <c r="AD93" s="3">
        <f t="shared" si="10"/>
        <v>26521256.388879005</v>
      </c>
      <c r="AE93" s="2">
        <f>IF(AE91&gt;=52800000,52800000,IF(AB72=Graph!G$1*1000,AE92+Graph!G$1*1000,AC93))</f>
        <v>925086.20833333326</v>
      </c>
      <c r="AF93" s="3">
        <f t="shared" si="11"/>
        <v>925086.20833333326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18</v>
      </c>
      <c r="C94" s="7"/>
      <c r="D94" s="2" t="e">
        <f t="shared" si="12"/>
        <v>#N/A</v>
      </c>
      <c r="E94" s="2" t="e">
        <f t="shared" si="22"/>
        <v>#N/A</v>
      </c>
      <c r="F94" s="2">
        <v>446325.92012865841</v>
      </c>
      <c r="G94" s="2">
        <f t="shared" si="25"/>
        <v>446325.92012865841</v>
      </c>
      <c r="H94" s="2">
        <f t="shared" si="13"/>
        <v>26930547.912476718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1112612.4285714284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462062.73536583781</v>
      </c>
      <c r="Q94" s="2">
        <f t="shared" si="26"/>
        <v>462062.73536583781</v>
      </c>
      <c r="R94" s="2">
        <f t="shared" si="16"/>
        <v>27908405.332578197</v>
      </c>
      <c r="S94" s="2">
        <f t="shared" si="17"/>
        <v>446325.92012865841</v>
      </c>
      <c r="T94" s="2">
        <f t="shared" si="18"/>
        <v>20920.857142857043</v>
      </c>
      <c r="U94" s="2">
        <f t="shared" si="19"/>
        <v>462062.73536583781</v>
      </c>
      <c r="V94" s="2">
        <f t="shared" si="5"/>
        <v>936206.75</v>
      </c>
      <c r="W94" s="2">
        <f t="shared" si="20"/>
        <v>11120.541666666744</v>
      </c>
      <c r="X94" s="2">
        <f t="shared" si="6"/>
        <v>450942.19369917107</v>
      </c>
      <c r="Y94" s="2">
        <f t="shared" si="7"/>
        <v>26972198.582578175</v>
      </c>
      <c r="Z94" s="2" t="str">
        <f t="shared" si="8"/>
        <v>HERE</v>
      </c>
      <c r="AA94" s="2">
        <f>IF(Z94="HERE",Y94,AA93+Graph!$G$1*1000)</f>
        <v>26972198.582578175</v>
      </c>
      <c r="AB94" s="2">
        <f t="shared" si="21"/>
        <v>450942.1936991699</v>
      </c>
      <c r="AC94" s="2">
        <f t="shared" si="9"/>
        <v>936206.75</v>
      </c>
      <c r="AD94" s="3">
        <f t="shared" si="10"/>
        <v>26972198.582578175</v>
      </c>
      <c r="AE94" s="2">
        <f>IF(AE92&gt;=52800000,52800000,IF(AB73=Graph!G$1*1000,AE93+Graph!G$1*1000,AC94))</f>
        <v>936206.75</v>
      </c>
      <c r="AF94" s="3">
        <f t="shared" si="11"/>
        <v>936206.75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19</v>
      </c>
      <c r="C95" s="7"/>
      <c r="D95" s="2" t="e">
        <f t="shared" si="12"/>
        <v>#N/A</v>
      </c>
      <c r="E95" s="2" t="e">
        <f t="shared" si="22"/>
        <v>#N/A</v>
      </c>
      <c r="F95" s="2">
        <v>448161.69561780989</v>
      </c>
      <c r="G95" s="2">
        <f t="shared" si="25"/>
        <v>448161.69561780989</v>
      </c>
      <c r="H95" s="2">
        <f t="shared" si="13"/>
        <v>27378709.608094528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1133533.2857142854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464169.37526130676</v>
      </c>
      <c r="Q95" s="2">
        <f t="shared" si="26"/>
        <v>464169.37526130676</v>
      </c>
      <c r="R95" s="2">
        <f t="shared" si="16"/>
        <v>28372574.707839504</v>
      </c>
      <c r="S95" s="2">
        <f t="shared" si="17"/>
        <v>448161.69561780989</v>
      </c>
      <c r="T95" s="2">
        <f t="shared" si="18"/>
        <v>20920.857142857043</v>
      </c>
      <c r="U95" s="2">
        <f t="shared" si="19"/>
        <v>464169.37526130676</v>
      </c>
      <c r="V95" s="2">
        <f t="shared" si="5"/>
        <v>947327.29166666663</v>
      </c>
      <c r="W95" s="2">
        <f t="shared" si="20"/>
        <v>11120.541666666628</v>
      </c>
      <c r="X95" s="2">
        <f t="shared" si="6"/>
        <v>453048.83359464013</v>
      </c>
      <c r="Y95" s="2">
        <f t="shared" ref="Y95:Y158" si="30">IF(COUNT($C96)=0,IF(COUNT($C95)=1,C95,SUM(Y94+X95)),C95)</f>
        <v>27425247.416172814</v>
      </c>
      <c r="Z95" s="2" t="str">
        <f t="shared" si="8"/>
        <v>HERE</v>
      </c>
      <c r="AA95" s="2">
        <f>IF(Z95="HERE",Y95,AA94+Graph!$G$1*1000)</f>
        <v>27425247.416172814</v>
      </c>
      <c r="AB95" s="2">
        <f t="shared" si="21"/>
        <v>453048.83359463885</v>
      </c>
      <c r="AC95" s="2">
        <f t="shared" ref="AC95:AC158" si="31">IF(Z96="HERE",V95,AC94)</f>
        <v>947327.29166666663</v>
      </c>
      <c r="AD95" s="3">
        <f t="shared" si="10"/>
        <v>27425247.416172814</v>
      </c>
      <c r="AE95" s="2">
        <f>IF(AE93&gt;=52800000,52800000,IF(AB74=Graph!G$1*1000,AE94+Graph!G$1*1000,AC95))</f>
        <v>947327.29166666663</v>
      </c>
      <c r="AF95" s="3">
        <f t="shared" si="11"/>
        <v>947327.29166666663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20</v>
      </c>
      <c r="C96" s="7"/>
      <c r="D96" s="2" t="e">
        <f t="shared" si="12"/>
        <v>#N/A</v>
      </c>
      <c r="E96" s="2" t="e">
        <f t="shared" si="22"/>
        <v>#N/A</v>
      </c>
      <c r="F96" s="2">
        <v>449997.47110694647</v>
      </c>
      <c r="G96" s="2">
        <f t="shared" si="25"/>
        <v>449997.47110694647</v>
      </c>
      <c r="H96" s="2">
        <f t="shared" ref="H96:H159" si="32">IF(COUNT($C97)=0,IF(COUNT($C96)=1,C96,SUM(H95+G96)),C96)</f>
        <v>27828707.079201475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1154454.1428571425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466276.01515679061</v>
      </c>
      <c r="Q96" s="2">
        <f t="shared" si="26"/>
        <v>466276.01515679061</v>
      </c>
      <c r="R96" s="2">
        <f t="shared" ref="R96:R159" si="33">IF(COUNT($C97)=0,IF(COUNT($C96)=1,M96,SUM(R95+Q96)),M96)</f>
        <v>28838850.722996294</v>
      </c>
      <c r="S96" s="2">
        <f t="shared" si="17"/>
        <v>449997.47110694647</v>
      </c>
      <c r="T96" s="2">
        <f t="shared" si="18"/>
        <v>20920.857142857043</v>
      </c>
      <c r="U96" s="2">
        <f t="shared" si="19"/>
        <v>466276.01515679061</v>
      </c>
      <c r="V96" s="2">
        <f t="shared" si="5"/>
        <v>958447.83333333326</v>
      </c>
      <c r="W96" s="2">
        <f t="shared" si="20"/>
        <v>11120.541666666628</v>
      </c>
      <c r="X96" s="2">
        <f t="shared" si="6"/>
        <v>455155.47349012399</v>
      </c>
      <c r="Y96" s="2">
        <f t="shared" si="30"/>
        <v>27880402.889662936</v>
      </c>
      <c r="Z96" s="2" t="str">
        <f t="shared" si="8"/>
        <v>HERE</v>
      </c>
      <c r="AA96" s="2">
        <f>IF(Z96="HERE",Y96,AA95+Graph!$G$1*1000)</f>
        <v>27880402.889662936</v>
      </c>
      <c r="AB96" s="2">
        <f t="shared" si="21"/>
        <v>455155.47349012271</v>
      </c>
      <c r="AC96" s="2">
        <f t="shared" si="31"/>
        <v>958447.83333333326</v>
      </c>
      <c r="AD96" s="3">
        <f t="shared" si="10"/>
        <v>27880402.889662936</v>
      </c>
      <c r="AE96" s="2">
        <f>IF(AE94&gt;=52800000,52800000,IF(AB75=Graph!G$1*1000,AE95+Graph!G$1*1000,AC96))</f>
        <v>958447.83333333326</v>
      </c>
      <c r="AF96" s="3">
        <f t="shared" si="11"/>
        <v>958447.83333333326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21</v>
      </c>
      <c r="C97" s="7"/>
      <c r="D97" s="2" t="e">
        <f t="shared" si="12"/>
        <v>#N/A</v>
      </c>
      <c r="E97" s="2" t="e">
        <f t="shared" si="22"/>
        <v>#N/A</v>
      </c>
      <c r="F97" s="2">
        <v>451833.24659609795</v>
      </c>
      <c r="G97" s="2">
        <f t="shared" si="25"/>
        <v>451833.24659609795</v>
      </c>
      <c r="H97" s="2">
        <f t="shared" si="32"/>
        <v>28280540.325797573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1175374.9999999995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468382.65505225956</v>
      </c>
      <c r="Q97" s="2">
        <f t="shared" si="26"/>
        <v>468382.65505225956</v>
      </c>
      <c r="R97" s="2">
        <f t="shared" si="33"/>
        <v>29307233.378048554</v>
      </c>
      <c r="S97" s="2">
        <f t="shared" si="17"/>
        <v>451833.24659609795</v>
      </c>
      <c r="T97" s="2">
        <f t="shared" si="18"/>
        <v>20920.857142857043</v>
      </c>
      <c r="U97" s="2">
        <f t="shared" si="19"/>
        <v>468382.65505225956</v>
      </c>
      <c r="V97" s="2">
        <f t="shared" si="5"/>
        <v>969568.375</v>
      </c>
      <c r="W97" s="2">
        <f t="shared" si="20"/>
        <v>11120.541666666744</v>
      </c>
      <c r="X97" s="2">
        <f t="shared" si="6"/>
        <v>457262.11338559282</v>
      </c>
      <c r="Y97" s="2">
        <f t="shared" si="30"/>
        <v>28337665.003048528</v>
      </c>
      <c r="Z97" s="2" t="str">
        <f t="shared" si="8"/>
        <v>HERE</v>
      </c>
      <c r="AA97" s="2">
        <f>IF(Z97="HERE",Y97,AA96+Graph!$G$1*1000)</f>
        <v>28337665.003048528</v>
      </c>
      <c r="AB97" s="2">
        <f t="shared" si="21"/>
        <v>457262.11338559166</v>
      </c>
      <c r="AC97" s="2">
        <f t="shared" si="31"/>
        <v>969568.375</v>
      </c>
      <c r="AD97" s="3">
        <f t="shared" si="10"/>
        <v>28337665.003048528</v>
      </c>
      <c r="AE97" s="2">
        <f>IF(AE95&gt;=52800000,52800000,IF(AB76=Graph!G$1*1000,AE96+Graph!G$1*1000,AC97))</f>
        <v>969568.375</v>
      </c>
      <c r="AF97" s="3">
        <f t="shared" si="11"/>
        <v>969568.375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22</v>
      </c>
      <c r="C98" s="7"/>
      <c r="D98" s="2" t="e">
        <f t="shared" si="12"/>
        <v>#N/A</v>
      </c>
      <c r="E98" s="2" t="e">
        <f t="shared" si="22"/>
        <v>#N/A</v>
      </c>
      <c r="F98" s="2">
        <v>453669.02208523452</v>
      </c>
      <c r="G98" s="2">
        <f t="shared" si="25"/>
        <v>453669.02208523452</v>
      </c>
      <c r="H98" s="2">
        <f t="shared" si="32"/>
        <v>28734209.347882807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1196295.8571428566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470489.29494772851</v>
      </c>
      <c r="Q98" s="2">
        <f t="shared" si="26"/>
        <v>470489.29494772851</v>
      </c>
      <c r="R98" s="2">
        <f t="shared" si="33"/>
        <v>29777722.672996283</v>
      </c>
      <c r="S98" s="2">
        <f t="shared" si="17"/>
        <v>453669.02208523452</v>
      </c>
      <c r="T98" s="2">
        <f t="shared" si="18"/>
        <v>20920.857142857043</v>
      </c>
      <c r="U98" s="2">
        <f t="shared" si="19"/>
        <v>470489.29494772851</v>
      </c>
      <c r="V98" s="2">
        <f t="shared" si="5"/>
        <v>980688.91666666663</v>
      </c>
      <c r="W98" s="2">
        <f t="shared" si="20"/>
        <v>11120.541666666628</v>
      </c>
      <c r="X98" s="2">
        <f t="shared" si="6"/>
        <v>459368.75328106189</v>
      </c>
      <c r="Y98" s="2">
        <f t="shared" si="30"/>
        <v>28797033.756329589</v>
      </c>
      <c r="Z98" s="2" t="str">
        <f t="shared" si="8"/>
        <v>HERE</v>
      </c>
      <c r="AA98" s="2">
        <f>IF(Z98="HERE",Y98,AA97+Graph!$G$1*1000)</f>
        <v>28797033.756329589</v>
      </c>
      <c r="AB98" s="2">
        <f t="shared" si="21"/>
        <v>459368.75328106061</v>
      </c>
      <c r="AC98" s="2">
        <f t="shared" si="31"/>
        <v>980688.91666666663</v>
      </c>
      <c r="AD98" s="3">
        <f t="shared" si="10"/>
        <v>28797033.756329589</v>
      </c>
      <c r="AE98" s="2">
        <f>IF(AE96&gt;=52800000,52800000,IF(AB77=Graph!G$1*1000,AE97+Graph!G$1*1000,AC98))</f>
        <v>980688.91666666663</v>
      </c>
      <c r="AF98" s="3">
        <f t="shared" si="11"/>
        <v>980688.91666666663</v>
      </c>
      <c r="AG98" s="3">
        <f t="shared" si="29"/>
        <v>17670773.761011899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23</v>
      </c>
      <c r="C99" s="7"/>
      <c r="D99" s="2" t="e">
        <f t="shared" si="12"/>
        <v>#N/A</v>
      </c>
      <c r="E99" s="2" t="e">
        <f t="shared" si="22"/>
        <v>#N/A</v>
      </c>
      <c r="F99" s="2">
        <v>455504.797574386</v>
      </c>
      <c r="G99" s="2">
        <f t="shared" si="25"/>
        <v>455504.797574386</v>
      </c>
      <c r="H99" s="2">
        <f t="shared" si="32"/>
        <v>29189714.145457193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1217216.7142857136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472595.93484319746</v>
      </c>
      <c r="Q99" s="2">
        <f t="shared" si="26"/>
        <v>472595.93484319746</v>
      </c>
      <c r="R99" s="2">
        <f t="shared" si="33"/>
        <v>30250318.60783948</v>
      </c>
      <c r="S99" s="2">
        <f t="shared" si="17"/>
        <v>455504.797574386</v>
      </c>
      <c r="T99" s="2">
        <f t="shared" si="18"/>
        <v>20920.857142857043</v>
      </c>
      <c r="U99" s="2">
        <f t="shared" si="19"/>
        <v>472595.93484319746</v>
      </c>
      <c r="V99" s="2">
        <f t="shared" si="5"/>
        <v>991809.45833333326</v>
      </c>
      <c r="W99" s="2">
        <f t="shared" si="20"/>
        <v>11120.541666666628</v>
      </c>
      <c r="X99" s="2">
        <f t="shared" si="6"/>
        <v>461475.39317653084</v>
      </c>
      <c r="Y99" s="2">
        <f t="shared" si="30"/>
        <v>29258509.149506118</v>
      </c>
      <c r="Z99" s="2" t="str">
        <f t="shared" si="8"/>
        <v>HERE</v>
      </c>
      <c r="AA99" s="2">
        <f>IF(Z99="HERE",Y99,AA98+Graph!$G$1*1000)</f>
        <v>29258509.149506118</v>
      </c>
      <c r="AB99" s="2">
        <f t="shared" si="21"/>
        <v>461475.39317652956</v>
      </c>
      <c r="AC99" s="2">
        <f t="shared" si="31"/>
        <v>991809.45833333326</v>
      </c>
      <c r="AD99" s="3">
        <f t="shared" si="10"/>
        <v>29258509.149506118</v>
      </c>
      <c r="AE99" s="2">
        <f>IF(AE97&gt;=52800000,52800000,IF(AB78=Graph!G$1*1000,AE98+Graph!G$1*1000,AC99))</f>
        <v>991809.45833333326</v>
      </c>
      <c r="AF99" s="3">
        <f t="shared" si="11"/>
        <v>991809.45833333326</v>
      </c>
      <c r="AG99" s="3">
        <f t="shared" si="29"/>
        <v>18046842.147929717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24</v>
      </c>
      <c r="C100" s="14"/>
      <c r="D100" s="13" t="e">
        <f t="shared" si="12"/>
        <v>#N/A</v>
      </c>
      <c r="E100" s="13" t="e">
        <f t="shared" si="22"/>
        <v>#N/A</v>
      </c>
      <c r="F100" s="13">
        <v>457340.57306353748</v>
      </c>
      <c r="G100" s="2">
        <f t="shared" si="25"/>
        <v>457340.57306353748</v>
      </c>
      <c r="H100" s="13">
        <f t="shared" si="32"/>
        <v>29647054.718520731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1238137.5714285707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474702.57473866642</v>
      </c>
      <c r="Q100" s="2">
        <f t="shared" si="26"/>
        <v>474702.57473866642</v>
      </c>
      <c r="R100" s="13">
        <f t="shared" si="33"/>
        <v>30725021.182578146</v>
      </c>
      <c r="S100" s="13">
        <f t="shared" si="17"/>
        <v>457340.57306353748</v>
      </c>
      <c r="T100" s="13">
        <f t="shared" si="18"/>
        <v>20920.857142857043</v>
      </c>
      <c r="U100" s="13">
        <f t="shared" si="19"/>
        <v>474702.57473866642</v>
      </c>
      <c r="V100" s="13">
        <f t="shared" si="5"/>
        <v>1002930</v>
      </c>
      <c r="W100" s="13">
        <f t="shared" si="20"/>
        <v>11120.541666666744</v>
      </c>
      <c r="X100" s="13">
        <f t="shared" si="6"/>
        <v>463582.03307199967</v>
      </c>
      <c r="Y100" s="2">
        <f t="shared" si="30"/>
        <v>29722091.182578117</v>
      </c>
      <c r="Z100" s="2" t="str">
        <f t="shared" si="8"/>
        <v>HERE</v>
      </c>
      <c r="AA100" s="2">
        <f>IF(Z100="HERE",Y100,AA99+Graph!$G$1*1000)</f>
        <v>29722091.182578117</v>
      </c>
      <c r="AB100" s="2">
        <f t="shared" si="21"/>
        <v>463582.03307199851</v>
      </c>
      <c r="AC100" s="2">
        <f t="shared" si="31"/>
        <v>1002930</v>
      </c>
      <c r="AD100" s="3">
        <f t="shared" si="10"/>
        <v>29722091.182578117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18424806.51075346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25</v>
      </c>
      <c r="C101" s="7"/>
      <c r="D101" s="2" t="e">
        <f t="shared" si="12"/>
        <v>#N/A</v>
      </c>
      <c r="E101" s="2" t="e">
        <f t="shared" si="22"/>
        <v>#N/A</v>
      </c>
      <c r="F101" s="2">
        <v>459176.34855267406</v>
      </c>
      <c r="G101" s="2">
        <f t="shared" si="25"/>
        <v>459176.34855267406</v>
      </c>
      <c r="H101" s="2">
        <f t="shared" si="32"/>
        <v>30106231.067073405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1259058.4285714277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476809.21463413537</v>
      </c>
      <c r="Q101" s="2">
        <f t="shared" si="26"/>
        <v>476809.21463413537</v>
      </c>
      <c r="R101" s="2">
        <f t="shared" si="33"/>
        <v>31201830.397212282</v>
      </c>
      <c r="S101" s="2">
        <f t="shared" si="17"/>
        <v>459176.34855267406</v>
      </c>
      <c r="T101" s="2">
        <f t="shared" si="18"/>
        <v>20920.857142857043</v>
      </c>
      <c r="U101" s="2">
        <f t="shared" si="19"/>
        <v>476809.21463413537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423371.50034842105</v>
      </c>
      <c r="Y101" s="2">
        <f t="shared" si="30"/>
        <v>30145462.682926539</v>
      </c>
      <c r="Z101" s="2" t="str">
        <f t="shared" si="8"/>
        <v>HERE</v>
      </c>
      <c r="AA101" s="2">
        <f>IF(Z101="HERE",Y101,AA100+Graph!$G$1*1000)</f>
        <v>30145462.682926539</v>
      </c>
      <c r="AB101" s="2">
        <f t="shared" si="21"/>
        <v>423371.50034842268</v>
      </c>
      <c r="AC101" s="2">
        <f t="shared" si="31"/>
        <v>1056367.7142857143</v>
      </c>
      <c r="AD101" s="3">
        <f t="shared" si="10"/>
        <v>30145462.682926539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18804666.849483125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26</v>
      </c>
      <c r="C102" s="7"/>
      <c r="D102" s="2" t="e">
        <f t="shared" si="12"/>
        <v>#N/A</v>
      </c>
      <c r="E102" s="2" t="e">
        <f t="shared" si="22"/>
        <v>#N/A</v>
      </c>
      <c r="F102" s="2">
        <v>461012.12404182553</v>
      </c>
      <c r="G102" s="2">
        <f t="shared" ref="G102:G165" si="35">IF(F102&gt;700000,$AK$31*1000,F102)</f>
        <v>461012.12404182553</v>
      </c>
      <c r="H102" s="2">
        <f t="shared" si="32"/>
        <v>30567243.19111523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1279979.2857142847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478915.85452960432</v>
      </c>
      <c r="Q102" s="2">
        <f t="shared" ref="Q102:Q165" si="36">IF(P102&gt;700000,700000,P102)</f>
        <v>478915.85452960432</v>
      </c>
      <c r="R102" s="2">
        <f t="shared" si="33"/>
        <v>31680746.251741886</v>
      </c>
      <c r="S102" s="2">
        <f t="shared" si="17"/>
        <v>461012.12404182553</v>
      </c>
      <c r="T102" s="2">
        <f t="shared" si="18"/>
        <v>20920.857142857043</v>
      </c>
      <c r="U102" s="2">
        <f t="shared" si="19"/>
        <v>478915.85452960432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425478.14024389</v>
      </c>
      <c r="Y102" s="2">
        <f t="shared" si="30"/>
        <v>30570940.823170431</v>
      </c>
      <c r="Z102" s="2" t="str">
        <f t="shared" si="8"/>
        <v>HERE</v>
      </c>
      <c r="AA102" s="2">
        <f>IF(Z102="HERE",Y102,AA101+Graph!$G$1*1000)</f>
        <v>30570940.823170431</v>
      </c>
      <c r="AB102" s="2">
        <f t="shared" si="21"/>
        <v>425478.14024389163</v>
      </c>
      <c r="AC102" s="2">
        <f t="shared" si="31"/>
        <v>1109805.4285714286</v>
      </c>
      <c r="AD102" s="3">
        <f t="shared" si="10"/>
        <v>30570940.823170431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19186423.164118711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27</v>
      </c>
      <c r="C103" s="7"/>
      <c r="D103" s="2" t="e">
        <f t="shared" si="12"/>
        <v>#N/A</v>
      </c>
      <c r="E103" s="2" t="e">
        <f t="shared" si="22"/>
        <v>#N/A</v>
      </c>
      <c r="F103" s="2">
        <v>462847.89953096211</v>
      </c>
      <c r="G103" s="2">
        <f t="shared" si="35"/>
        <v>462847.89953096211</v>
      </c>
      <c r="H103" s="2">
        <f t="shared" si="32"/>
        <v>31030091.090646192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1300900.1428571418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481022.49442507327</v>
      </c>
      <c r="Q103" s="2">
        <f t="shared" si="36"/>
        <v>481022.49442507327</v>
      </c>
      <c r="R103" s="2">
        <f t="shared" si="33"/>
        <v>32161768.746166959</v>
      </c>
      <c r="S103" s="2">
        <f t="shared" si="17"/>
        <v>462847.89953096211</v>
      </c>
      <c r="T103" s="2">
        <f t="shared" si="18"/>
        <v>20920.857142857043</v>
      </c>
      <c r="U103" s="2">
        <f t="shared" si="19"/>
        <v>481022.49442507327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427584.78013935918</v>
      </c>
      <c r="Y103" s="2">
        <f t="shared" si="30"/>
        <v>30998525.603309792</v>
      </c>
      <c r="Z103" s="2" t="str">
        <f t="shared" si="8"/>
        <v>HERE</v>
      </c>
      <c r="AA103" s="2">
        <f>IF(Z103="HERE",Y103,AA102+Graph!$G$1*1000)</f>
        <v>30998525.603309792</v>
      </c>
      <c r="AB103" s="2">
        <f t="shared" si="21"/>
        <v>427584.78013936058</v>
      </c>
      <c r="AC103" s="2">
        <f t="shared" si="31"/>
        <v>1163243.1428571427</v>
      </c>
      <c r="AD103" s="3">
        <f t="shared" si="10"/>
        <v>30998525.603309792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19570075.454660218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28</v>
      </c>
      <c r="C104" s="7"/>
      <c r="D104" s="2" t="e">
        <f t="shared" si="12"/>
        <v>#N/A</v>
      </c>
      <c r="E104" s="2" t="e">
        <f t="shared" si="22"/>
        <v>#N/A</v>
      </c>
      <c r="F104" s="2">
        <v>464683.67502011359</v>
      </c>
      <c r="G104" s="2">
        <f t="shared" si="35"/>
        <v>464683.67502011359</v>
      </c>
      <c r="H104" s="2">
        <f t="shared" si="32"/>
        <v>31494774.765666306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1321820.9999999988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483129.13432054222</v>
      </c>
      <c r="Q104" s="2">
        <f t="shared" si="36"/>
        <v>483129.13432054222</v>
      </c>
      <c r="R104" s="2">
        <f t="shared" si="33"/>
        <v>32644897.880487502</v>
      </c>
      <c r="S104" s="2">
        <f t="shared" si="17"/>
        <v>464683.67502011359</v>
      </c>
      <c r="T104" s="2">
        <f t="shared" si="18"/>
        <v>20920.857142857043</v>
      </c>
      <c r="U104" s="2">
        <f t="shared" si="19"/>
        <v>483129.13432054222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429691.4200348279</v>
      </c>
      <c r="Y104" s="2">
        <f t="shared" si="30"/>
        <v>31428217.023344621</v>
      </c>
      <c r="Z104" s="2" t="str">
        <f t="shared" si="8"/>
        <v>HERE</v>
      </c>
      <c r="AA104" s="2">
        <f>IF(Z104="HERE",Y104,AA103+Graph!$G$1*1000)</f>
        <v>31428217.023344621</v>
      </c>
      <c r="AB104" s="2">
        <f t="shared" si="21"/>
        <v>429691.42003482953</v>
      </c>
      <c r="AC104" s="2">
        <f t="shared" si="31"/>
        <v>1216680.857142857</v>
      </c>
      <c r="AD104" s="3">
        <f t="shared" si="10"/>
        <v>31428217.023344621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19955623.721107647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29</v>
      </c>
      <c r="C105" s="7"/>
      <c r="D105" s="2" t="e">
        <f t="shared" si="12"/>
        <v>#N/A</v>
      </c>
      <c r="E105" s="2" t="e">
        <f t="shared" si="22"/>
        <v>#N/A</v>
      </c>
      <c r="F105" s="2">
        <v>466519.45050925016</v>
      </c>
      <c r="G105" s="2">
        <f t="shared" si="35"/>
        <v>466519.45050925016</v>
      </c>
      <c r="H105" s="2">
        <f t="shared" si="32"/>
        <v>31961294.216175556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1342741.8571428559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485235.77421601117</v>
      </c>
      <c r="Q105" s="2">
        <f t="shared" si="36"/>
        <v>485235.77421601117</v>
      </c>
      <c r="R105" s="2">
        <f t="shared" si="33"/>
        <v>33130133.654703513</v>
      </c>
      <c r="S105" s="2">
        <f t="shared" si="17"/>
        <v>466519.45050925016</v>
      </c>
      <c r="T105" s="2">
        <f t="shared" si="18"/>
        <v>20920.857142857043</v>
      </c>
      <c r="U105" s="2">
        <f t="shared" si="19"/>
        <v>485235.77421601117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431798.05993029685</v>
      </c>
      <c r="Y105" s="2">
        <f t="shared" si="30"/>
        <v>31860015.08327492</v>
      </c>
      <c r="Z105" s="2" t="str">
        <f t="shared" si="8"/>
        <v>HERE</v>
      </c>
      <c r="AA105" s="2">
        <f>IF(Z105="HERE",Y105,AA104+Graph!$G$1*1000)</f>
        <v>31860015.08327492</v>
      </c>
      <c r="AB105" s="2">
        <f t="shared" si="21"/>
        <v>431798.05993029848</v>
      </c>
      <c r="AC105" s="2">
        <f t="shared" si="31"/>
        <v>1270118.5714285714</v>
      </c>
      <c r="AD105" s="3">
        <f t="shared" si="10"/>
        <v>31860015.08327492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20343067.963461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30</v>
      </c>
      <c r="C106" s="7"/>
      <c r="D106" s="2" t="e">
        <f t="shared" si="12"/>
        <v>#N/A</v>
      </c>
      <c r="E106" s="2" t="e">
        <f t="shared" si="22"/>
        <v>#N/A</v>
      </c>
      <c r="F106" s="2">
        <v>468355.22599840164</v>
      </c>
      <c r="G106" s="2">
        <f t="shared" si="35"/>
        <v>468355.22599840164</v>
      </c>
      <c r="H106" s="2">
        <f t="shared" si="32"/>
        <v>32429649.442173958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1363662.7142857129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487342.41411148012</v>
      </c>
      <c r="Q106" s="2">
        <f t="shared" si="36"/>
        <v>487342.41411148012</v>
      </c>
      <c r="R106" s="2">
        <f t="shared" si="33"/>
        <v>33617476.068814993</v>
      </c>
      <c r="S106" s="2">
        <f t="shared" si="17"/>
        <v>468355.22599840164</v>
      </c>
      <c r="T106" s="2">
        <f t="shared" si="18"/>
        <v>20920.857142857043</v>
      </c>
      <c r="U106" s="2">
        <f t="shared" si="19"/>
        <v>487342.41411148012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433904.6998257658</v>
      </c>
      <c r="Y106" s="2">
        <f t="shared" si="30"/>
        <v>32293919.783100687</v>
      </c>
      <c r="Z106" s="2" t="str">
        <f t="shared" si="8"/>
        <v>HERE</v>
      </c>
      <c r="AA106" s="2">
        <f>IF(Z106="HERE",Y106,AA105+Graph!$G$1*1000)</f>
        <v>32293919.783100687</v>
      </c>
      <c r="AB106" s="2">
        <f t="shared" si="21"/>
        <v>433904.69982576743</v>
      </c>
      <c r="AC106" s="2">
        <f t="shared" si="31"/>
        <v>1323556.2857142857</v>
      </c>
      <c r="AD106" s="3">
        <f t="shared" si="10"/>
        <v>32293919.783100687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20732408.181720275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31</v>
      </c>
      <c r="C107" s="7"/>
      <c r="D107" s="2" t="e">
        <f t="shared" si="12"/>
        <v>#N/A</v>
      </c>
      <c r="E107" s="2" t="e">
        <f t="shared" si="22"/>
        <v>#N/A</v>
      </c>
      <c r="F107" s="2">
        <v>470191.00148755312</v>
      </c>
      <c r="G107" s="2">
        <f t="shared" si="35"/>
        <v>470191.00148755312</v>
      </c>
      <c r="H107" s="2">
        <f t="shared" si="32"/>
        <v>32899840.443661511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1384583.57142857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489449.05400696397</v>
      </c>
      <c r="Q107" s="2">
        <f t="shared" si="36"/>
        <v>489449.05400696397</v>
      </c>
      <c r="R107" s="2">
        <f t="shared" si="33"/>
        <v>34106925.122821957</v>
      </c>
      <c r="S107" s="2">
        <f t="shared" si="17"/>
        <v>470191.00148755312</v>
      </c>
      <c r="T107" s="2">
        <f t="shared" si="18"/>
        <v>20920.857142857043</v>
      </c>
      <c r="U107" s="2">
        <f t="shared" si="19"/>
        <v>489449.05400696397</v>
      </c>
      <c r="V107" s="2">
        <f t="shared" si="34"/>
        <v>1376994</v>
      </c>
      <c r="W107" s="2">
        <f t="shared" si="20"/>
        <v>53437.714285714319</v>
      </c>
      <c r="X107" s="2">
        <f t="shared" si="6"/>
        <v>436011.33972124965</v>
      </c>
      <c r="Y107" s="2">
        <f t="shared" si="30"/>
        <v>32729931.122821938</v>
      </c>
      <c r="Z107" s="2" t="str">
        <f t="shared" si="8"/>
        <v>HERE</v>
      </c>
      <c r="AA107" s="2">
        <f>IF(Z107="HERE",Y107,AA106+Graph!$G$1*1000)</f>
        <v>32729931.122821938</v>
      </c>
      <c r="AB107" s="2">
        <f t="shared" si="21"/>
        <v>436011.33972125128</v>
      </c>
      <c r="AC107" s="2">
        <f t="shared" si="31"/>
        <v>1376994</v>
      </c>
      <c r="AD107" s="3">
        <f t="shared" si="10"/>
        <v>32729931.122821938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21123644.375885487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32</v>
      </c>
      <c r="C108" s="7"/>
      <c r="D108" s="2" t="e">
        <f t="shared" si="12"/>
        <v>#N/A</v>
      </c>
      <c r="E108" s="2" t="e">
        <f t="shared" si="22"/>
        <v>#N/A</v>
      </c>
      <c r="F108" s="2">
        <v>472026.7769766897</v>
      </c>
      <c r="G108" s="2">
        <f t="shared" si="35"/>
        <v>472026.7769766897</v>
      </c>
      <c r="H108" s="2">
        <f t="shared" si="32"/>
        <v>33371867.220638201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1405504.428571427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491555.69390243292</v>
      </c>
      <c r="Q108" s="2">
        <f t="shared" si="36"/>
        <v>491555.69390243292</v>
      </c>
      <c r="R108" s="2">
        <f t="shared" si="33"/>
        <v>34598480.81672439</v>
      </c>
      <c r="S108" s="2">
        <f t="shared" si="17"/>
        <v>472026.7769766897</v>
      </c>
      <c r="T108" s="2">
        <f t="shared" si="18"/>
        <v>20920.857142857043</v>
      </c>
      <c r="U108" s="2">
        <f t="shared" si="19"/>
        <v>491555.69390243292</v>
      </c>
      <c r="V108" s="2">
        <f t="shared" si="34"/>
        <v>1508825.75</v>
      </c>
      <c r="W108" s="2">
        <f t="shared" si="20"/>
        <v>131831.75</v>
      </c>
      <c r="X108" s="2">
        <f t="shared" si="6"/>
        <v>359723.94390243292</v>
      </c>
      <c r="Y108" s="2">
        <f t="shared" si="30"/>
        <v>33089655.066724371</v>
      </c>
      <c r="Z108" s="2" t="str">
        <f t="shared" si="8"/>
        <v>HERE</v>
      </c>
      <c r="AA108" s="2">
        <f>IF(Z108="HERE",Y108,AA107+Graph!$G$1*1000)</f>
        <v>33089655.066724371</v>
      </c>
      <c r="AB108" s="2">
        <f t="shared" si="21"/>
        <v>359723.94390243292</v>
      </c>
      <c r="AC108" s="2">
        <f t="shared" si="31"/>
        <v>1508825.75</v>
      </c>
      <c r="AD108" s="3">
        <f t="shared" si="10"/>
        <v>33089655.066724371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21516776.545956619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33</v>
      </c>
      <c r="C109" s="7"/>
      <c r="D109" s="2" t="e">
        <f t="shared" si="12"/>
        <v>#N/A</v>
      </c>
      <c r="E109" s="2" t="e">
        <f t="shared" si="22"/>
        <v>#N/A</v>
      </c>
      <c r="F109" s="2">
        <v>473862.55246584117</v>
      </c>
      <c r="G109" s="2">
        <f t="shared" si="35"/>
        <v>473862.55246584117</v>
      </c>
      <c r="H109" s="2">
        <f t="shared" si="32"/>
        <v>33845729.773104042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1426425.2857142841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493662.33379790187</v>
      </c>
      <c r="Q109" s="2">
        <f t="shared" si="36"/>
        <v>493662.33379790187</v>
      </c>
      <c r="R109" s="2">
        <f t="shared" si="33"/>
        <v>35092143.150522292</v>
      </c>
      <c r="S109" s="2">
        <f t="shared" si="17"/>
        <v>473862.55246584117</v>
      </c>
      <c r="T109" s="2">
        <f t="shared" si="18"/>
        <v>20920.857142857043</v>
      </c>
      <c r="U109" s="2">
        <f t="shared" si="19"/>
        <v>493662.33379790187</v>
      </c>
      <c r="V109" s="2">
        <f t="shared" si="34"/>
        <v>1640657.5</v>
      </c>
      <c r="W109" s="2">
        <f t="shared" si="20"/>
        <v>131831.75</v>
      </c>
      <c r="X109" s="2">
        <f t="shared" si="6"/>
        <v>361830.58379790187</v>
      </c>
      <c r="Y109" s="2">
        <f t="shared" si="30"/>
        <v>33451485.650522273</v>
      </c>
      <c r="Z109" s="2" t="str">
        <f t="shared" si="8"/>
        <v>HERE</v>
      </c>
      <c r="AA109" s="2">
        <f>IF(Z109="HERE",Y109,AA108+Graph!$G$1*1000)</f>
        <v>33451485.650522273</v>
      </c>
      <c r="AB109" s="2">
        <f t="shared" si="21"/>
        <v>361830.58379790187</v>
      </c>
      <c r="AC109" s="2">
        <f t="shared" si="31"/>
        <v>1640657.5</v>
      </c>
      <c r="AD109" s="3">
        <f t="shared" si="10"/>
        <v>33451485.650522273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21911804.691933673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34</v>
      </c>
      <c r="C110" s="7"/>
      <c r="D110" s="2" t="e">
        <f t="shared" si="12"/>
        <v>#N/A</v>
      </c>
      <c r="E110" s="2" t="e">
        <f t="shared" si="22"/>
        <v>#N/A</v>
      </c>
      <c r="F110" s="2">
        <v>475698.32795497775</v>
      </c>
      <c r="G110" s="2">
        <f t="shared" si="35"/>
        <v>475698.32795497775</v>
      </c>
      <c r="H110" s="2">
        <f t="shared" si="32"/>
        <v>34321428.10105902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1447346.1428571411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495768.97369337082</v>
      </c>
      <c r="Q110" s="2">
        <f t="shared" si="36"/>
        <v>495768.97369337082</v>
      </c>
      <c r="R110" s="2">
        <f t="shared" si="33"/>
        <v>35587912.124215662</v>
      </c>
      <c r="S110" s="2">
        <f t="shared" si="17"/>
        <v>475698.32795497775</v>
      </c>
      <c r="T110" s="2">
        <f t="shared" si="18"/>
        <v>20920.857142857043</v>
      </c>
      <c r="U110" s="2">
        <f t="shared" si="19"/>
        <v>495768.97369337082</v>
      </c>
      <c r="V110" s="2">
        <f t="shared" si="34"/>
        <v>1772489.25</v>
      </c>
      <c r="W110" s="2">
        <f t="shared" si="20"/>
        <v>131831.75</v>
      </c>
      <c r="X110" s="2">
        <f t="shared" si="6"/>
        <v>363937.22369337082</v>
      </c>
      <c r="Y110" s="2">
        <f t="shared" si="30"/>
        <v>33815422.874215648</v>
      </c>
      <c r="Z110" s="2" t="str">
        <f t="shared" si="8"/>
        <v>HERE</v>
      </c>
      <c r="AA110" s="2">
        <f>IF(Z110="HERE",Y110,AA109+Graph!$G$1*1000)</f>
        <v>33815422.874215648</v>
      </c>
      <c r="AB110" s="2">
        <f t="shared" si="21"/>
        <v>363937.22369337454</v>
      </c>
      <c r="AC110" s="2">
        <f t="shared" si="31"/>
        <v>1772489.25</v>
      </c>
      <c r="AD110" s="3">
        <f t="shared" si="10"/>
        <v>33815422.874215648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22308728.813816648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35</v>
      </c>
      <c r="C111" s="7"/>
      <c r="D111" s="2" t="e">
        <f t="shared" si="12"/>
        <v>#N/A</v>
      </c>
      <c r="E111" s="2" t="e">
        <f t="shared" si="22"/>
        <v>#N/A</v>
      </c>
      <c r="F111" s="2">
        <v>477534.10344412923</v>
      </c>
      <c r="G111" s="2">
        <f t="shared" si="35"/>
        <v>477534.10344412923</v>
      </c>
      <c r="H111" s="2">
        <f t="shared" si="32"/>
        <v>34798962.204503149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1468266.9999999981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497875.61358883977</v>
      </c>
      <c r="Q111" s="2">
        <f t="shared" si="36"/>
        <v>497875.61358883977</v>
      </c>
      <c r="R111" s="2">
        <f t="shared" si="33"/>
        <v>36085787.737804502</v>
      </c>
      <c r="S111" s="2">
        <f t="shared" si="17"/>
        <v>477534.10344412923</v>
      </c>
      <c r="T111" s="2">
        <f t="shared" si="18"/>
        <v>20920.857142857043</v>
      </c>
      <c r="U111" s="2">
        <f t="shared" si="19"/>
        <v>497875.61358883977</v>
      </c>
      <c r="V111" s="2">
        <f t="shared" si="34"/>
        <v>1904321</v>
      </c>
      <c r="W111" s="2">
        <f t="shared" si="20"/>
        <v>131831.75</v>
      </c>
      <c r="X111" s="2">
        <f t="shared" si="6"/>
        <v>366043.86358883977</v>
      </c>
      <c r="Y111" s="2">
        <f t="shared" si="30"/>
        <v>34181466.737804487</v>
      </c>
      <c r="Z111" s="2" t="str">
        <f t="shared" si="8"/>
        <v>HERE</v>
      </c>
      <c r="AA111" s="2">
        <f>IF(Z111="HERE",Y111,AA110+Graph!$G$1*1000)</f>
        <v>34181466.737804487</v>
      </c>
      <c r="AB111" s="2">
        <f t="shared" si="21"/>
        <v>366043.86358883977</v>
      </c>
      <c r="AC111" s="2">
        <f t="shared" si="31"/>
        <v>1904321</v>
      </c>
      <c r="AD111" s="3">
        <f t="shared" si="10"/>
        <v>34181466.737804487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22707548.911605548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36</v>
      </c>
      <c r="C112" s="7"/>
      <c r="D112" s="2" t="e">
        <f t="shared" si="12"/>
        <v>#N/A</v>
      </c>
      <c r="E112" s="2" t="e">
        <f t="shared" si="22"/>
        <v>#N/A</v>
      </c>
      <c r="F112" s="2">
        <v>479369.87893326581</v>
      </c>
      <c r="G112" s="2">
        <f t="shared" si="35"/>
        <v>479369.87893326581</v>
      </c>
      <c r="H112" s="2">
        <f t="shared" si="32"/>
        <v>35278332.083436415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1489187.8571428552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499982.25348430872</v>
      </c>
      <c r="Q112" s="2">
        <f t="shared" si="36"/>
        <v>499982.25348430872</v>
      </c>
      <c r="R112" s="2">
        <f t="shared" si="33"/>
        <v>36585769.991288811</v>
      </c>
      <c r="S112" s="2">
        <f t="shared" si="17"/>
        <v>479369.87893326581</v>
      </c>
      <c r="T112" s="2">
        <f t="shared" si="18"/>
        <v>20920.857142857043</v>
      </c>
      <c r="U112" s="2">
        <f t="shared" si="19"/>
        <v>499982.25348430872</v>
      </c>
      <c r="V112" s="2">
        <f t="shared" si="34"/>
        <v>2036152.75</v>
      </c>
      <c r="W112" s="2">
        <f t="shared" si="20"/>
        <v>131831.75</v>
      </c>
      <c r="X112" s="2">
        <f t="shared" si="6"/>
        <v>368150.50348430872</v>
      </c>
      <c r="Y112" s="2">
        <f t="shared" si="30"/>
        <v>34549617.241288796</v>
      </c>
      <c r="Z112" s="2" t="str">
        <f t="shared" si="8"/>
        <v>HERE</v>
      </c>
      <c r="AA112" s="2">
        <f>IF(Z112="HERE",Y112,AA111+Graph!$G$1*1000)</f>
        <v>34549617.241288796</v>
      </c>
      <c r="AB112" s="2">
        <f t="shared" si="21"/>
        <v>368150.50348430872</v>
      </c>
      <c r="AC112" s="2">
        <f t="shared" si="31"/>
        <v>2036152.75</v>
      </c>
      <c r="AD112" s="3">
        <f t="shared" si="10"/>
        <v>34549617.241288796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23108264.985300366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37</v>
      </c>
      <c r="C113" s="7"/>
      <c r="D113" s="2" t="e">
        <f t="shared" si="12"/>
        <v>#N/A</v>
      </c>
      <c r="E113" s="2" t="e">
        <f t="shared" si="22"/>
        <v>#N/A</v>
      </c>
      <c r="F113" s="2">
        <v>481205.65442241728</v>
      </c>
      <c r="G113" s="2">
        <f t="shared" si="35"/>
        <v>481205.65442241728</v>
      </c>
      <c r="H113" s="2">
        <f t="shared" si="32"/>
        <v>35759537.737858832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1510108.7142857122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502088.89337977767</v>
      </c>
      <c r="Q113" s="2">
        <f t="shared" si="36"/>
        <v>502088.89337977767</v>
      </c>
      <c r="R113" s="2">
        <f t="shared" si="33"/>
        <v>37087858.884668589</v>
      </c>
      <c r="S113" s="2">
        <f t="shared" si="17"/>
        <v>481205.65442241728</v>
      </c>
      <c r="T113" s="2">
        <f t="shared" si="18"/>
        <v>20920.857142857043</v>
      </c>
      <c r="U113" s="2">
        <f t="shared" si="19"/>
        <v>502088.89337977767</v>
      </c>
      <c r="V113" s="2">
        <f t="shared" si="34"/>
        <v>2167984.5</v>
      </c>
      <c r="W113" s="2">
        <f t="shared" si="20"/>
        <v>131831.75</v>
      </c>
      <c r="X113" s="2">
        <f t="shared" si="6"/>
        <v>370257.14337977767</v>
      </c>
      <c r="Y113" s="2">
        <f t="shared" si="30"/>
        <v>34919874.384668574</v>
      </c>
      <c r="Z113" s="2" t="str">
        <f t="shared" si="8"/>
        <v>HERE</v>
      </c>
      <c r="AA113" s="2">
        <f>IF(Z113="HERE",Y113,AA112+Graph!$G$1*1000)</f>
        <v>34919874.384668574</v>
      </c>
      <c r="AB113" s="2">
        <f t="shared" si="21"/>
        <v>370257.14337977767</v>
      </c>
      <c r="AC113" s="2">
        <f t="shared" si="31"/>
        <v>2167984.5</v>
      </c>
      <c r="AD113" s="3">
        <f t="shared" si="10"/>
        <v>34919874.384668574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23510877.034901109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38</v>
      </c>
      <c r="C114" s="7"/>
      <c r="D114" s="2" t="e">
        <f t="shared" si="12"/>
        <v>#N/A</v>
      </c>
      <c r="E114" s="2" t="e">
        <f t="shared" si="22"/>
        <v>#N/A</v>
      </c>
      <c r="F114" s="2">
        <v>483041.42991155386</v>
      </c>
      <c r="G114" s="2">
        <f t="shared" si="35"/>
        <v>483041.42991155386</v>
      </c>
      <c r="H114" s="2">
        <f t="shared" si="32"/>
        <v>36242579.167770386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1531029.5714285693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504195.53327524662</v>
      </c>
      <c r="Q114" s="2">
        <f t="shared" si="36"/>
        <v>504195.53327524662</v>
      </c>
      <c r="R114" s="2">
        <f t="shared" si="33"/>
        <v>37592054.417943835</v>
      </c>
      <c r="S114" s="2">
        <f t="shared" si="17"/>
        <v>483041.42991155386</v>
      </c>
      <c r="T114" s="2">
        <f t="shared" si="18"/>
        <v>20920.857142857043</v>
      </c>
      <c r="U114" s="2">
        <f t="shared" si="19"/>
        <v>504195.53327524662</v>
      </c>
      <c r="V114" s="2">
        <f t="shared" si="34"/>
        <v>2299816.25</v>
      </c>
      <c r="W114" s="2">
        <f t="shared" si="20"/>
        <v>131831.75</v>
      </c>
      <c r="X114" s="2">
        <f t="shared" si="6"/>
        <v>372363.78327524662</v>
      </c>
      <c r="Y114" s="2">
        <f t="shared" si="30"/>
        <v>35292238.16794382</v>
      </c>
      <c r="Z114" s="2" t="str">
        <f t="shared" si="8"/>
        <v>HERE</v>
      </c>
      <c r="AA114" s="2">
        <f>IF(Z114="HERE",Y114,AA113+Graph!$G$1*1000)</f>
        <v>35292238.16794382</v>
      </c>
      <c r="AB114" s="2">
        <f t="shared" si="21"/>
        <v>372363.78327524662</v>
      </c>
      <c r="AC114" s="2">
        <f t="shared" si="31"/>
        <v>2299816.25</v>
      </c>
      <c r="AD114" s="3">
        <f t="shared" si="10"/>
        <v>35292238.16794382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23915385.060407769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39</v>
      </c>
      <c r="C115" s="7"/>
      <c r="D115" s="2" t="e">
        <f t="shared" si="12"/>
        <v>#N/A</v>
      </c>
      <c r="E115" s="2" t="e">
        <f t="shared" si="22"/>
        <v>#N/A</v>
      </c>
      <c r="F115" s="2">
        <v>484877.20540070534</v>
      </c>
      <c r="G115" s="2">
        <f t="shared" si="35"/>
        <v>484877.20540070534</v>
      </c>
      <c r="H115" s="2">
        <f t="shared" si="32"/>
        <v>36727456.373171091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1551950.4285714263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506302.17317071557</v>
      </c>
      <c r="Q115" s="2">
        <f t="shared" si="36"/>
        <v>506302.17317071557</v>
      </c>
      <c r="R115" s="2">
        <f t="shared" si="33"/>
        <v>38098356.591114551</v>
      </c>
      <c r="S115" s="2">
        <f t="shared" si="17"/>
        <v>484877.20540070534</v>
      </c>
      <c r="T115" s="2">
        <f t="shared" si="18"/>
        <v>20920.857142857043</v>
      </c>
      <c r="U115" s="2">
        <f t="shared" si="19"/>
        <v>506302.17317071557</v>
      </c>
      <c r="V115" s="2">
        <f t="shared" si="34"/>
        <v>2431648</v>
      </c>
      <c r="W115" s="2">
        <f t="shared" si="20"/>
        <v>131831.75</v>
      </c>
      <c r="X115" s="2">
        <f t="shared" si="6"/>
        <v>374470.42317071557</v>
      </c>
      <c r="Y115" s="2">
        <f t="shared" si="30"/>
        <v>35666708.591114536</v>
      </c>
      <c r="Z115" s="2" t="str">
        <f t="shared" si="8"/>
        <v>HERE</v>
      </c>
      <c r="AA115" s="2">
        <f>IF(Z115="HERE",Y115,AA114+Graph!$G$1*1000)</f>
        <v>35666708.591114536</v>
      </c>
      <c r="AB115" s="2">
        <f t="shared" si="21"/>
        <v>374470.42317071557</v>
      </c>
      <c r="AC115" s="2">
        <f t="shared" si="31"/>
        <v>2431648</v>
      </c>
      <c r="AD115" s="3">
        <f t="shared" si="10"/>
        <v>35666708.591114536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24321789.061820358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40</v>
      </c>
      <c r="C116" s="7"/>
      <c r="D116" s="2" t="e">
        <f t="shared" si="12"/>
        <v>#N/A</v>
      </c>
      <c r="E116" s="2" t="e">
        <f t="shared" si="22"/>
        <v>#N/A</v>
      </c>
      <c r="F116" s="2">
        <v>486712.98088985682</v>
      </c>
      <c r="G116" s="2">
        <f t="shared" si="35"/>
        <v>486712.98088985682</v>
      </c>
      <c r="H116" s="2">
        <f t="shared" si="32"/>
        <v>37214169.354060948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1572871.2857142834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508408.81306618452</v>
      </c>
      <c r="Q116" s="2">
        <f t="shared" si="36"/>
        <v>508408.81306618452</v>
      </c>
      <c r="R116" s="2">
        <f t="shared" si="33"/>
        <v>38606765.404180735</v>
      </c>
      <c r="S116" s="2">
        <f t="shared" si="17"/>
        <v>486712.98088985682</v>
      </c>
      <c r="T116" s="2">
        <f t="shared" si="18"/>
        <v>20920.857142857043</v>
      </c>
      <c r="U116" s="2">
        <f t="shared" si="19"/>
        <v>508408.81306618452</v>
      </c>
      <c r="V116" s="2">
        <f t="shared" si="34"/>
        <v>2639309</v>
      </c>
      <c r="W116" s="2">
        <f t="shared" si="20"/>
        <v>207661</v>
      </c>
      <c r="X116" s="2">
        <f t="shared" si="6"/>
        <v>300747.81306618452</v>
      </c>
      <c r="Y116" s="2">
        <f t="shared" si="30"/>
        <v>35967456.40418072</v>
      </c>
      <c r="Z116" s="2" t="str">
        <f t="shared" si="8"/>
        <v>HERE</v>
      </c>
      <c r="AA116" s="2">
        <f>IF(Z116="HERE",Y116,AA115+Graph!$G$1*1000)</f>
        <v>35967456.40418072</v>
      </c>
      <c r="AB116" s="2">
        <f t="shared" si="21"/>
        <v>300747.81306618452</v>
      </c>
      <c r="AC116" s="2">
        <f t="shared" si="31"/>
        <v>2639309</v>
      </c>
      <c r="AD116" s="3">
        <f t="shared" si="10"/>
        <v>35967456.40418072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24730089.039138865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41</v>
      </c>
      <c r="C117" s="7"/>
      <c r="D117" s="2" t="e">
        <f t="shared" si="12"/>
        <v>#N/A</v>
      </c>
      <c r="E117" s="2" t="e">
        <f t="shared" si="22"/>
        <v>#N/A</v>
      </c>
      <c r="F117" s="2">
        <v>488548.75637899339</v>
      </c>
      <c r="G117" s="2">
        <f t="shared" si="35"/>
        <v>488548.75637899339</v>
      </c>
      <c r="H117" s="2">
        <f t="shared" si="32"/>
        <v>37702718.110439941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1593792.1428571404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510515.45296166837</v>
      </c>
      <c r="Q117" s="2">
        <f t="shared" si="36"/>
        <v>510515.45296166837</v>
      </c>
      <c r="R117" s="2">
        <f t="shared" si="33"/>
        <v>39117280.857142404</v>
      </c>
      <c r="S117" s="2">
        <f t="shared" si="17"/>
        <v>488548.75637899339</v>
      </c>
      <c r="T117" s="2">
        <f t="shared" si="18"/>
        <v>20920.857142857043</v>
      </c>
      <c r="U117" s="2">
        <f t="shared" si="19"/>
        <v>510515.45296166837</v>
      </c>
      <c r="V117" s="2">
        <f t="shared" si="34"/>
        <v>2918252</v>
      </c>
      <c r="W117" s="2">
        <f t="shared" si="20"/>
        <v>278943</v>
      </c>
      <c r="X117" s="2">
        <f t="shared" si="6"/>
        <v>231572.45296166837</v>
      </c>
      <c r="Y117" s="2">
        <f t="shared" si="30"/>
        <v>36199028.857142389</v>
      </c>
      <c r="Z117" s="2" t="str">
        <f t="shared" si="8"/>
        <v>HERE</v>
      </c>
      <c r="AA117" s="2">
        <f>IF(Z117="HERE",Y117,AA116+Graph!$G$1*1000)</f>
        <v>36199028.857142389</v>
      </c>
      <c r="AB117" s="2">
        <f t="shared" si="21"/>
        <v>231572.45296166837</v>
      </c>
      <c r="AC117" s="2">
        <f t="shared" si="31"/>
        <v>2918252</v>
      </c>
      <c r="AD117" s="3">
        <f t="shared" si="10"/>
        <v>36199028.857142389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25140284.992363308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42</v>
      </c>
      <c r="C118" s="7"/>
      <c r="D118" s="2" t="e">
        <f t="shared" si="12"/>
        <v>#N/A</v>
      </c>
      <c r="E118" s="2" t="e">
        <f t="shared" si="22"/>
        <v>#N/A</v>
      </c>
      <c r="F118" s="2">
        <v>490384.53186814487</v>
      </c>
      <c r="G118" s="2">
        <f t="shared" si="35"/>
        <v>490384.53186814487</v>
      </c>
      <c r="H118" s="2">
        <f t="shared" si="32"/>
        <v>38193102.642308086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1614712.9999999974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512622.09285713732</v>
      </c>
      <c r="Q118" s="2">
        <f t="shared" si="36"/>
        <v>512622.09285713732</v>
      </c>
      <c r="R118" s="2">
        <f t="shared" si="33"/>
        <v>39629902.949999541</v>
      </c>
      <c r="S118" s="2">
        <f t="shared" si="17"/>
        <v>490384.53186814487</v>
      </c>
      <c r="T118" s="2">
        <f t="shared" si="18"/>
        <v>20920.857142857043</v>
      </c>
      <c r="U118" s="2">
        <f t="shared" si="19"/>
        <v>512622.09285713732</v>
      </c>
      <c r="V118" s="2">
        <f t="shared" si="34"/>
        <v>3234946</v>
      </c>
      <c r="W118" s="2">
        <f t="shared" si="20"/>
        <v>316694</v>
      </c>
      <c r="X118" s="2">
        <f t="shared" si="6"/>
        <v>195928.09285713732</v>
      </c>
      <c r="Y118" s="2">
        <f t="shared" si="30"/>
        <v>36394956.949999526</v>
      </c>
      <c r="Z118" s="2" t="str">
        <f t="shared" si="8"/>
        <v>HERE</v>
      </c>
      <c r="AA118" s="2">
        <f>IF(Z118="HERE",Y118,AA117+Graph!$G$1*1000)</f>
        <v>36394956.949999526</v>
      </c>
      <c r="AB118" s="2">
        <f t="shared" si="21"/>
        <v>195928.09285713732</v>
      </c>
      <c r="AC118" s="2">
        <f t="shared" si="31"/>
        <v>3234946</v>
      </c>
      <c r="AD118" s="3">
        <f t="shared" si="10"/>
        <v>36394956.949999526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25552376.921493676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43</v>
      </c>
      <c r="C119" s="7"/>
      <c r="D119" s="2" t="e">
        <f t="shared" si="12"/>
        <v>#N/A</v>
      </c>
      <c r="E119" s="2" t="e">
        <f t="shared" si="22"/>
        <v>#N/A</v>
      </c>
      <c r="F119" s="2">
        <v>492220.30735728145</v>
      </c>
      <c r="G119" s="2">
        <f t="shared" si="35"/>
        <v>492220.30735728145</v>
      </c>
      <c r="H119" s="2">
        <f t="shared" si="32"/>
        <v>38685322.949665368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1635633.8571428545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514728.73275260627</v>
      </c>
      <c r="Q119" s="2">
        <f t="shared" si="36"/>
        <v>514728.73275260627</v>
      </c>
      <c r="R119" s="2">
        <f t="shared" si="33"/>
        <v>40144631.682752147</v>
      </c>
      <c r="S119" s="2">
        <f t="shared" si="17"/>
        <v>492220.30735728145</v>
      </c>
      <c r="T119" s="2">
        <f t="shared" si="18"/>
        <v>20920.857142857043</v>
      </c>
      <c r="U119" s="2">
        <f t="shared" si="19"/>
        <v>514728.73275260627</v>
      </c>
      <c r="V119" s="2">
        <f t="shared" si="34"/>
        <v>3559179</v>
      </c>
      <c r="W119" s="2">
        <f t="shared" si="20"/>
        <v>324233</v>
      </c>
      <c r="X119" s="2">
        <f t="shared" si="6"/>
        <v>190495.73275260627</v>
      </c>
      <c r="Y119" s="2">
        <f t="shared" si="30"/>
        <v>36585452.682752132</v>
      </c>
      <c r="Z119" s="2" t="str">
        <f t="shared" si="8"/>
        <v>HERE</v>
      </c>
      <c r="AA119" s="2">
        <f>IF(Z119="HERE",Y119,AA118+Graph!$G$1*1000)</f>
        <v>36585452.682752132</v>
      </c>
      <c r="AB119" s="2">
        <f t="shared" si="21"/>
        <v>190495.73275260627</v>
      </c>
      <c r="AC119" s="2">
        <f t="shared" si="31"/>
        <v>3559179</v>
      </c>
      <c r="AD119" s="3">
        <f t="shared" si="10"/>
        <v>36585452.682752132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25966364.826529965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44</v>
      </c>
      <c r="C120" s="7"/>
      <c r="D120" s="2" t="e">
        <f t="shared" si="12"/>
        <v>#N/A</v>
      </c>
      <c r="E120" s="2" t="e">
        <f t="shared" si="22"/>
        <v>#N/A</v>
      </c>
      <c r="F120" s="2">
        <v>494056.08284643292</v>
      </c>
      <c r="G120" s="2">
        <f t="shared" si="35"/>
        <v>494056.08284643292</v>
      </c>
      <c r="H120" s="2">
        <f t="shared" si="32"/>
        <v>39179379.032511801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1656554.7142857115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516835.37264807522</v>
      </c>
      <c r="Q120" s="2">
        <f t="shared" si="36"/>
        <v>516835.37264807522</v>
      </c>
      <c r="R120" s="2">
        <f t="shared" si="33"/>
        <v>40661467.055400223</v>
      </c>
      <c r="S120" s="2">
        <f t="shared" si="17"/>
        <v>494056.08284643292</v>
      </c>
      <c r="T120" s="2">
        <f t="shared" si="18"/>
        <v>20920.857142857043</v>
      </c>
      <c r="U120" s="2">
        <f t="shared" si="19"/>
        <v>516835.37264807522</v>
      </c>
      <c r="V120" s="2">
        <f t="shared" si="34"/>
        <v>3837094</v>
      </c>
      <c r="W120" s="2">
        <f t="shared" si="20"/>
        <v>277915</v>
      </c>
      <c r="X120" s="2">
        <f t="shared" si="6"/>
        <v>238920.37264807522</v>
      </c>
      <c r="Y120" s="2">
        <f t="shared" si="30"/>
        <v>36824373.055400208</v>
      </c>
      <c r="Z120" s="2" t="str">
        <f t="shared" si="8"/>
        <v>HERE</v>
      </c>
      <c r="AA120" s="2">
        <f>IF(Z120="HERE",Y120,AA119+Graph!$G$1*1000)</f>
        <v>36824373.055400208</v>
      </c>
      <c r="AB120" s="2">
        <f t="shared" si="21"/>
        <v>238920.37264807522</v>
      </c>
      <c r="AC120" s="2">
        <f t="shared" si="31"/>
        <v>3837094</v>
      </c>
      <c r="AD120" s="3">
        <f t="shared" si="10"/>
        <v>36824373.055400208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26382248.707472172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45</v>
      </c>
      <c r="C121" s="7"/>
      <c r="D121" s="2" t="e">
        <f t="shared" si="12"/>
        <v>#N/A</v>
      </c>
      <c r="E121" s="2" t="e">
        <f t="shared" si="22"/>
        <v>#N/A</v>
      </c>
      <c r="F121" s="2">
        <v>495891.8583355695</v>
      </c>
      <c r="G121" s="2">
        <f t="shared" si="35"/>
        <v>495891.8583355695</v>
      </c>
      <c r="H121" s="2">
        <f t="shared" si="32"/>
        <v>39675270.89084737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1677475.5714285686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518942.01254354417</v>
      </c>
      <c r="Q121" s="2">
        <f t="shared" si="36"/>
        <v>518942.01254354417</v>
      </c>
      <c r="R121" s="2">
        <f t="shared" si="33"/>
        <v>41180409.067943767</v>
      </c>
      <c r="S121" s="2">
        <f t="shared" si="17"/>
        <v>495891.8583355695</v>
      </c>
      <c r="T121" s="2">
        <f t="shared" si="18"/>
        <v>20920.857142857043</v>
      </c>
      <c r="U121" s="2">
        <f t="shared" si="19"/>
        <v>518942.01254354417</v>
      </c>
      <c r="V121" s="2">
        <f t="shared" si="34"/>
        <v>4062501</v>
      </c>
      <c r="W121" s="2">
        <f t="shared" si="20"/>
        <v>225407</v>
      </c>
      <c r="X121" s="2">
        <f t="shared" si="6"/>
        <v>293535.01254354417</v>
      </c>
      <c r="Y121" s="2">
        <f t="shared" si="30"/>
        <v>37117908.067943752</v>
      </c>
      <c r="Z121" s="2" t="str">
        <f t="shared" si="8"/>
        <v>HERE</v>
      </c>
      <c r="AA121" s="2">
        <f>IF(Z121="HERE",Y121,AA120+Graph!$G$1*1000)</f>
        <v>37117908.067943752</v>
      </c>
      <c r="AB121" s="2">
        <f t="shared" si="21"/>
        <v>293535.01254354417</v>
      </c>
      <c r="AC121" s="2">
        <f t="shared" si="31"/>
        <v>4062501</v>
      </c>
      <c r="AD121" s="3">
        <f t="shared" si="10"/>
        <v>37117908.067943752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26800028.564320307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46</v>
      </c>
      <c r="C122" s="7"/>
      <c r="D122" s="2" t="e">
        <f t="shared" si="12"/>
        <v>#N/A</v>
      </c>
      <c r="E122" s="2" t="e">
        <f t="shared" si="22"/>
        <v>#N/A</v>
      </c>
      <c r="F122" s="2">
        <v>497727.63382472098</v>
      </c>
      <c r="G122" s="2">
        <f t="shared" si="35"/>
        <v>497727.63382472098</v>
      </c>
      <c r="H122" s="2">
        <f t="shared" si="32"/>
        <v>40172998.524672091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1698396.4285714256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521048.65243901312</v>
      </c>
      <c r="Q122" s="2">
        <f t="shared" si="36"/>
        <v>521048.65243901312</v>
      </c>
      <c r="R122" s="2">
        <f t="shared" si="33"/>
        <v>41701457.72038278</v>
      </c>
      <c r="S122" s="2">
        <f t="shared" si="17"/>
        <v>497727.63382472098</v>
      </c>
      <c r="T122" s="2">
        <f t="shared" si="18"/>
        <v>20920.857142857043</v>
      </c>
      <c r="U122" s="2">
        <f t="shared" si="19"/>
        <v>521048.65243901312</v>
      </c>
      <c r="V122" s="2">
        <f t="shared" si="34"/>
        <v>4266577</v>
      </c>
      <c r="W122" s="2">
        <f t="shared" si="20"/>
        <v>204076</v>
      </c>
      <c r="X122" s="2">
        <f t="shared" si="6"/>
        <v>316972.65243901312</v>
      </c>
      <c r="Y122" s="2">
        <f t="shared" si="30"/>
        <v>37434880.720382765</v>
      </c>
      <c r="Z122" s="2" t="str">
        <f t="shared" si="8"/>
        <v>HERE</v>
      </c>
      <c r="AA122" s="2">
        <f>IF(Z122="HERE",Y122,AA121+Graph!$G$1*1000)</f>
        <v>37434880.720382765</v>
      </c>
      <c r="AB122" s="2">
        <f t="shared" si="21"/>
        <v>316972.65243901312</v>
      </c>
      <c r="AC122" s="2">
        <f t="shared" si="31"/>
        <v>4266577</v>
      </c>
      <c r="AD122" s="3">
        <f t="shared" si="10"/>
        <v>37434880.720382765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27183734.80034817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47</v>
      </c>
      <c r="C123" s="7"/>
      <c r="D123" s="2" t="e">
        <f t="shared" si="12"/>
        <v>#N/A</v>
      </c>
      <c r="E123" s="2" t="e">
        <f t="shared" si="22"/>
        <v>#N/A</v>
      </c>
      <c r="F123" s="2">
        <v>499563.40931387246</v>
      </c>
      <c r="G123" s="2">
        <f t="shared" si="35"/>
        <v>499563.40931387246</v>
      </c>
      <c r="H123" s="2">
        <f t="shared" si="32"/>
        <v>40672561.933985963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1719317.2857142827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523155.29233448207</v>
      </c>
      <c r="Q123" s="2">
        <f t="shared" si="36"/>
        <v>523155.29233448207</v>
      </c>
      <c r="R123" s="2">
        <f t="shared" si="33"/>
        <v>42224613.012717262</v>
      </c>
      <c r="S123" s="2">
        <f t="shared" si="17"/>
        <v>499563.40931387246</v>
      </c>
      <c r="T123" s="2">
        <f t="shared" si="18"/>
        <v>20920.857142857043</v>
      </c>
      <c r="U123" s="2">
        <f t="shared" si="19"/>
        <v>523155.29233448207</v>
      </c>
      <c r="V123" s="2">
        <f t="shared" si="34"/>
        <v>4609740</v>
      </c>
      <c r="W123" s="2">
        <f t="shared" si="20"/>
        <v>343163</v>
      </c>
      <c r="X123" s="2">
        <f t="shared" si="6"/>
        <v>179992.29233448207</v>
      </c>
      <c r="Y123" s="2">
        <f t="shared" si="30"/>
        <v>37614873.012717247</v>
      </c>
      <c r="Z123" s="2" t="str">
        <f t="shared" si="8"/>
        <v>HERE</v>
      </c>
      <c r="AA123" s="2">
        <f>IF(Z123="HERE",Y123,AA122+Graph!$G$1*1000)</f>
        <v>37614873.012717247</v>
      </c>
      <c r="AB123" s="2">
        <f t="shared" si="21"/>
        <v>179992.29233448207</v>
      </c>
      <c r="AC123" s="2">
        <f t="shared" si="31"/>
        <v>4609740</v>
      </c>
      <c r="AD123" s="3">
        <f t="shared" si="10"/>
        <v>37614873.012717247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27569337.012281958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48</v>
      </c>
      <c r="C124" s="7"/>
      <c r="D124" s="2" t="e">
        <f t="shared" si="12"/>
        <v>#N/A</v>
      </c>
      <c r="E124" s="2" t="e">
        <f t="shared" si="22"/>
        <v>#N/A</v>
      </c>
      <c r="F124" s="2">
        <v>501399.18480300903</v>
      </c>
      <c r="G124" s="2">
        <f t="shared" si="35"/>
        <v>501399.18480300903</v>
      </c>
      <c r="H124" s="2">
        <f t="shared" si="32"/>
        <v>41173961.118788972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1740238.1428571397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525261.93222995102</v>
      </c>
      <c r="Q124" s="2">
        <f t="shared" si="36"/>
        <v>525261.93222995102</v>
      </c>
      <c r="R124" s="2">
        <f t="shared" si="33"/>
        <v>42749874.944947213</v>
      </c>
      <c r="S124" s="2">
        <f t="shared" si="17"/>
        <v>501399.18480300903</v>
      </c>
      <c r="T124" s="2">
        <f t="shared" si="18"/>
        <v>20920.857142857043</v>
      </c>
      <c r="U124" s="2">
        <f t="shared" si="19"/>
        <v>525261.93222995102</v>
      </c>
      <c r="V124" s="2">
        <f t="shared" si="34"/>
        <v>4973248</v>
      </c>
      <c r="W124" s="2">
        <f t="shared" si="20"/>
        <v>363508</v>
      </c>
      <c r="X124" s="2">
        <f t="shared" si="6"/>
        <v>161753.93222995102</v>
      </c>
      <c r="Y124" s="2">
        <f t="shared" si="30"/>
        <v>37776626.944947198</v>
      </c>
      <c r="Z124" s="2" t="str">
        <f t="shared" si="8"/>
        <v>HERE</v>
      </c>
      <c r="AA124" s="2">
        <f>IF(Z124="HERE",Y124,AA123+Graph!$G$1*1000)</f>
        <v>37776626.944947198</v>
      </c>
      <c r="AB124" s="2">
        <f t="shared" si="21"/>
        <v>161753.93222995102</v>
      </c>
      <c r="AC124" s="2">
        <f t="shared" si="31"/>
        <v>4973248</v>
      </c>
      <c r="AD124" s="3">
        <f t="shared" si="10"/>
        <v>37776626.944947198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27956835.200121671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49</v>
      </c>
      <c r="C125" s="7"/>
      <c r="D125" s="2" t="e">
        <f t="shared" si="12"/>
        <v>#N/A</v>
      </c>
      <c r="E125" s="2" t="e">
        <f t="shared" si="22"/>
        <v>#N/A</v>
      </c>
      <c r="F125" s="2">
        <v>503234.96029216051</v>
      </c>
      <c r="G125" s="2">
        <f t="shared" si="35"/>
        <v>503234.96029216051</v>
      </c>
      <c r="H125" s="2">
        <f t="shared" si="32"/>
        <v>41677196.079081133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1761158.9999999967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527368.57212541997</v>
      </c>
      <c r="Q125" s="2">
        <f t="shared" si="36"/>
        <v>527368.57212541997</v>
      </c>
      <c r="R125" s="2">
        <f t="shared" si="33"/>
        <v>43277243.517072633</v>
      </c>
      <c r="S125" s="2">
        <f t="shared" si="17"/>
        <v>503234.96029216051</v>
      </c>
      <c r="T125" s="2">
        <f t="shared" si="18"/>
        <v>20920.857142857043</v>
      </c>
      <c r="U125" s="2">
        <f t="shared" si="19"/>
        <v>527368.57212541997</v>
      </c>
      <c r="V125" s="2">
        <f t="shared" si="34"/>
        <v>5383103</v>
      </c>
      <c r="W125" s="2">
        <f t="shared" si="20"/>
        <v>409855</v>
      </c>
      <c r="X125" s="2">
        <f t="shared" si="6"/>
        <v>117513.57212541997</v>
      </c>
      <c r="Y125" s="2">
        <f t="shared" si="30"/>
        <v>37894140.517072618</v>
      </c>
      <c r="Z125" s="2" t="str">
        <f t="shared" si="8"/>
        <v>HERE</v>
      </c>
      <c r="AA125" s="2">
        <f>IF(Z125="HERE",Y125,AA124+Graph!$G$1*1000)</f>
        <v>37894140.517072618</v>
      </c>
      <c r="AB125" s="2">
        <f t="shared" si="21"/>
        <v>117513.57212541997</v>
      </c>
      <c r="AC125" s="2">
        <f t="shared" si="31"/>
        <v>5383103</v>
      </c>
      <c r="AD125" s="3">
        <f t="shared" si="10"/>
        <v>37894140.517072618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28346229.363867305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50</v>
      </c>
      <c r="C126" s="7"/>
      <c r="D126" s="2" t="e">
        <f t="shared" si="12"/>
        <v>#N/A</v>
      </c>
      <c r="E126" s="2" t="e">
        <f t="shared" si="22"/>
        <v>#N/A</v>
      </c>
      <c r="F126" s="2">
        <v>505070.73578129709</v>
      </c>
      <c r="G126" s="2">
        <f t="shared" si="35"/>
        <v>505070.73578129709</v>
      </c>
      <c r="H126" s="2">
        <f t="shared" si="32"/>
        <v>42182266.81486243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1782079.8571428538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529475.21202088892</v>
      </c>
      <c r="Q126" s="2">
        <f t="shared" si="36"/>
        <v>529475.21202088892</v>
      </c>
      <c r="R126" s="2">
        <f t="shared" si="33"/>
        <v>43806718.729093522</v>
      </c>
      <c r="S126" s="2">
        <f t="shared" si="17"/>
        <v>505070.73578129709</v>
      </c>
      <c r="T126" s="2">
        <f t="shared" si="18"/>
        <v>20920.857142857043</v>
      </c>
      <c r="U126" s="2">
        <f t="shared" si="19"/>
        <v>529475.21202088892</v>
      </c>
      <c r="V126" s="2">
        <f t="shared" si="34"/>
        <v>5861351</v>
      </c>
      <c r="W126" s="2">
        <f t="shared" si="20"/>
        <v>478248</v>
      </c>
      <c r="X126" s="2">
        <f t="shared" si="6"/>
        <v>51227.212020888925</v>
      </c>
      <c r="Y126" s="2">
        <f t="shared" si="30"/>
        <v>37945367.729093507</v>
      </c>
      <c r="Z126" s="2" t="str">
        <f t="shared" si="8"/>
        <v>HERE</v>
      </c>
      <c r="AA126" s="2">
        <f>IF(Z126="HERE",Y126,AA125+Graph!$G$1*1000)</f>
        <v>37945367.729093507</v>
      </c>
      <c r="AB126" s="2">
        <f t="shared" si="21"/>
        <v>51227.212020888925</v>
      </c>
      <c r="AC126" s="2">
        <f t="shared" si="31"/>
        <v>5861351</v>
      </c>
      <c r="AD126" s="3">
        <f t="shared" si="10"/>
        <v>37945367.729093507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28737519.503518857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51</v>
      </c>
      <c r="C127" s="7"/>
      <c r="D127" s="2" t="e">
        <f t="shared" si="12"/>
        <v>#N/A</v>
      </c>
      <c r="E127" s="2" t="e">
        <f t="shared" si="22"/>
        <v>#N/A</v>
      </c>
      <c r="F127" s="2">
        <v>506906.51127044857</v>
      </c>
      <c r="G127" s="2">
        <f t="shared" si="35"/>
        <v>506906.51127044857</v>
      </c>
      <c r="H127" s="2">
        <f t="shared" si="32"/>
        <v>42689173.326132879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1803000.7142857108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531581.85191637278</v>
      </c>
      <c r="Q127" s="2">
        <f t="shared" si="36"/>
        <v>531581.85191637278</v>
      </c>
      <c r="R127" s="2">
        <f t="shared" si="33"/>
        <v>44338300.581009895</v>
      </c>
      <c r="S127" s="2">
        <f t="shared" si="17"/>
        <v>506906.51127044857</v>
      </c>
      <c r="T127" s="2">
        <f t="shared" si="18"/>
        <v>20920.857142857043</v>
      </c>
      <c r="U127" s="2">
        <f t="shared" si="19"/>
        <v>531581.85191637278</v>
      </c>
      <c r="V127" s="2">
        <f t="shared" si="34"/>
        <v>6353321</v>
      </c>
      <c r="W127" s="2">
        <f t="shared" si="20"/>
        <v>491970</v>
      </c>
      <c r="X127" s="2">
        <f t="shared" si="6"/>
        <v>39611.851916372776</v>
      </c>
      <c r="Y127" s="2">
        <f t="shared" si="30"/>
        <v>37984979.58100988</v>
      </c>
      <c r="Z127" s="2" t="str">
        <f t="shared" si="8"/>
        <v>HERE</v>
      </c>
      <c r="AA127" s="2">
        <f>IF(Z127="HERE",Y127,AA126+Graph!$G$1*1000)</f>
        <v>37984979.58100988</v>
      </c>
      <c r="AB127" s="2">
        <f t="shared" si="21"/>
        <v>39611.851916372776</v>
      </c>
      <c r="AC127" s="2">
        <f t="shared" si="31"/>
        <v>6353321</v>
      </c>
      <c r="AD127" s="3">
        <f t="shared" si="10"/>
        <v>37984979.58100988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29130705.619076334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52</v>
      </c>
      <c r="C128" s="7"/>
      <c r="D128" s="2" t="e">
        <f t="shared" si="12"/>
        <v>#N/A</v>
      </c>
      <c r="E128" s="2" t="e">
        <f t="shared" si="22"/>
        <v>#N/A</v>
      </c>
      <c r="F128" s="2">
        <v>508742.28675958514</v>
      </c>
      <c r="G128" s="2">
        <f t="shared" si="35"/>
        <v>508742.28675958514</v>
      </c>
      <c r="H128" s="2">
        <f t="shared" si="32"/>
        <v>43197915.612892464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1823921.5714285679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533688.49181184173</v>
      </c>
      <c r="Q128" s="2">
        <f t="shared" si="36"/>
        <v>533688.49181184173</v>
      </c>
      <c r="R128" s="2">
        <f t="shared" si="33"/>
        <v>44871989.072821736</v>
      </c>
      <c r="S128" s="2">
        <f t="shared" si="17"/>
        <v>508742.28675958514</v>
      </c>
      <c r="T128" s="2">
        <f t="shared" si="18"/>
        <v>20920.857142857043</v>
      </c>
      <c r="U128" s="2">
        <f t="shared" si="19"/>
        <v>533688.49181184173</v>
      </c>
      <c r="V128" s="2">
        <f t="shared" si="34"/>
        <v>6573570</v>
      </c>
      <c r="W128" s="2">
        <f t="shared" si="20"/>
        <v>220249</v>
      </c>
      <c r="X128" s="2">
        <f t="shared" si="6"/>
        <v>313439.49181184173</v>
      </c>
      <c r="Y128" s="2">
        <f t="shared" si="30"/>
        <v>38298419.072821721</v>
      </c>
      <c r="Z128" s="2" t="str">
        <f t="shared" si="8"/>
        <v>HERE</v>
      </c>
      <c r="AA128" s="2">
        <f>IF(Z128="HERE",Y128,AA127+Graph!$G$1*1000)</f>
        <v>38298419.072821721</v>
      </c>
      <c r="AB128" s="2">
        <f t="shared" si="21"/>
        <v>313439.49181184173</v>
      </c>
      <c r="AC128" s="2">
        <f t="shared" si="31"/>
        <v>6573570</v>
      </c>
      <c r="AD128" s="3">
        <f t="shared" si="10"/>
        <v>38298419.072821721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29525787.710539743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53</v>
      </c>
      <c r="C129" s="7"/>
      <c r="D129" s="2" t="e">
        <f t="shared" si="12"/>
        <v>#N/A</v>
      </c>
      <c r="E129" s="2" t="e">
        <f t="shared" si="22"/>
        <v>#N/A</v>
      </c>
      <c r="F129" s="2">
        <v>510578.06224873662</v>
      </c>
      <c r="G129" s="2">
        <f t="shared" si="35"/>
        <v>510578.06224873662</v>
      </c>
      <c r="H129" s="2">
        <f t="shared" si="32"/>
        <v>43708493.6751412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1844842.4285714249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535795.13170731068</v>
      </c>
      <c r="Q129" s="2">
        <f t="shared" si="36"/>
        <v>535795.13170731068</v>
      </c>
      <c r="R129" s="2">
        <f t="shared" si="33"/>
        <v>45407784.204529047</v>
      </c>
      <c r="S129" s="2">
        <f t="shared" si="17"/>
        <v>510578.06224873662</v>
      </c>
      <c r="T129" s="2">
        <f t="shared" si="18"/>
        <v>20920.857142857043</v>
      </c>
      <c r="U129" s="2">
        <f t="shared" si="19"/>
        <v>535795.13170731068</v>
      </c>
      <c r="V129" s="2">
        <f t="shared" si="34"/>
        <v>6853372</v>
      </c>
      <c r="W129" s="2">
        <f t="shared" si="20"/>
        <v>279802</v>
      </c>
      <c r="X129" s="2">
        <f t="shared" si="6"/>
        <v>255993.13170731068</v>
      </c>
      <c r="Y129" s="2">
        <f t="shared" si="30"/>
        <v>38554412.204529032</v>
      </c>
      <c r="Z129" s="2" t="str">
        <f t="shared" si="8"/>
        <v>HERE</v>
      </c>
      <c r="AA129" s="2">
        <f>IF(Z129="HERE",Y129,AA128+Graph!$G$1*1000)</f>
        <v>38554412.204529032</v>
      </c>
      <c r="AB129" s="2">
        <f t="shared" si="21"/>
        <v>255993.13170731068</v>
      </c>
      <c r="AC129" s="2">
        <f t="shared" si="31"/>
        <v>6853372</v>
      </c>
      <c r="AD129" s="3">
        <f t="shared" si="10"/>
        <v>38554412.204529032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29856130.847551934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54</v>
      </c>
      <c r="C130" s="7"/>
      <c r="D130" s="2" t="e">
        <f t="shared" si="12"/>
        <v>#N/A</v>
      </c>
      <c r="E130" s="2" t="e">
        <f t="shared" si="22"/>
        <v>#N/A</v>
      </c>
      <c r="F130" s="2">
        <v>512413.8377378881</v>
      </c>
      <c r="G130" s="2">
        <f t="shared" si="35"/>
        <v>512413.8377378881</v>
      </c>
      <c r="H130" s="2">
        <f t="shared" si="32"/>
        <v>44220907.512879089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1865763.285714282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537901.77160277963</v>
      </c>
      <c r="Q130" s="2">
        <f t="shared" si="36"/>
        <v>537901.77160277963</v>
      </c>
      <c r="R130" s="2">
        <f t="shared" si="33"/>
        <v>45945685.976131827</v>
      </c>
      <c r="S130" s="2">
        <f t="shared" si="17"/>
        <v>512413.8377378881</v>
      </c>
      <c r="T130" s="2">
        <f t="shared" si="18"/>
        <v>20920.857142857043</v>
      </c>
      <c r="U130" s="2">
        <f t="shared" si="19"/>
        <v>537901.77160277963</v>
      </c>
      <c r="V130" s="2">
        <f t="shared" si="34"/>
        <v>7164387</v>
      </c>
      <c r="W130" s="2">
        <f t="shared" si="20"/>
        <v>311015</v>
      </c>
      <c r="X130" s="2">
        <f t="shared" si="6"/>
        <v>226886.77160277963</v>
      </c>
      <c r="Y130" s="2">
        <f t="shared" si="30"/>
        <v>38781298.976131812</v>
      </c>
      <c r="Z130" s="2" t="str">
        <f t="shared" si="8"/>
        <v>HERE</v>
      </c>
      <c r="AA130" s="2">
        <f>IF(Z130="HERE",Y130,AA129+Graph!$G$1*1000)</f>
        <v>38781298.976131812</v>
      </c>
      <c r="AB130" s="2">
        <f t="shared" si="21"/>
        <v>226886.77160277963</v>
      </c>
      <c r="AC130" s="2">
        <f t="shared" si="31"/>
        <v>7164387</v>
      </c>
      <c r="AD130" s="3">
        <f t="shared" si="10"/>
        <v>38781298.976131812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30188369.960470047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55</v>
      </c>
      <c r="C131" s="7"/>
      <c r="D131" s="2" t="e">
        <f t="shared" si="12"/>
        <v>#N/A</v>
      </c>
      <c r="E131" s="2" t="e">
        <f t="shared" si="22"/>
        <v>#N/A</v>
      </c>
      <c r="F131" s="2">
        <v>514249.61322702467</v>
      </c>
      <c r="G131" s="2">
        <f t="shared" si="35"/>
        <v>514249.61322702467</v>
      </c>
      <c r="H131" s="2">
        <f t="shared" si="32"/>
        <v>44735157.126106113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1886684.142857139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540008.41149824858</v>
      </c>
      <c r="Q131" s="2">
        <f t="shared" si="36"/>
        <v>540008.41149824858</v>
      </c>
      <c r="R131" s="2">
        <f t="shared" si="33"/>
        <v>46485694.387630075</v>
      </c>
      <c r="S131" s="2">
        <f t="shared" si="17"/>
        <v>514249.61322702467</v>
      </c>
      <c r="T131" s="2">
        <f t="shared" si="18"/>
        <v>20920.857142857043</v>
      </c>
      <c r="U131" s="2">
        <f t="shared" si="19"/>
        <v>540008.41149824858</v>
      </c>
      <c r="V131" s="2">
        <f t="shared" si="34"/>
        <v>7447199</v>
      </c>
      <c r="W131" s="2">
        <f t="shared" si="20"/>
        <v>282812</v>
      </c>
      <c r="X131" s="2">
        <f t="shared" si="6"/>
        <v>257196.41149824858</v>
      </c>
      <c r="Y131" s="2">
        <f t="shared" si="30"/>
        <v>39038495.38763006</v>
      </c>
      <c r="Z131" s="2" t="str">
        <f t="shared" si="8"/>
        <v>HERE</v>
      </c>
      <c r="AA131" s="2">
        <f>IF(Z131="HERE",Y131,AA130+Graph!$G$1*1000)</f>
        <v>39038495.38763006</v>
      </c>
      <c r="AB131" s="2">
        <f t="shared" si="21"/>
        <v>257196.41149824858</v>
      </c>
      <c r="AC131" s="2">
        <f t="shared" si="31"/>
        <v>7447199</v>
      </c>
      <c r="AD131" s="3">
        <f t="shared" si="10"/>
        <v>39038495.38763006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30522505.049294081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56</v>
      </c>
      <c r="C132" s="7"/>
      <c r="D132" s="2" t="e">
        <f t="shared" si="12"/>
        <v>#N/A</v>
      </c>
      <c r="E132" s="2" t="e">
        <f t="shared" si="22"/>
        <v>#N/A</v>
      </c>
      <c r="F132" s="2">
        <v>516085.38871617615</v>
      </c>
      <c r="G132" s="2">
        <f t="shared" si="35"/>
        <v>516085.38871617615</v>
      </c>
      <c r="H132" s="2">
        <f t="shared" si="32"/>
        <v>45251242.514822289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1907604.999999996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542115.05139371753</v>
      </c>
      <c r="Q132" s="2">
        <f t="shared" si="36"/>
        <v>542115.05139371753</v>
      </c>
      <c r="R132" s="2">
        <f t="shared" si="33"/>
        <v>47027809.439023793</v>
      </c>
      <c r="S132" s="2">
        <f t="shared" si="17"/>
        <v>516085.38871617615</v>
      </c>
      <c r="T132" s="2">
        <f t="shared" si="18"/>
        <v>20920.857142857043</v>
      </c>
      <c r="U132" s="2">
        <f t="shared" si="19"/>
        <v>542115.05139371753</v>
      </c>
      <c r="V132" s="2">
        <f t="shared" si="34"/>
        <v>7891184</v>
      </c>
      <c r="W132" s="2">
        <f t="shared" si="20"/>
        <v>443985</v>
      </c>
      <c r="X132" s="2">
        <f t="shared" si="6"/>
        <v>98130.051393717527</v>
      </c>
      <c r="Y132" s="2">
        <f t="shared" si="30"/>
        <v>39136625.439023778</v>
      </c>
      <c r="Z132" s="2" t="str">
        <f t="shared" si="8"/>
        <v>HERE</v>
      </c>
      <c r="AA132" s="2">
        <f>IF(Z132="HERE",Y132,AA131+Graph!$G$1*1000)</f>
        <v>39136625.439023778</v>
      </c>
      <c r="AB132" s="2">
        <f t="shared" si="21"/>
        <v>98130.051393717527</v>
      </c>
      <c r="AC132" s="2">
        <f t="shared" si="31"/>
        <v>7891184</v>
      </c>
      <c r="AD132" s="3">
        <f t="shared" si="10"/>
        <v>39136625.439023778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30858536.114024039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57</v>
      </c>
      <c r="C133" s="7"/>
      <c r="D133" s="2" t="e">
        <f t="shared" si="12"/>
        <v>#N/A</v>
      </c>
      <c r="E133" s="2" t="e">
        <f t="shared" si="22"/>
        <v>#N/A</v>
      </c>
      <c r="F133" s="2">
        <v>517921.16420531273</v>
      </c>
      <c r="G133" s="2">
        <f t="shared" si="35"/>
        <v>517921.16420531273</v>
      </c>
      <c r="H133" s="2">
        <f t="shared" si="32"/>
        <v>45769163.679027602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1928525.8571428531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544221.69128918648</v>
      </c>
      <c r="Q133" s="2">
        <f t="shared" si="36"/>
        <v>544221.69128918648</v>
      </c>
      <c r="R133" s="2">
        <f t="shared" si="33"/>
        <v>47572031.130312979</v>
      </c>
      <c r="S133" s="2">
        <f t="shared" si="17"/>
        <v>517921.16420531273</v>
      </c>
      <c r="T133" s="2">
        <f t="shared" si="18"/>
        <v>20920.857142857043</v>
      </c>
      <c r="U133" s="2">
        <f t="shared" si="19"/>
        <v>544221.69128918648</v>
      </c>
      <c r="V133" s="2">
        <f t="shared" si="34"/>
        <v>8378940</v>
      </c>
      <c r="W133" s="2">
        <f t="shared" si="20"/>
        <v>487756</v>
      </c>
      <c r="X133" s="2">
        <f t="shared" si="6"/>
        <v>56465.691289186478</v>
      </c>
      <c r="Y133" s="2">
        <f t="shared" si="30"/>
        <v>39193091.130312964</v>
      </c>
      <c r="Z133" s="2" t="str">
        <f t="shared" si="8"/>
        <v>HERE</v>
      </c>
      <c r="AA133" s="2">
        <f>IF(Z133="HERE",Y133,AA132+Graph!$G$1*1000)</f>
        <v>39193091.130312964</v>
      </c>
      <c r="AB133" s="2">
        <f t="shared" si="21"/>
        <v>56465.691289186478</v>
      </c>
      <c r="AC133" s="2">
        <f t="shared" si="31"/>
        <v>8378940</v>
      </c>
      <c r="AD133" s="3">
        <f t="shared" si="10"/>
        <v>39193091.130312964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31196463.154659916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58</v>
      </c>
      <c r="C134" s="7"/>
      <c r="D134" s="2" t="e">
        <f t="shared" si="12"/>
        <v>#N/A</v>
      </c>
      <c r="E134" s="2" t="e">
        <f t="shared" si="22"/>
        <v>#N/A</v>
      </c>
      <c r="F134" s="2">
        <v>519756.93969446421</v>
      </c>
      <c r="G134" s="2">
        <f t="shared" si="35"/>
        <v>519756.93969446421</v>
      </c>
      <c r="H134" s="2">
        <f t="shared" si="32"/>
        <v>46288920.618722066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1949446.7142857101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546328.33118465543</v>
      </c>
      <c r="Q134" s="2">
        <f t="shared" si="36"/>
        <v>546328.33118465543</v>
      </c>
      <c r="R134" s="2">
        <f t="shared" si="33"/>
        <v>48118359.461497635</v>
      </c>
      <c r="S134" s="2">
        <f t="shared" si="17"/>
        <v>519756.93969446421</v>
      </c>
      <c r="T134" s="2">
        <f t="shared" si="18"/>
        <v>20920.857142857043</v>
      </c>
      <c r="U134" s="2">
        <f t="shared" si="19"/>
        <v>546328.33118465543</v>
      </c>
      <c r="V134" s="2">
        <f t="shared" si="34"/>
        <v>8977329</v>
      </c>
      <c r="W134" s="2">
        <f t="shared" si="20"/>
        <v>598389</v>
      </c>
      <c r="X134" s="2">
        <f t="shared" si="6"/>
        <v>-52060.668815344572</v>
      </c>
      <c r="Y134" s="2">
        <f t="shared" si="30"/>
        <v>39141030.46149762</v>
      </c>
      <c r="Z134" s="2" t="str">
        <f t="shared" si="8"/>
        <v>HERE</v>
      </c>
      <c r="AA134" s="2">
        <f>IF(Z134="HERE",Y134,AA133+Graph!$G$1*1000)</f>
        <v>39141030.46149762</v>
      </c>
      <c r="AB134" s="2">
        <f t="shared" si="21"/>
        <v>-52060.668815344572</v>
      </c>
      <c r="AC134" s="2">
        <f t="shared" si="31"/>
        <v>8977329</v>
      </c>
      <c r="AD134" s="3">
        <f t="shared" si="10"/>
        <v>39141030.46149762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31536286.171201717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59</v>
      </c>
      <c r="C135" s="7"/>
      <c r="D135" s="2" t="e">
        <f t="shared" si="12"/>
        <v>#N/A</v>
      </c>
      <c r="E135" s="2" t="e">
        <f t="shared" si="22"/>
        <v>#N/A</v>
      </c>
      <c r="F135" s="2">
        <v>521592.71518360078</v>
      </c>
      <c r="G135" s="2">
        <f t="shared" si="35"/>
        <v>521592.71518360078</v>
      </c>
      <c r="H135" s="2">
        <f t="shared" si="32"/>
        <v>46810513.333905667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1970367.5714285672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548434.97108012438</v>
      </c>
      <c r="Q135" s="2">
        <f t="shared" si="36"/>
        <v>548434.97108012438</v>
      </c>
      <c r="R135" s="2">
        <f t="shared" si="33"/>
        <v>48666794.432577759</v>
      </c>
      <c r="S135" s="2">
        <f t="shared" si="17"/>
        <v>521592.71518360078</v>
      </c>
      <c r="T135" s="2">
        <f t="shared" si="18"/>
        <v>20920.857142857043</v>
      </c>
      <c r="U135" s="2">
        <f t="shared" si="19"/>
        <v>548434.97108012438</v>
      </c>
      <c r="V135" s="2">
        <f t="shared" si="34"/>
        <v>9296367</v>
      </c>
      <c r="W135" s="2">
        <f t="shared" si="20"/>
        <v>319038</v>
      </c>
      <c r="X135" s="2">
        <f t="shared" si="6"/>
        <v>229396.97108012438</v>
      </c>
      <c r="Y135" s="2">
        <f t="shared" si="30"/>
        <v>39370427.432577744</v>
      </c>
      <c r="Z135" s="2" t="str">
        <f t="shared" si="8"/>
        <v>HERE</v>
      </c>
      <c r="AA135" s="2">
        <f>IF(Z135="HERE",Y135,AA134+Graph!$G$1*1000)</f>
        <v>39370427.432577744</v>
      </c>
      <c r="AB135" s="2">
        <f t="shared" si="21"/>
        <v>229396.97108012438</v>
      </c>
      <c r="AC135" s="2">
        <f t="shared" si="31"/>
        <v>9296367</v>
      </c>
      <c r="AD135" s="3">
        <f t="shared" si="10"/>
        <v>39370427.432577744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31878005.16364944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60</v>
      </c>
      <c r="C136" s="7"/>
      <c r="D136" s="2" t="e">
        <f t="shared" si="12"/>
        <v>#N/A</v>
      </c>
      <c r="E136" s="2" t="e">
        <f t="shared" si="22"/>
        <v>#N/A</v>
      </c>
      <c r="F136" s="2">
        <v>523428.49067275226</v>
      </c>
      <c r="G136" s="2">
        <f t="shared" si="35"/>
        <v>523428.49067275226</v>
      </c>
      <c r="H136" s="2">
        <f t="shared" si="32"/>
        <v>47333941.824578419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1991288.4285714242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550541.61097559333</v>
      </c>
      <c r="Q136" s="2">
        <f t="shared" si="36"/>
        <v>550541.61097559333</v>
      </c>
      <c r="R136" s="2">
        <f t="shared" si="33"/>
        <v>49217336.043553352</v>
      </c>
      <c r="S136" s="2">
        <f t="shared" si="17"/>
        <v>523428.49067275226</v>
      </c>
      <c r="T136" s="2">
        <f t="shared" si="18"/>
        <v>20920.857142857043</v>
      </c>
      <c r="U136" s="2">
        <f t="shared" si="19"/>
        <v>550541.61097559333</v>
      </c>
      <c r="V136" s="2">
        <f t="shared" si="34"/>
        <v>9646715</v>
      </c>
      <c r="W136" s="2">
        <f t="shared" si="20"/>
        <v>350348</v>
      </c>
      <c r="X136" s="2">
        <f t="shared" si="6"/>
        <v>200193.61097559333</v>
      </c>
      <c r="Y136" s="2">
        <f t="shared" si="30"/>
        <v>39570621.043553337</v>
      </c>
      <c r="Z136" s="2" t="str">
        <f t="shared" si="8"/>
        <v>HERE</v>
      </c>
      <c r="AA136" s="2">
        <f>IF(Z136="HERE",Y136,AA135+Graph!$G$1*1000)</f>
        <v>39570621.043553337</v>
      </c>
      <c r="AB136" s="2">
        <f t="shared" si="21"/>
        <v>200193.61097559333</v>
      </c>
      <c r="AC136" s="2">
        <f t="shared" si="31"/>
        <v>9646715</v>
      </c>
      <c r="AD136" s="3">
        <f t="shared" si="10"/>
        <v>39570621.043553337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32221620.13200308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61</v>
      </c>
      <c r="C137" s="7"/>
      <c r="D137" s="2" t="e">
        <f t="shared" si="12"/>
        <v>#N/A</v>
      </c>
      <c r="E137" s="2" t="e">
        <f t="shared" si="22"/>
        <v>#N/A</v>
      </c>
      <c r="F137" s="2">
        <v>525264.26616188884</v>
      </c>
      <c r="G137" s="2">
        <f t="shared" si="35"/>
        <v>525264.26616188884</v>
      </c>
      <c r="H137" s="2">
        <f t="shared" si="32"/>
        <v>47859206.090740308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2012209.2857142813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552648.25087106228</v>
      </c>
      <c r="Q137" s="2">
        <f t="shared" si="36"/>
        <v>552648.25087106228</v>
      </c>
      <c r="R137" s="2">
        <f t="shared" si="33"/>
        <v>49769984.294424415</v>
      </c>
      <c r="S137" s="2">
        <f t="shared" si="17"/>
        <v>525264.26616188884</v>
      </c>
      <c r="T137" s="2">
        <f t="shared" si="18"/>
        <v>20920.857142857043</v>
      </c>
      <c r="U137" s="2">
        <f t="shared" si="19"/>
        <v>552648.25087106228</v>
      </c>
      <c r="V137" s="2">
        <f t="shared" si="34"/>
        <v>10021471</v>
      </c>
      <c r="W137" s="2">
        <f t="shared" si="20"/>
        <v>374756</v>
      </c>
      <c r="X137" s="2">
        <f t="shared" si="6"/>
        <v>177892.25087106228</v>
      </c>
      <c r="Y137" s="2">
        <f t="shared" si="30"/>
        <v>39748513.2944244</v>
      </c>
      <c r="Z137" s="2" t="str">
        <f t="shared" si="8"/>
        <v>HERE</v>
      </c>
      <c r="AA137" s="2">
        <f>IF(Z137="HERE",Y137,AA136+Graph!$G$1*1000)</f>
        <v>39748513.2944244</v>
      </c>
      <c r="AB137" s="2">
        <f t="shared" si="21"/>
        <v>177892.25087106228</v>
      </c>
      <c r="AC137" s="2">
        <f t="shared" si="31"/>
        <v>10021471</v>
      </c>
      <c r="AD137" s="3">
        <f t="shared" si="10"/>
        <v>39748513.2944244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32502676.213762648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62</v>
      </c>
      <c r="C138" s="7"/>
      <c r="D138" s="2" t="e">
        <f t="shared" si="12"/>
        <v>#N/A</v>
      </c>
      <c r="E138" s="2" t="e">
        <f t="shared" si="22"/>
        <v>#N/A</v>
      </c>
      <c r="F138" s="2">
        <v>527100.04165104032</v>
      </c>
      <c r="G138" s="2">
        <f t="shared" si="35"/>
        <v>527100.04165104032</v>
      </c>
      <c r="H138" s="2">
        <f t="shared" si="32"/>
        <v>48386306.132391348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2033130.1428571383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554754.89076654613</v>
      </c>
      <c r="Q138" s="2">
        <f t="shared" si="36"/>
        <v>554754.89076654613</v>
      </c>
      <c r="R138" s="2">
        <f t="shared" si="33"/>
        <v>50324739.185190961</v>
      </c>
      <c r="S138" s="2">
        <f t="shared" si="17"/>
        <v>527100.04165104032</v>
      </c>
      <c r="T138" s="2">
        <f t="shared" si="18"/>
        <v>20920.857142857043</v>
      </c>
      <c r="U138" s="2">
        <f t="shared" si="19"/>
        <v>554754.89076654613</v>
      </c>
      <c r="V138" s="2">
        <f t="shared" si="34"/>
        <v>10490487</v>
      </c>
      <c r="W138" s="2">
        <f t="shared" si="20"/>
        <v>469016</v>
      </c>
      <c r="X138" s="2">
        <f t="shared" si="6"/>
        <v>85738.89076654613</v>
      </c>
      <c r="Y138" s="2">
        <f t="shared" si="30"/>
        <v>39834252.185190946</v>
      </c>
      <c r="Z138" s="2" t="str">
        <f t="shared" si="8"/>
        <v>HERE</v>
      </c>
      <c r="AA138" s="2">
        <f>IF(Z138="HERE",Y138,AA137+Graph!$G$1*1000)</f>
        <v>39834252.185190946</v>
      </c>
      <c r="AB138" s="2">
        <f t="shared" si="21"/>
        <v>85738.89076654613</v>
      </c>
      <c r="AC138" s="2">
        <f t="shared" si="31"/>
        <v>10490487</v>
      </c>
      <c r="AD138" s="3">
        <f t="shared" si="10"/>
        <v>39834252.185190946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32725038.571428154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63</v>
      </c>
      <c r="C139" s="7"/>
      <c r="D139" s="2" t="e">
        <f t="shared" si="12"/>
        <v>#N/A</v>
      </c>
      <c r="E139" s="2" t="e">
        <f t="shared" si="22"/>
        <v>#N/A</v>
      </c>
      <c r="F139" s="2">
        <v>528935.81714019179</v>
      </c>
      <c r="G139" s="2">
        <f t="shared" si="35"/>
        <v>528935.81714019179</v>
      </c>
      <c r="H139" s="2">
        <f t="shared" si="32"/>
        <v>48915241.94953154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2054050.9999999953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556861.53066201508</v>
      </c>
      <c r="Q139" s="2">
        <f t="shared" si="36"/>
        <v>556861.53066201508</v>
      </c>
      <c r="R139" s="2">
        <f t="shared" si="33"/>
        <v>50881600.715852976</v>
      </c>
      <c r="S139" s="2">
        <f t="shared" si="17"/>
        <v>528935.81714019179</v>
      </c>
      <c r="T139" s="2">
        <f t="shared" si="18"/>
        <v>20920.857142857043</v>
      </c>
      <c r="U139" s="2">
        <f t="shared" si="19"/>
        <v>556861.53066201508</v>
      </c>
      <c r="V139" s="2">
        <f t="shared" si="34"/>
        <v>10971047</v>
      </c>
      <c r="W139" s="2">
        <f t="shared" si="20"/>
        <v>480560</v>
      </c>
      <c r="X139" s="2">
        <f t="shared" si="6"/>
        <v>76301.53066201508</v>
      </c>
      <c r="Y139" s="2">
        <f t="shared" si="30"/>
        <v>39910553.715852961</v>
      </c>
      <c r="Z139" s="2" t="str">
        <f t="shared" si="8"/>
        <v>HERE</v>
      </c>
      <c r="AA139" s="2">
        <f>IF(Z139="HERE",Y139,AA138+Graph!$G$1*1000)</f>
        <v>39910553.715852961</v>
      </c>
      <c r="AB139" s="2">
        <f t="shared" si="21"/>
        <v>76301.53066201508</v>
      </c>
      <c r="AC139" s="2">
        <f t="shared" si="31"/>
        <v>10971047</v>
      </c>
      <c r="AD139" s="3">
        <f t="shared" si="10"/>
        <v>39910553.715852961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32917208.554999575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64</v>
      </c>
      <c r="C140" s="7"/>
      <c r="D140" s="2" t="e">
        <f t="shared" si="12"/>
        <v>#N/A</v>
      </c>
      <c r="E140" s="2" t="e">
        <f t="shared" si="22"/>
        <v>#N/A</v>
      </c>
      <c r="F140" s="2">
        <v>530771.59262932837</v>
      </c>
      <c r="G140" s="2">
        <f t="shared" si="35"/>
        <v>530771.59262932837</v>
      </c>
      <c r="H140" s="2">
        <f t="shared" si="32"/>
        <v>49446013.542160869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2074971.8571428524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558968.17055748403</v>
      </c>
      <c r="Q140" s="2">
        <f t="shared" si="36"/>
        <v>558968.17055748403</v>
      </c>
      <c r="R140" s="2">
        <f t="shared" si="33"/>
        <v>51440568.88641046</v>
      </c>
      <c r="S140" s="2">
        <f t="shared" si="17"/>
        <v>530771.59262932837</v>
      </c>
      <c r="T140" s="2">
        <f t="shared" si="18"/>
        <v>20920.857142857043</v>
      </c>
      <c r="U140" s="2">
        <f t="shared" si="19"/>
        <v>558968.17055748403</v>
      </c>
      <c r="V140" s="2">
        <f t="shared" si="34"/>
        <v>11465210</v>
      </c>
      <c r="W140" s="2">
        <f t="shared" si="20"/>
        <v>494163</v>
      </c>
      <c r="X140" s="2">
        <f t="shared" si="6"/>
        <v>64805.170557484031</v>
      </c>
      <c r="Y140" s="2">
        <f t="shared" si="30"/>
        <v>39975358.886410445</v>
      </c>
      <c r="Z140" s="2" t="str">
        <f t="shared" si="8"/>
        <v>HERE</v>
      </c>
      <c r="AA140" s="2">
        <f>IF(Z140="HERE",Y140,AA139+Graph!$G$1*1000)</f>
        <v>39975358.886410445</v>
      </c>
      <c r="AB140" s="2">
        <f t="shared" si="21"/>
        <v>64805.170557484031</v>
      </c>
      <c r="AC140" s="2">
        <f t="shared" si="31"/>
        <v>11465210</v>
      </c>
      <c r="AD140" s="3">
        <f t="shared" si="10"/>
        <v>39975358.886410445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33104866.364476919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65</v>
      </c>
      <c r="C141" s="7"/>
      <c r="D141" s="2" t="e">
        <f t="shared" si="12"/>
        <v>#N/A</v>
      </c>
      <c r="E141" s="2" t="e">
        <f t="shared" si="22"/>
        <v>#N/A</v>
      </c>
      <c r="F141" s="2">
        <v>532607.36811847985</v>
      </c>
      <c r="G141" s="2">
        <f t="shared" si="35"/>
        <v>532607.36811847985</v>
      </c>
      <c r="H141" s="2">
        <f t="shared" si="32"/>
        <v>49978620.910279348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2095892.7142857094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561074.81045295298</v>
      </c>
      <c r="Q141" s="2">
        <f t="shared" si="36"/>
        <v>561074.81045295298</v>
      </c>
      <c r="R141" s="2">
        <f t="shared" si="33"/>
        <v>52001643.696863413</v>
      </c>
      <c r="S141" s="2">
        <f t="shared" si="17"/>
        <v>532607.36811847985</v>
      </c>
      <c r="T141" s="2">
        <f t="shared" si="18"/>
        <v>20920.857142857043</v>
      </c>
      <c r="U141" s="2">
        <f t="shared" si="19"/>
        <v>561074.81045295298</v>
      </c>
      <c r="V141" s="2">
        <f t="shared" si="34"/>
        <v>12014288</v>
      </c>
      <c r="W141" s="2">
        <f t="shared" si="20"/>
        <v>549078</v>
      </c>
      <c r="X141" s="2">
        <f t="shared" si="6"/>
        <v>11996.810452952981</v>
      </c>
      <c r="Y141" s="2">
        <f t="shared" si="30"/>
        <v>39987355.696863398</v>
      </c>
      <c r="Z141" s="2" t="str">
        <f t="shared" si="8"/>
        <v>HERE</v>
      </c>
      <c r="AA141" s="2">
        <f>IF(Z141="HERE",Y141,AA140+Graph!$G$1*1000)</f>
        <v>39987355.696863398</v>
      </c>
      <c r="AB141" s="2">
        <f t="shared" si="21"/>
        <v>11996.810452952981</v>
      </c>
      <c r="AC141" s="2">
        <f t="shared" si="31"/>
        <v>12014288</v>
      </c>
      <c r="AD141" s="3">
        <f t="shared" si="10"/>
        <v>39987355.696863398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33333790.449860185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66</v>
      </c>
      <c r="C142" s="7"/>
      <c r="D142" s="2" t="e">
        <f t="shared" si="12"/>
        <v>#N/A</v>
      </c>
      <c r="E142" s="2" t="e">
        <f t="shared" si="22"/>
        <v>#N/A</v>
      </c>
      <c r="F142" s="2">
        <v>534443.14360761642</v>
      </c>
      <c r="G142" s="2">
        <f t="shared" si="35"/>
        <v>534443.14360761642</v>
      </c>
      <c r="H142" s="2">
        <f t="shared" si="32"/>
        <v>50513064.053886965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2116813.5714285667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563181.45034842193</v>
      </c>
      <c r="Q142" s="2">
        <f t="shared" si="36"/>
        <v>563181.45034842193</v>
      </c>
      <c r="R142" s="2">
        <f t="shared" si="33"/>
        <v>52564825.147211835</v>
      </c>
      <c r="S142" s="2">
        <f t="shared" si="17"/>
        <v>534443.14360761642</v>
      </c>
      <c r="T142" s="2">
        <f t="shared" si="18"/>
        <v>20920.857142857276</v>
      </c>
      <c r="U142" s="2">
        <f t="shared" si="19"/>
        <v>563181.45034842193</v>
      </c>
      <c r="V142" s="2">
        <f t="shared" si="34"/>
        <v>12294006</v>
      </c>
      <c r="W142" s="2">
        <f t="shared" si="20"/>
        <v>279718</v>
      </c>
      <c r="X142" s="2">
        <f t="shared" si="6"/>
        <v>283463.45034842193</v>
      </c>
      <c r="Y142" s="2">
        <f t="shared" si="30"/>
        <v>40270819.14721182</v>
      </c>
      <c r="Z142" s="2" t="str">
        <f t="shared" si="8"/>
        <v>HERE</v>
      </c>
      <c r="AA142" s="2">
        <f>IF(Z142="HERE",Y142,AA141+Graph!$G$1*1000)</f>
        <v>40270819.14721182</v>
      </c>
      <c r="AB142" s="2">
        <f t="shared" si="21"/>
        <v>283463.45034842193</v>
      </c>
      <c r="AC142" s="2">
        <f t="shared" si="31"/>
        <v>12294006</v>
      </c>
      <c r="AD142" s="3">
        <f t="shared" si="10"/>
        <v>40270819.14721182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33609242.311149374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67</v>
      </c>
      <c r="C143" s="7"/>
      <c r="D143" s="2" t="e">
        <f t="shared" si="12"/>
        <v>#N/A</v>
      </c>
      <c r="E143" s="2" t="e">
        <f t="shared" si="22"/>
        <v>#N/A</v>
      </c>
      <c r="F143" s="2">
        <v>536278.9190967679</v>
      </c>
      <c r="G143" s="2">
        <f t="shared" si="35"/>
        <v>536278.9190967679</v>
      </c>
      <c r="H143" s="2">
        <f t="shared" si="32"/>
        <v>51049342.972983733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2137734.428571424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565288.09024389088</v>
      </c>
      <c r="Q143" s="2">
        <f t="shared" si="36"/>
        <v>565288.09024389088</v>
      </c>
      <c r="R143" s="2">
        <f t="shared" si="33"/>
        <v>53130113.237455726</v>
      </c>
      <c r="S143" s="2">
        <f t="shared" si="17"/>
        <v>536278.9190967679</v>
      </c>
      <c r="T143" s="2">
        <f t="shared" si="18"/>
        <v>20920.857142857276</v>
      </c>
      <c r="U143" s="2">
        <f t="shared" si="19"/>
        <v>565288.09024389088</v>
      </c>
      <c r="V143" s="2">
        <f t="shared" si="34"/>
        <v>12646486</v>
      </c>
      <c r="W143" s="2">
        <f t="shared" si="20"/>
        <v>352480</v>
      </c>
      <c r="X143" s="2">
        <f t="shared" si="6"/>
        <v>212808.09024389088</v>
      </c>
      <c r="Y143" s="2">
        <f t="shared" si="30"/>
        <v>40483627.237455711</v>
      </c>
      <c r="Z143" s="2" t="str">
        <f t="shared" si="8"/>
        <v>HERE</v>
      </c>
      <c r="AA143" s="2">
        <f>IF(Z143="HERE",Y143,AA142+Graph!$G$1*1000)</f>
        <v>40483627.237455711</v>
      </c>
      <c r="AB143" s="2">
        <f t="shared" si="21"/>
        <v>212808.09024389088</v>
      </c>
      <c r="AC143" s="2">
        <f t="shared" si="31"/>
        <v>12646486</v>
      </c>
      <c r="AD143" s="3">
        <f t="shared" si="10"/>
        <v>40483627.237455711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33904721.498344488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68</v>
      </c>
      <c r="C144" s="7"/>
      <c r="D144" s="2" t="e">
        <f t="shared" si="12"/>
        <v>#N/A</v>
      </c>
      <c r="E144" s="2" t="e">
        <f t="shared" si="22"/>
        <v>#N/A</v>
      </c>
      <c r="F144" s="2">
        <v>538114.69458590448</v>
      </c>
      <c r="G144" s="2">
        <f t="shared" si="35"/>
        <v>538114.69458590448</v>
      </c>
      <c r="H144" s="2">
        <f t="shared" si="32"/>
        <v>51587457.667569637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2158655.2857142813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567394.73013935983</v>
      </c>
      <c r="Q144" s="2">
        <f t="shared" si="36"/>
        <v>567394.73013935983</v>
      </c>
      <c r="R144" s="2">
        <f t="shared" si="33"/>
        <v>53697507.967595086</v>
      </c>
      <c r="S144" s="2">
        <f t="shared" si="17"/>
        <v>538114.69458590448</v>
      </c>
      <c r="T144" s="2">
        <f t="shared" si="18"/>
        <v>20920.857142857276</v>
      </c>
      <c r="U144" s="2">
        <f t="shared" si="19"/>
        <v>567394.73013935983</v>
      </c>
      <c r="V144" s="2">
        <f t="shared" si="34"/>
        <v>13058298</v>
      </c>
      <c r="W144" s="2">
        <f t="shared" si="20"/>
        <v>411812</v>
      </c>
      <c r="X144" s="2">
        <f t="shared" si="6"/>
        <v>155582.73013935983</v>
      </c>
      <c r="Y144" s="2">
        <f t="shared" si="30"/>
        <v>40639209.967595071</v>
      </c>
      <c r="Z144" s="2" t="str">
        <f t="shared" si="8"/>
        <v>HERE</v>
      </c>
      <c r="AA144" s="2">
        <f>IF(Z144="HERE",Y144,AA143+Graph!$G$1*1000)</f>
        <v>40639209.967595071</v>
      </c>
      <c r="AB144" s="2">
        <f t="shared" si="21"/>
        <v>155582.73013935983</v>
      </c>
      <c r="AC144" s="2">
        <f t="shared" si="31"/>
        <v>13058298</v>
      </c>
      <c r="AD144" s="3">
        <f t="shared" si="10"/>
        <v>40639209.967595071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34083872.711445525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69</v>
      </c>
      <c r="C145" s="7"/>
      <c r="D145" s="2" t="e">
        <f t="shared" si="12"/>
        <v>#N/A</v>
      </c>
      <c r="E145" s="2" t="e">
        <f t="shared" si="22"/>
        <v>#N/A</v>
      </c>
      <c r="F145" s="2">
        <v>539950.47007505596</v>
      </c>
      <c r="G145" s="2">
        <f t="shared" si="35"/>
        <v>539950.47007505596</v>
      </c>
      <c r="H145" s="2">
        <f t="shared" si="32"/>
        <v>52127408.137644693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2179576.1428571385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569501.37003482878</v>
      </c>
      <c r="Q145" s="2">
        <f t="shared" si="36"/>
        <v>569501.37003482878</v>
      </c>
      <c r="R145" s="2">
        <f t="shared" si="33"/>
        <v>54267009.337629914</v>
      </c>
      <c r="S145" s="2">
        <f t="shared" si="17"/>
        <v>539950.47007505596</v>
      </c>
      <c r="T145" s="2">
        <f t="shared" si="18"/>
        <v>20920.857142857276</v>
      </c>
      <c r="U145" s="2">
        <f t="shared" si="19"/>
        <v>569501.37003482878</v>
      </c>
      <c r="V145" s="2">
        <f t="shared" si="34"/>
        <v>13509108</v>
      </c>
      <c r="W145" s="2">
        <f t="shared" si="20"/>
        <v>450810</v>
      </c>
      <c r="X145" s="2">
        <f t="shared" si="6"/>
        <v>118691.37003482878</v>
      </c>
      <c r="Y145" s="2">
        <f t="shared" si="30"/>
        <v>40757901.337629899</v>
      </c>
      <c r="Z145" s="2" t="str">
        <f t="shared" si="8"/>
        <v>HERE</v>
      </c>
      <c r="AA145" s="2">
        <f>IF(Z145="HERE",Y145,AA144+Graph!$G$1*1000)</f>
        <v>40757901.337629899</v>
      </c>
      <c r="AB145" s="2">
        <f t="shared" si="21"/>
        <v>118691.37003482878</v>
      </c>
      <c r="AC145" s="2">
        <f t="shared" si="31"/>
        <v>13509108</v>
      </c>
      <c r="AD145" s="3">
        <f t="shared" si="10"/>
        <v>40757901.337629899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34247626.65045248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70</v>
      </c>
      <c r="C146" s="7"/>
      <c r="D146" s="2" t="e">
        <f t="shared" si="12"/>
        <v>#N/A</v>
      </c>
      <c r="E146" s="2" t="e">
        <f t="shared" si="22"/>
        <v>#N/A</v>
      </c>
      <c r="F146" s="2">
        <v>541786.24556420743</v>
      </c>
      <c r="G146" s="2">
        <f t="shared" si="35"/>
        <v>541786.24556420743</v>
      </c>
      <c r="H146" s="2">
        <f t="shared" si="32"/>
        <v>52669194.383208901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2200496.9999999958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571608.00993029773</v>
      </c>
      <c r="Q146" s="2">
        <f t="shared" si="36"/>
        <v>571608.00993029773</v>
      </c>
      <c r="R146" s="2">
        <f t="shared" si="33"/>
        <v>54838617.347560212</v>
      </c>
      <c r="S146" s="2">
        <f t="shared" si="17"/>
        <v>541786.24556420743</v>
      </c>
      <c r="T146" s="2">
        <f t="shared" si="18"/>
        <v>20920.857142857276</v>
      </c>
      <c r="U146" s="2">
        <f t="shared" si="19"/>
        <v>571608.00993029773</v>
      </c>
      <c r="V146" s="2">
        <f t="shared" si="34"/>
        <v>14012224</v>
      </c>
      <c r="W146" s="2">
        <f t="shared" si="20"/>
        <v>503116</v>
      </c>
      <c r="X146" s="2">
        <f t="shared" si="6"/>
        <v>68492.009930297732</v>
      </c>
      <c r="Y146" s="2">
        <f t="shared" si="30"/>
        <v>40826393.347560197</v>
      </c>
      <c r="Z146" s="2" t="str">
        <f t="shared" si="8"/>
        <v>HERE</v>
      </c>
      <c r="AA146" s="2">
        <f>IF(Z146="HERE",Y146,AA145+Graph!$G$1*1000)</f>
        <v>40826393.347560197</v>
      </c>
      <c r="AB146" s="2">
        <f t="shared" si="21"/>
        <v>68492.009930297732</v>
      </c>
      <c r="AC146" s="2">
        <f t="shared" si="31"/>
        <v>14012224</v>
      </c>
      <c r="AD146" s="3">
        <f t="shared" si="10"/>
        <v>40826393.347560197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34373881.615365356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71</v>
      </c>
      <c r="C147" s="7"/>
      <c r="D147" s="2" t="e">
        <f t="shared" si="12"/>
        <v>#N/A</v>
      </c>
      <c r="E147" s="2" t="e">
        <f t="shared" si="22"/>
        <v>#N/A</v>
      </c>
      <c r="F147" s="2">
        <v>543622.02105334401</v>
      </c>
      <c r="G147" s="2">
        <f t="shared" si="35"/>
        <v>543622.02105334401</v>
      </c>
      <c r="H147" s="2">
        <f t="shared" si="32"/>
        <v>53212816.404262245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2221417.8571428531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573714.64982576668</v>
      </c>
      <c r="Q147" s="2">
        <f t="shared" si="36"/>
        <v>573714.64982576668</v>
      </c>
      <c r="R147" s="2">
        <f t="shared" si="33"/>
        <v>55412331.997385979</v>
      </c>
      <c r="S147" s="2">
        <f t="shared" si="17"/>
        <v>543622.02105334401</v>
      </c>
      <c r="T147" s="2">
        <f t="shared" si="18"/>
        <v>20920.857142857276</v>
      </c>
      <c r="U147" s="2">
        <f t="shared" si="19"/>
        <v>573714.64982576668</v>
      </c>
      <c r="V147" s="2">
        <f t="shared" si="34"/>
        <v>14556827</v>
      </c>
      <c r="W147" s="2">
        <f t="shared" si="20"/>
        <v>544603</v>
      </c>
      <c r="X147" s="2">
        <f t="shared" si="6"/>
        <v>29111.649825766683</v>
      </c>
      <c r="Y147" s="2">
        <f t="shared" si="30"/>
        <v>40855504.997385964</v>
      </c>
      <c r="Z147" s="2" t="str">
        <f t="shared" si="8"/>
        <v>HERE</v>
      </c>
      <c r="AA147" s="2">
        <f>IF(Z147="HERE",Y147,AA146+Graph!$G$1*1000)</f>
        <v>40855504.997385964</v>
      </c>
      <c r="AB147" s="2">
        <f t="shared" si="21"/>
        <v>29111.649825766683</v>
      </c>
      <c r="AC147" s="2">
        <f t="shared" si="31"/>
        <v>14556827</v>
      </c>
      <c r="AD147" s="3">
        <f t="shared" si="10"/>
        <v>40855504.997385964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34443898.506184153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72</v>
      </c>
      <c r="C148" s="7"/>
      <c r="D148" s="2" t="e">
        <f t="shared" si="12"/>
        <v>#N/A</v>
      </c>
      <c r="E148" s="2" t="e">
        <f t="shared" si="22"/>
        <v>#N/A</v>
      </c>
      <c r="F148" s="2">
        <v>545457.79654249549</v>
      </c>
      <c r="G148" s="2">
        <f t="shared" si="35"/>
        <v>545457.79654249549</v>
      </c>
      <c r="H148" s="2">
        <f t="shared" si="32"/>
        <v>53758274.20080474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2242338.7142857104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575821.28972125053</v>
      </c>
      <c r="Q148" s="2">
        <f t="shared" si="36"/>
        <v>575821.28972125053</v>
      </c>
      <c r="R148" s="2">
        <f t="shared" si="33"/>
        <v>55988153.287107229</v>
      </c>
      <c r="S148" s="2">
        <f t="shared" si="17"/>
        <v>545457.79654249549</v>
      </c>
      <c r="T148" s="2">
        <f t="shared" si="18"/>
        <v>20920.857142857276</v>
      </c>
      <c r="U148" s="2">
        <f t="shared" si="19"/>
        <v>575821.28972125053</v>
      </c>
      <c r="V148" s="2">
        <f t="shared" si="34"/>
        <v>15062189</v>
      </c>
      <c r="W148" s="2">
        <f t="shared" si="20"/>
        <v>505362</v>
      </c>
      <c r="X148" s="2">
        <f t="shared" si="6"/>
        <v>70459.289721250534</v>
      </c>
      <c r="Y148" s="2">
        <f t="shared" si="30"/>
        <v>40925964.287107214</v>
      </c>
      <c r="Z148" s="2" t="str">
        <f t="shared" si="8"/>
        <v>HERE</v>
      </c>
      <c r="AA148" s="2">
        <f>IF(Z148="HERE",Y148,AA147+Graph!$G$1*1000)</f>
        <v>40925964.287107214</v>
      </c>
      <c r="AB148" s="2">
        <f t="shared" si="21"/>
        <v>70459.289721250534</v>
      </c>
      <c r="AC148" s="2">
        <f t="shared" si="31"/>
        <v>15062189</v>
      </c>
      <c r="AD148" s="3">
        <f t="shared" si="10"/>
        <v>40925964.287107214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34504147.672908887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73</v>
      </c>
      <c r="C149" s="7"/>
      <c r="D149" s="2" t="e">
        <f t="shared" si="12"/>
        <v>#N/A</v>
      </c>
      <c r="E149" s="2" t="e">
        <f t="shared" si="22"/>
        <v>#N/A</v>
      </c>
      <c r="F149" s="2">
        <v>547293.57203163207</v>
      </c>
      <c r="G149" s="2">
        <f t="shared" si="35"/>
        <v>547293.57203163207</v>
      </c>
      <c r="H149" s="2">
        <f t="shared" si="32"/>
        <v>54305567.772836372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2263259.5714285676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577927.92961671948</v>
      </c>
      <c r="Q149" s="2">
        <f t="shared" si="36"/>
        <v>577927.92961671948</v>
      </c>
      <c r="R149" s="2">
        <f t="shared" si="33"/>
        <v>56566081.216723949</v>
      </c>
      <c r="S149" s="2">
        <f t="shared" si="17"/>
        <v>547293.57203163207</v>
      </c>
      <c r="T149" s="2">
        <f t="shared" si="18"/>
        <v>20920.857142857276</v>
      </c>
      <c r="U149" s="2">
        <f t="shared" si="19"/>
        <v>577927.92961671948</v>
      </c>
      <c r="V149" s="2">
        <f t="shared" si="34"/>
        <v>15300151</v>
      </c>
      <c r="W149" s="2">
        <f t="shared" si="20"/>
        <v>237962</v>
      </c>
      <c r="X149" s="2">
        <f t="shared" si="6"/>
        <v>339965.92961671948</v>
      </c>
      <c r="Y149" s="2">
        <f t="shared" si="30"/>
        <v>41265930.216723934</v>
      </c>
      <c r="Z149" s="2" t="str">
        <f t="shared" si="8"/>
        <v>HERE</v>
      </c>
      <c r="AA149" s="2">
        <f>IF(Z149="HERE",Y149,AA148+Graph!$G$1*1000)</f>
        <v>41265930.216723934</v>
      </c>
      <c r="AB149" s="2">
        <f t="shared" si="21"/>
        <v>339965.92961671948</v>
      </c>
      <c r="AC149" s="2">
        <f t="shared" si="31"/>
        <v>15300151</v>
      </c>
      <c r="AD149" s="3">
        <f t="shared" si="10"/>
        <v>41265930.216723934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34797255.665539548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74</v>
      </c>
      <c r="C150" s="7"/>
      <c r="D150" s="2" t="e">
        <f t="shared" si="12"/>
        <v>#N/A</v>
      </c>
      <c r="E150" s="2" t="e">
        <f t="shared" si="22"/>
        <v>#N/A</v>
      </c>
      <c r="F150" s="2">
        <v>549129.34752078354</v>
      </c>
      <c r="G150" s="2">
        <f t="shared" si="35"/>
        <v>549129.34752078354</v>
      </c>
      <c r="H150" s="2">
        <f t="shared" si="32"/>
        <v>54854697.120357156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2284180.4285714249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580034.56951218843</v>
      </c>
      <c r="Q150" s="2">
        <f t="shared" si="36"/>
        <v>580034.56951218843</v>
      </c>
      <c r="R150" s="2">
        <f t="shared" si="33"/>
        <v>57146115.786236137</v>
      </c>
      <c r="S150" s="2">
        <f t="shared" si="17"/>
        <v>549129.34752078354</v>
      </c>
      <c r="T150" s="2">
        <f t="shared" si="18"/>
        <v>20920.857142857276</v>
      </c>
      <c r="U150" s="2">
        <f t="shared" si="19"/>
        <v>580034.56951218843</v>
      </c>
      <c r="V150" s="2">
        <f t="shared" si="34"/>
        <v>15576107</v>
      </c>
      <c r="W150" s="2">
        <f t="shared" si="20"/>
        <v>275956</v>
      </c>
      <c r="X150" s="2">
        <f t="shared" si="6"/>
        <v>304078.56951218843</v>
      </c>
      <c r="Y150" s="2">
        <f t="shared" si="30"/>
        <v>41570008.786236122</v>
      </c>
      <c r="Z150" s="2" t="str">
        <f t="shared" si="8"/>
        <v>HERE</v>
      </c>
      <c r="AA150" s="2">
        <f>IF(Z150="HERE",Y150,AA149+Graph!$G$1*1000)</f>
        <v>41570008.786236122</v>
      </c>
      <c r="AB150" s="2">
        <f t="shared" si="21"/>
        <v>304078.56951218843</v>
      </c>
      <c r="AC150" s="2">
        <f t="shared" si="31"/>
        <v>15576107</v>
      </c>
      <c r="AD150" s="3">
        <f t="shared" si="10"/>
        <v>41570008.786236122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35041639.584076129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75</v>
      </c>
      <c r="C151" s="7"/>
      <c r="D151" s="2" t="e">
        <f t="shared" si="12"/>
        <v>#N/A</v>
      </c>
      <c r="E151" s="2" t="e">
        <f t="shared" si="22"/>
        <v>#N/A</v>
      </c>
      <c r="F151" s="2">
        <v>550965.12300992012</v>
      </c>
      <c r="G151" s="2">
        <f t="shared" si="35"/>
        <v>550965.12300992012</v>
      </c>
      <c r="H151" s="2">
        <f t="shared" si="32"/>
        <v>55405662.243367076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2305101.2857142822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582141.20940765738</v>
      </c>
      <c r="Q151" s="2">
        <f t="shared" si="36"/>
        <v>582141.20940765738</v>
      </c>
      <c r="R151" s="2">
        <f t="shared" si="33"/>
        <v>57728256.995643795</v>
      </c>
      <c r="S151" s="2">
        <f t="shared" si="17"/>
        <v>550965.12300992012</v>
      </c>
      <c r="T151" s="2">
        <f t="shared" si="18"/>
        <v>20920.857142857276</v>
      </c>
      <c r="U151" s="2">
        <f t="shared" si="19"/>
        <v>582141.20940765738</v>
      </c>
      <c r="V151" s="2">
        <f t="shared" si="34"/>
        <v>15940972</v>
      </c>
      <c r="W151" s="2">
        <f t="shared" si="20"/>
        <v>364865</v>
      </c>
      <c r="X151" s="2">
        <f t="shared" si="6"/>
        <v>217276.20940765738</v>
      </c>
      <c r="Y151" s="2">
        <f t="shared" si="30"/>
        <v>41787284.99564378</v>
      </c>
      <c r="Z151" s="2" t="str">
        <f t="shared" si="8"/>
        <v>HERE</v>
      </c>
      <c r="AA151" s="2">
        <f>IF(Z151="HERE",Y151,AA150+Graph!$G$1*1000)</f>
        <v>41787284.99564378</v>
      </c>
      <c r="AB151" s="2">
        <f t="shared" si="21"/>
        <v>217276.20940765738</v>
      </c>
      <c r="AC151" s="2">
        <f t="shared" si="31"/>
        <v>15940972</v>
      </c>
      <c r="AD151" s="3">
        <f t="shared" si="10"/>
        <v>41787284.99564378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35261388.428518631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76</v>
      </c>
      <c r="C152" s="7"/>
      <c r="D152" s="2" t="e">
        <f t="shared" si="12"/>
        <v>#N/A</v>
      </c>
      <c r="E152" s="2" t="e">
        <f t="shared" si="22"/>
        <v>#N/A</v>
      </c>
      <c r="F152" s="2">
        <v>552800.8984990716</v>
      </c>
      <c r="G152" s="2">
        <f t="shared" si="35"/>
        <v>552800.8984990716</v>
      </c>
      <c r="H152" s="2">
        <f t="shared" si="32"/>
        <v>55958463.141866148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2326022.1428571395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584247.84930312634</v>
      </c>
      <c r="Q152" s="2">
        <f t="shared" si="36"/>
        <v>584247.84930312634</v>
      </c>
      <c r="R152" s="2">
        <f t="shared" si="33"/>
        <v>58312504.844946921</v>
      </c>
      <c r="S152" s="2">
        <f t="shared" si="17"/>
        <v>552800.8984990716</v>
      </c>
      <c r="T152" s="2">
        <f t="shared" si="18"/>
        <v>20920.857142857276</v>
      </c>
      <c r="U152" s="2">
        <f t="shared" si="19"/>
        <v>584247.84930312634</v>
      </c>
      <c r="V152" s="2">
        <f t="shared" si="34"/>
        <v>16423082</v>
      </c>
      <c r="W152" s="2">
        <f t="shared" si="20"/>
        <v>482110</v>
      </c>
      <c r="X152" s="2">
        <f t="shared" si="6"/>
        <v>102137.84930312634</v>
      </c>
      <c r="Y152" s="2">
        <f t="shared" si="30"/>
        <v>41889422.844946906</v>
      </c>
      <c r="Z152" s="2" t="str">
        <f t="shared" si="8"/>
        <v>HERE</v>
      </c>
      <c r="AA152" s="2">
        <f>IF(Z152="HERE",Y152,AA151+Graph!$G$1*1000)</f>
        <v>41889422.844946906</v>
      </c>
      <c r="AB152" s="2">
        <f t="shared" si="21"/>
        <v>102137.84930312634</v>
      </c>
      <c r="AC152" s="2">
        <f t="shared" si="31"/>
        <v>16423082</v>
      </c>
      <c r="AD152" s="3">
        <f t="shared" si="10"/>
        <v>41889422.844946906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35507005.798867062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77</v>
      </c>
      <c r="C153" s="7"/>
      <c r="D153" s="2" t="e">
        <f t="shared" si="12"/>
        <v>#N/A</v>
      </c>
      <c r="E153" s="2" t="e">
        <f t="shared" si="22"/>
        <v>#N/A</v>
      </c>
      <c r="F153" s="2">
        <v>554636.67398822308</v>
      </c>
      <c r="G153" s="2">
        <f t="shared" si="35"/>
        <v>554636.67398822308</v>
      </c>
      <c r="H153" s="2">
        <f t="shared" si="32"/>
        <v>56513099.815854371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2346942.9999999967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586354.48919859529</v>
      </c>
      <c r="Q153" s="2">
        <f t="shared" si="36"/>
        <v>586354.48919859529</v>
      </c>
      <c r="R153" s="2">
        <f t="shared" si="33"/>
        <v>58898859.334145516</v>
      </c>
      <c r="S153" s="2">
        <f t="shared" si="17"/>
        <v>554636.67398822308</v>
      </c>
      <c r="T153" s="2">
        <f t="shared" si="18"/>
        <v>20920.857142857276</v>
      </c>
      <c r="U153" s="2">
        <f t="shared" si="19"/>
        <v>586354.48919859529</v>
      </c>
      <c r="V153" s="2">
        <f t="shared" si="34"/>
        <v>16875536</v>
      </c>
      <c r="W153" s="2">
        <f t="shared" si="20"/>
        <v>452454</v>
      </c>
      <c r="X153" s="2">
        <f t="shared" si="6"/>
        <v>133900.48919859529</v>
      </c>
      <c r="Y153" s="2">
        <f t="shared" si="30"/>
        <v>42023323.334145501</v>
      </c>
      <c r="Z153" s="2" t="str">
        <f t="shared" si="8"/>
        <v>HERE</v>
      </c>
      <c r="AA153" s="2">
        <f>IF(Z153="HERE",Y153,AA152+Graph!$G$1*1000)</f>
        <v>42023323.334145501</v>
      </c>
      <c r="AB153" s="2">
        <f t="shared" si="21"/>
        <v>133900.48919859529</v>
      </c>
      <c r="AC153" s="2">
        <f t="shared" si="31"/>
        <v>16875536</v>
      </c>
      <c r="AD153" s="3">
        <f t="shared" si="10"/>
        <v>42023323.334145501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35617522.095121406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78</v>
      </c>
      <c r="C154" s="7"/>
      <c r="D154" s="2" t="e">
        <f t="shared" si="12"/>
        <v>#N/A</v>
      </c>
      <c r="E154" s="2" t="e">
        <f t="shared" si="22"/>
        <v>#N/A</v>
      </c>
      <c r="F154" s="2">
        <v>556472.44947735965</v>
      </c>
      <c r="G154" s="2">
        <f t="shared" si="35"/>
        <v>556472.44947735965</v>
      </c>
      <c r="H154" s="2">
        <f t="shared" si="32"/>
        <v>57069572.26533173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2367863.857142854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588461.12909406424</v>
      </c>
      <c r="Q154" s="2">
        <f t="shared" si="36"/>
        <v>588461.12909406424</v>
      </c>
      <c r="R154" s="2">
        <f t="shared" si="33"/>
        <v>59487320.46323958</v>
      </c>
      <c r="S154" s="2">
        <f t="shared" si="17"/>
        <v>556472.44947735965</v>
      </c>
      <c r="T154" s="2">
        <f t="shared" si="18"/>
        <v>20920.857142857276</v>
      </c>
      <c r="U154" s="2">
        <f t="shared" si="19"/>
        <v>588461.12909406424</v>
      </c>
      <c r="V154" s="2">
        <f t="shared" si="34"/>
        <v>17247442</v>
      </c>
      <c r="W154" s="2">
        <f t="shared" si="20"/>
        <v>371906</v>
      </c>
      <c r="X154" s="2">
        <f t="shared" si="6"/>
        <v>216555.12909406424</v>
      </c>
      <c r="Y154" s="2">
        <f t="shared" si="30"/>
        <v>42239878.463239565</v>
      </c>
      <c r="Z154" s="2" t="str">
        <f t="shared" si="8"/>
        <v>HERE</v>
      </c>
      <c r="AA154" s="2">
        <f>IF(Z154="HERE",Y154,AA153+Graph!$G$1*1000)</f>
        <v>42239878.463239565</v>
      </c>
      <c r="AB154" s="2">
        <f t="shared" si="21"/>
        <v>216555.12909406424</v>
      </c>
      <c r="AC154" s="2">
        <f t="shared" si="31"/>
        <v>17247442</v>
      </c>
      <c r="AD154" s="3">
        <f t="shared" si="10"/>
        <v>42239878.463239565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35692729.017281666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79</v>
      </c>
      <c r="C155" s="7"/>
      <c r="D155" s="2" t="e">
        <f t="shared" si="12"/>
        <v>#N/A</v>
      </c>
      <c r="E155" s="2" t="e">
        <f t="shared" si="22"/>
        <v>#N/A</v>
      </c>
      <c r="F155" s="2">
        <v>558308.22496651113</v>
      </c>
      <c r="G155" s="2">
        <f t="shared" si="35"/>
        <v>558308.22496651113</v>
      </c>
      <c r="H155" s="2">
        <f t="shared" si="32"/>
        <v>57627880.490298241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2388784.7142857113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590567.76898953319</v>
      </c>
      <c r="Q155" s="2">
        <f t="shared" si="36"/>
        <v>590567.76898953319</v>
      </c>
      <c r="R155" s="2">
        <f t="shared" si="33"/>
        <v>60077888.232229114</v>
      </c>
      <c r="S155" s="2">
        <f t="shared" si="17"/>
        <v>558308.22496651113</v>
      </c>
      <c r="T155" s="2">
        <f t="shared" si="18"/>
        <v>20920.857142857276</v>
      </c>
      <c r="U155" s="2">
        <f t="shared" si="19"/>
        <v>590567.76898953319</v>
      </c>
      <c r="V155" s="2">
        <f t="shared" si="34"/>
        <v>17582121</v>
      </c>
      <c r="W155" s="2">
        <f t="shared" si="20"/>
        <v>334679</v>
      </c>
      <c r="X155" s="2">
        <f t="shared" si="6"/>
        <v>255888.76898953319</v>
      </c>
      <c r="Y155" s="2">
        <f t="shared" si="30"/>
        <v>42495767.232229099</v>
      </c>
      <c r="Z155" s="2" t="str">
        <f t="shared" si="8"/>
        <v>HERE</v>
      </c>
      <c r="AA155" s="2">
        <f>IF(Z155="HERE",Y155,AA154+Graph!$G$1*1000)</f>
        <v>42495767.232229099</v>
      </c>
      <c r="AB155" s="2">
        <f t="shared" si="21"/>
        <v>255888.76898953319</v>
      </c>
      <c r="AC155" s="2">
        <f t="shared" si="31"/>
        <v>17582121</v>
      </c>
      <c r="AD155" s="3">
        <f t="shared" si="10"/>
        <v>42495767.232229099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35675793.865347862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80</v>
      </c>
      <c r="C156" s="7"/>
      <c r="D156" s="2" t="e">
        <f t="shared" si="12"/>
        <v>#N/A</v>
      </c>
      <c r="E156" s="2" t="e">
        <f t="shared" si="22"/>
        <v>#N/A</v>
      </c>
      <c r="F156" s="2">
        <v>560144.00045564771</v>
      </c>
      <c r="G156" s="2">
        <f t="shared" si="35"/>
        <v>560144.00045564771</v>
      </c>
      <c r="H156" s="2">
        <f t="shared" si="32"/>
        <v>58188024.490753889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2409705.5714285686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592674.40888500214</v>
      </c>
      <c r="Q156" s="2">
        <f t="shared" si="36"/>
        <v>592674.40888500214</v>
      </c>
      <c r="R156" s="2">
        <f t="shared" si="33"/>
        <v>60670562.641114116</v>
      </c>
      <c r="S156" s="2">
        <f t="shared" si="17"/>
        <v>560144.00045564771</v>
      </c>
      <c r="T156" s="2">
        <f t="shared" si="18"/>
        <v>20920.857142857276</v>
      </c>
      <c r="U156" s="2">
        <f t="shared" si="19"/>
        <v>592674.40888500214</v>
      </c>
      <c r="V156" s="2">
        <f t="shared" si="34"/>
        <v>17723840</v>
      </c>
      <c r="W156" s="2">
        <f t="shared" si="20"/>
        <v>141719</v>
      </c>
      <c r="X156" s="2">
        <f t="shared" si="6"/>
        <v>450955.40888500214</v>
      </c>
      <c r="Y156" s="2">
        <f t="shared" si="30"/>
        <v>42946722.641114101</v>
      </c>
      <c r="Z156" s="2" t="str">
        <f t="shared" si="8"/>
        <v>HERE</v>
      </c>
      <c r="AA156" s="2">
        <f>IF(Z156="HERE",Y156,AA155+Graph!$G$1*1000)</f>
        <v>42946722.641114101</v>
      </c>
      <c r="AB156" s="2">
        <f t="shared" si="21"/>
        <v>450955.40888500214</v>
      </c>
      <c r="AC156" s="2">
        <f t="shared" si="31"/>
        <v>17723840</v>
      </c>
      <c r="AD156" s="3">
        <f t="shared" si="10"/>
        <v>42946722.641114101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35898203.03931997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81</v>
      </c>
      <c r="C157" s="7"/>
      <c r="D157" s="2" t="e">
        <f t="shared" si="12"/>
        <v>#N/A</v>
      </c>
      <c r="E157" s="2" t="e">
        <f t="shared" si="22"/>
        <v>#N/A</v>
      </c>
      <c r="F157" s="2">
        <v>561979.77594479918</v>
      </c>
      <c r="G157" s="2">
        <f t="shared" si="35"/>
        <v>561979.77594479918</v>
      </c>
      <c r="H157" s="2">
        <f t="shared" si="32"/>
        <v>58750004.266698688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2430626.4285714258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594781.04878047109</v>
      </c>
      <c r="Q157" s="2">
        <f t="shared" si="36"/>
        <v>594781.04878047109</v>
      </c>
      <c r="R157" s="2">
        <f t="shared" si="33"/>
        <v>61265343.689894587</v>
      </c>
      <c r="S157" s="2">
        <f t="shared" si="17"/>
        <v>561979.77594479918</v>
      </c>
      <c r="T157" s="2">
        <f t="shared" si="18"/>
        <v>20920.857142857276</v>
      </c>
      <c r="U157" s="2">
        <f t="shared" si="19"/>
        <v>594781.04878047109</v>
      </c>
      <c r="V157" s="2">
        <f t="shared" si="34"/>
        <v>17916181</v>
      </c>
      <c r="W157" s="2">
        <f t="shared" si="20"/>
        <v>192341</v>
      </c>
      <c r="X157" s="2">
        <f t="shared" si="6"/>
        <v>402440.04878047109</v>
      </c>
      <c r="Y157" s="2">
        <f t="shared" si="30"/>
        <v>43349162.689894572</v>
      </c>
      <c r="Z157" s="2" t="str">
        <f t="shared" si="8"/>
        <v>HERE</v>
      </c>
      <c r="AA157" s="2">
        <f>IF(Z157="HERE",Y157,AA156+Graph!$G$1*1000)</f>
        <v>43349162.689894572</v>
      </c>
      <c r="AB157" s="2">
        <f t="shared" si="21"/>
        <v>402440.04878047109</v>
      </c>
      <c r="AC157" s="2">
        <f t="shared" si="31"/>
        <v>17916181</v>
      </c>
      <c r="AD157" s="3">
        <f t="shared" si="10"/>
        <v>43349162.689894572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36095894.689198002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82</v>
      </c>
      <c r="C158" s="7"/>
      <c r="D158" s="2" t="e">
        <f t="shared" si="12"/>
        <v>#N/A</v>
      </c>
      <c r="E158" s="2" t="e">
        <f t="shared" si="22"/>
        <v>#N/A</v>
      </c>
      <c r="F158" s="2">
        <v>563815.55143393576</v>
      </c>
      <c r="G158" s="2">
        <f t="shared" si="35"/>
        <v>563815.55143393576</v>
      </c>
      <c r="H158" s="2">
        <f t="shared" si="32"/>
        <v>59313819.818132624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2451547.2857142831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596887.68867594004</v>
      </c>
      <c r="Q158" s="2">
        <f t="shared" si="36"/>
        <v>596887.68867594004</v>
      </c>
      <c r="R158" s="2">
        <f t="shared" si="33"/>
        <v>61862231.378570527</v>
      </c>
      <c r="S158" s="2">
        <f t="shared" si="17"/>
        <v>563815.55143393576</v>
      </c>
      <c r="T158" s="2">
        <f t="shared" si="18"/>
        <v>20920.857142857276</v>
      </c>
      <c r="U158" s="2">
        <f t="shared" si="19"/>
        <v>596887.68867594004</v>
      </c>
      <c r="V158" s="2">
        <f t="shared" si="34"/>
        <v>18242873</v>
      </c>
      <c r="W158" s="2">
        <f t="shared" si="20"/>
        <v>326692</v>
      </c>
      <c r="X158" s="2">
        <f t="shared" si="6"/>
        <v>270195.68867594004</v>
      </c>
      <c r="Y158" s="2">
        <f t="shared" si="30"/>
        <v>43619358.378570512</v>
      </c>
      <c r="Z158" s="2" t="str">
        <f t="shared" si="8"/>
        <v>HERE</v>
      </c>
      <c r="AA158" s="2">
        <f>IF(Z158="HERE",Y158,AA157+Graph!$G$1*1000)</f>
        <v>43619358.378570512</v>
      </c>
      <c r="AB158" s="2">
        <f t="shared" si="21"/>
        <v>270195.68867594004</v>
      </c>
      <c r="AC158" s="2">
        <f t="shared" si="31"/>
        <v>18242873</v>
      </c>
      <c r="AD158" s="3">
        <f t="shared" si="10"/>
        <v>43619358.378570512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36274735.514981955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83</v>
      </c>
      <c r="C159" s="7"/>
      <c r="D159" s="2" t="e">
        <f t="shared" si="12"/>
        <v>#N/A</v>
      </c>
      <c r="E159" s="2" t="e">
        <f t="shared" si="22"/>
        <v>#N/A</v>
      </c>
      <c r="F159" s="2">
        <v>565651.32692308724</v>
      </c>
      <c r="G159" s="2">
        <f t="shared" si="35"/>
        <v>565651.32692308724</v>
      </c>
      <c r="H159" s="2">
        <f t="shared" si="32"/>
        <v>59879471.145055711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2472468.1428571404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598994.32857142389</v>
      </c>
      <c r="Q159" s="2">
        <f t="shared" si="36"/>
        <v>598994.32857142389</v>
      </c>
      <c r="R159" s="2">
        <f t="shared" si="33"/>
        <v>62461225.707141951</v>
      </c>
      <c r="S159" s="2">
        <f t="shared" si="17"/>
        <v>565651.32692308724</v>
      </c>
      <c r="T159" s="2">
        <f t="shared" si="18"/>
        <v>20920.857142857276</v>
      </c>
      <c r="U159" s="2">
        <f t="shared" si="19"/>
        <v>598994.32857142389</v>
      </c>
      <c r="V159" s="2">
        <f t="shared" si="34"/>
        <v>18691835</v>
      </c>
      <c r="W159" s="2">
        <f t="shared" si="20"/>
        <v>448962</v>
      </c>
      <c r="X159" s="2">
        <f t="shared" si="6"/>
        <v>150032.32857142389</v>
      </c>
      <c r="Y159" s="2">
        <f t="shared" ref="Y159:Y222" si="37">IF(COUNT($C160)=0,IF(COUNT($C159)=1,C159,SUM(Y158+X159)),C159)</f>
        <v>43769390.707141936</v>
      </c>
      <c r="Z159" s="2" t="str">
        <f t="shared" si="8"/>
        <v>HERE</v>
      </c>
      <c r="AA159" s="2">
        <f>IF(Z159="HERE",Y159,AA158+Graph!$G$1*1000)</f>
        <v>43769390.707141936</v>
      </c>
      <c r="AB159" s="2">
        <f t="shared" si="21"/>
        <v>150032.32857142389</v>
      </c>
      <c r="AC159" s="2">
        <f t="shared" ref="AC159:AC222" si="38">IF(Z160="HERE",V159,AC158)</f>
        <v>18691835</v>
      </c>
      <c r="AD159" s="3">
        <f t="shared" si="10"/>
        <v>43769390.707141936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36375351.316671856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84</v>
      </c>
      <c r="C160" s="7"/>
      <c r="D160" s="2" t="e">
        <f t="shared" si="12"/>
        <v>#N/A</v>
      </c>
      <c r="E160" s="2" t="e">
        <f t="shared" si="22"/>
        <v>#N/A</v>
      </c>
      <c r="F160" s="2">
        <v>567487.10241222382</v>
      </c>
      <c r="G160" s="2">
        <f t="shared" si="35"/>
        <v>567487.10241222382</v>
      </c>
      <c r="H160" s="2">
        <f t="shared" ref="H160:H223" si="39">IF(COUNT($C161)=0,IF(COUNT($C160)=1,C160,SUM(H159+G160)),C160)</f>
        <v>60446958.247467935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2493388.9999999977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601100.96846689284</v>
      </c>
      <c r="Q160" s="2">
        <f t="shared" si="36"/>
        <v>601100.96846689284</v>
      </c>
      <c r="R160" s="2">
        <f t="shared" ref="R160:R223" si="40">IF(COUNT($C161)=0,IF(COUNT($C160)=1,M160,SUM(R159+Q160)),M160)</f>
        <v>63062326.675608844</v>
      </c>
      <c r="S160" s="2">
        <f t="shared" si="17"/>
        <v>567487.10241222382</v>
      </c>
      <c r="T160" s="2">
        <f t="shared" si="18"/>
        <v>20920.857142857276</v>
      </c>
      <c r="U160" s="2">
        <f t="shared" si="19"/>
        <v>601100.96846689284</v>
      </c>
      <c r="V160" s="2">
        <f t="shared" si="34"/>
        <v>19177555</v>
      </c>
      <c r="W160" s="2">
        <f t="shared" si="20"/>
        <v>485720</v>
      </c>
      <c r="X160" s="2">
        <f t="shared" si="6"/>
        <v>115380.96846689284</v>
      </c>
      <c r="Y160" s="2">
        <f t="shared" si="37"/>
        <v>43884771.675608829</v>
      </c>
      <c r="Z160" s="2" t="str">
        <f t="shared" si="8"/>
        <v>HERE</v>
      </c>
      <c r="AA160" s="2">
        <f>IF(Z160="HERE",Y160,AA159+Graph!$G$1*1000)</f>
        <v>43884771.675608829</v>
      </c>
      <c r="AB160" s="2">
        <f t="shared" si="21"/>
        <v>115380.96846689284</v>
      </c>
      <c r="AC160" s="2">
        <f t="shared" si="38"/>
        <v>19177555</v>
      </c>
      <c r="AD160" s="3">
        <f t="shared" si="10"/>
        <v>43884771.675608829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36468050.694267668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85</v>
      </c>
      <c r="C161" s="7"/>
      <c r="D161" s="2" t="e">
        <f t="shared" si="12"/>
        <v>#N/A</v>
      </c>
      <c r="E161" s="2" t="e">
        <f t="shared" si="22"/>
        <v>#N/A</v>
      </c>
      <c r="F161" s="2">
        <v>569322.87790137529</v>
      </c>
      <c r="G161" s="2">
        <f t="shared" si="35"/>
        <v>569322.87790137529</v>
      </c>
      <c r="H161" s="2">
        <f t="shared" si="39"/>
        <v>61016281.12536931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2514309.8571428549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603207.60836236179</v>
      </c>
      <c r="Q161" s="2">
        <f t="shared" si="36"/>
        <v>603207.60836236179</v>
      </c>
      <c r="R161" s="2">
        <f t="shared" si="40"/>
        <v>63665534.283971205</v>
      </c>
      <c r="S161" s="2">
        <f t="shared" si="17"/>
        <v>569322.87790137529</v>
      </c>
      <c r="T161" s="2">
        <f t="shared" si="18"/>
        <v>20920.857142857276</v>
      </c>
      <c r="U161" s="2">
        <f t="shared" si="19"/>
        <v>603207.60836236179</v>
      </c>
      <c r="V161" s="2">
        <f t="shared" si="34"/>
        <v>19592672.736813203</v>
      </c>
      <c r="W161" s="2">
        <f t="shared" si="20"/>
        <v>415117.7368132025</v>
      </c>
      <c r="X161" s="2">
        <f t="shared" si="6"/>
        <v>188089.87154915929</v>
      </c>
      <c r="Y161" s="2">
        <f t="shared" si="37"/>
        <v>44072861.547157988</v>
      </c>
      <c r="Z161" s="2" t="str">
        <f t="shared" si="8"/>
        <v>HERE</v>
      </c>
      <c r="AA161" s="2">
        <f>IF(Z161="HERE",Y161,AA160+Graph!$G$1*1000)</f>
        <v>44072861.547157988</v>
      </c>
      <c r="AB161" s="2">
        <f t="shared" si="21"/>
        <v>188089.87154915929</v>
      </c>
      <c r="AC161" s="2">
        <f t="shared" si="38"/>
        <v>19592672.736813203</v>
      </c>
      <c r="AD161" s="3">
        <f t="shared" si="10"/>
        <v>44072861.547157988</v>
      </c>
      <c r="AE161" s="2">
        <f>IF(AE159&gt;=52800000,52800000,IF(AB140=Graph!G$1*1000,AE160+Graph!G$1*1000,AC161))</f>
        <v>19592672.736813203</v>
      </c>
      <c r="AF161" s="3">
        <f t="shared" si="11"/>
        <v>19592672.736813203</v>
      </c>
      <c r="AG161" s="3">
        <f t="shared" si="29"/>
        <v>36551083.4977694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86</v>
      </c>
      <c r="C162" s="7"/>
      <c r="D162" s="2" t="e">
        <f t="shared" si="12"/>
        <v>#N/A</v>
      </c>
      <c r="E162" s="2" t="e">
        <f t="shared" si="22"/>
        <v>#N/A</v>
      </c>
      <c r="F162" s="2">
        <v>571158.65339052677</v>
      </c>
      <c r="G162" s="2">
        <f t="shared" si="35"/>
        <v>571158.65339052677</v>
      </c>
      <c r="H162" s="2">
        <f t="shared" si="39"/>
        <v>61587439.778759837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2535230.7142857122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605314.24825783074</v>
      </c>
      <c r="Q162" s="2">
        <f t="shared" si="36"/>
        <v>605314.24825783074</v>
      </c>
      <c r="R162" s="2">
        <f t="shared" si="40"/>
        <v>64270848.532229036</v>
      </c>
      <c r="S162" s="2">
        <f t="shared" si="17"/>
        <v>571158.65339052677</v>
      </c>
      <c r="T162" s="2">
        <f t="shared" si="18"/>
        <v>20920.857142857276</v>
      </c>
      <c r="U162" s="2">
        <f t="shared" si="19"/>
        <v>605314.24825783074</v>
      </c>
      <c r="V162" s="2">
        <f t="shared" si="34"/>
        <v>20009626.249115542</v>
      </c>
      <c r="W162" s="2">
        <f t="shared" si="20"/>
        <v>416953.51230233908</v>
      </c>
      <c r="X162" s="2">
        <f t="shared" si="6"/>
        <v>188360.73595549166</v>
      </c>
      <c r="Y162" s="2">
        <f t="shared" si="37"/>
        <v>44261222.28311348</v>
      </c>
      <c r="Z162" s="2" t="str">
        <f t="shared" si="8"/>
        <v>HERE</v>
      </c>
      <c r="AA162" s="2">
        <f>IF(Z162="HERE",Y162,AA161+Graph!$G$1*1000)</f>
        <v>44261222.28311348</v>
      </c>
      <c r="AB162" s="2">
        <f t="shared" si="21"/>
        <v>188360.73595549166</v>
      </c>
      <c r="AC162" s="2">
        <f t="shared" si="38"/>
        <v>20009626.249115542</v>
      </c>
      <c r="AD162" s="3">
        <f t="shared" si="10"/>
        <v>44261222.28311348</v>
      </c>
      <c r="AE162" s="2">
        <f>IF(AE160&gt;=52800000,52800000,IF(AB141=Graph!G$1*1000,AE161+Graph!G$1*1000,AC162))</f>
        <v>20009626.249115542</v>
      </c>
      <c r="AF162" s="3">
        <f t="shared" si="11"/>
        <v>20009626.249115542</v>
      </c>
      <c r="AG162" s="3">
        <f t="shared" si="29"/>
        <v>36589334.527177058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87</v>
      </c>
      <c r="C163" s="7"/>
      <c r="D163" s="2" t="e">
        <f t="shared" si="12"/>
        <v>#N/A</v>
      </c>
      <c r="E163" s="2" t="e">
        <f t="shared" si="22"/>
        <v>#N/A</v>
      </c>
      <c r="F163" s="2">
        <v>572994.42887966335</v>
      </c>
      <c r="G163" s="2">
        <f t="shared" si="35"/>
        <v>572994.42887966335</v>
      </c>
      <c r="H163" s="2">
        <f t="shared" si="39"/>
        <v>62160434.2076395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2556151.5714285695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607420.88815329969</v>
      </c>
      <c r="Q163" s="2">
        <f t="shared" si="36"/>
        <v>607420.88815329969</v>
      </c>
      <c r="R163" s="2">
        <f t="shared" si="40"/>
        <v>64878269.420382336</v>
      </c>
      <c r="S163" s="2">
        <f t="shared" si="17"/>
        <v>572994.42887966335</v>
      </c>
      <c r="T163" s="2">
        <f t="shared" si="18"/>
        <v>20920.857142857276</v>
      </c>
      <c r="U163" s="2">
        <f t="shared" si="19"/>
        <v>607420.88815329969</v>
      </c>
      <c r="V163" s="2">
        <f t="shared" si="34"/>
        <v>20428415.536907032</v>
      </c>
      <c r="W163" s="2">
        <f t="shared" si="20"/>
        <v>418789.28779149055</v>
      </c>
      <c r="X163" s="2">
        <f t="shared" si="6"/>
        <v>188631.60036180913</v>
      </c>
      <c r="Y163" s="2">
        <f t="shared" si="37"/>
        <v>44449853.883475289</v>
      </c>
      <c r="Z163" s="2" t="str">
        <f t="shared" si="8"/>
        <v>HERE</v>
      </c>
      <c r="AA163" s="2">
        <f>IF(Z163="HERE",Y163,AA162+Graph!$G$1*1000)</f>
        <v>44449853.883475289</v>
      </c>
      <c r="AB163" s="2">
        <f t="shared" si="21"/>
        <v>188631.60036180913</v>
      </c>
      <c r="AC163" s="2">
        <f t="shared" si="38"/>
        <v>20428415.536907032</v>
      </c>
      <c r="AD163" s="3">
        <f t="shared" si="10"/>
        <v>44449853.883475289</v>
      </c>
      <c r="AE163" s="2">
        <f>IF(AE161&gt;=52800000,52800000,IF(AB142=Graph!G$1*1000,AE162+Graph!G$1*1000,AC163))</f>
        <v>20428415.536907032</v>
      </c>
      <c r="AF163" s="3">
        <f t="shared" si="11"/>
        <v>20428415.536907032</v>
      </c>
      <c r="AG163" s="3">
        <f t="shared" si="29"/>
        <v>36858437.532490633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88</v>
      </c>
      <c r="C164" s="7"/>
      <c r="D164" s="2" t="e">
        <f t="shared" si="12"/>
        <v>#N/A</v>
      </c>
      <c r="E164" s="2" t="e">
        <f t="shared" si="22"/>
        <v>#N/A</v>
      </c>
      <c r="F164" s="2">
        <v>574830.20436881483</v>
      </c>
      <c r="G164" s="2">
        <f t="shared" si="35"/>
        <v>574830.20436881483</v>
      </c>
      <c r="H164" s="2">
        <f t="shared" si="39"/>
        <v>62735264.412008315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2577072.4285714268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609527.52804876864</v>
      </c>
      <c r="Q164" s="2">
        <f t="shared" si="36"/>
        <v>609527.52804876864</v>
      </c>
      <c r="R164" s="2">
        <f t="shared" si="40"/>
        <v>65487796.948431104</v>
      </c>
      <c r="S164" s="2">
        <f t="shared" si="17"/>
        <v>574830.20436881483</v>
      </c>
      <c r="T164" s="2">
        <f t="shared" si="18"/>
        <v>20920.857142857276</v>
      </c>
      <c r="U164" s="2">
        <f t="shared" si="19"/>
        <v>609527.52804876864</v>
      </c>
      <c r="V164" s="2">
        <f t="shared" si="34"/>
        <v>20849040.600187659</v>
      </c>
      <c r="W164" s="2">
        <f t="shared" si="20"/>
        <v>420625.06328062713</v>
      </c>
      <c r="X164" s="2">
        <f t="shared" si="6"/>
        <v>188902.46476814151</v>
      </c>
      <c r="Y164" s="2">
        <f t="shared" si="37"/>
        <v>44638756.34824343</v>
      </c>
      <c r="Z164" s="2" t="str">
        <f t="shared" si="8"/>
        <v>HERE</v>
      </c>
      <c r="AA164" s="2">
        <f>IF(Z164="HERE",Y164,AA163+Graph!$G$1*1000)</f>
        <v>44638756.34824343</v>
      </c>
      <c r="AB164" s="2">
        <f t="shared" si="21"/>
        <v>188902.46476814151</v>
      </c>
      <c r="AC164" s="2">
        <f t="shared" si="38"/>
        <v>20849040.600187659</v>
      </c>
      <c r="AD164" s="3">
        <f t="shared" si="10"/>
        <v>44638756.34824343</v>
      </c>
      <c r="AE164" s="2">
        <f>IF(AE162&gt;=52800000,52800000,IF(AB143=Graph!G$1*1000,AE163+Graph!G$1*1000,AC164))</f>
        <v>20849040.600187659</v>
      </c>
      <c r="AF164" s="3">
        <f t="shared" si="11"/>
        <v>20849040.600187659</v>
      </c>
      <c r="AG164" s="3">
        <f t="shared" si="29"/>
        <v>37067588.813710138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89</v>
      </c>
      <c r="C165" s="7"/>
      <c r="D165" s="2" t="e">
        <f t="shared" si="12"/>
        <v>#N/A</v>
      </c>
      <c r="E165" s="2" t="e">
        <f t="shared" si="22"/>
        <v>#N/A</v>
      </c>
      <c r="F165" s="2">
        <v>576665.9798579514</v>
      </c>
      <c r="G165" s="2">
        <f t="shared" si="35"/>
        <v>576665.9798579514</v>
      </c>
      <c r="H165" s="2">
        <f t="shared" si="39"/>
        <v>63311930.391866267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2597993.2857142841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611634.16794423759</v>
      </c>
      <c r="Q165" s="2">
        <f t="shared" si="36"/>
        <v>611634.16794423759</v>
      </c>
      <c r="R165" s="2">
        <f t="shared" si="40"/>
        <v>66099431.116375342</v>
      </c>
      <c r="S165" s="2">
        <f t="shared" si="17"/>
        <v>576665.9798579514</v>
      </c>
      <c r="T165" s="2">
        <f t="shared" si="18"/>
        <v>20920.857142857276</v>
      </c>
      <c r="U165" s="2">
        <f t="shared" si="19"/>
        <v>611634.16794423759</v>
      </c>
      <c r="V165" s="2">
        <f t="shared" si="34"/>
        <v>21271501.438957438</v>
      </c>
      <c r="W165" s="2">
        <f t="shared" si="20"/>
        <v>422460.83876977861</v>
      </c>
      <c r="X165" s="2">
        <f t="shared" si="6"/>
        <v>189173.32917445898</v>
      </c>
      <c r="Y165" s="2">
        <f t="shared" si="37"/>
        <v>44827929.677417889</v>
      </c>
      <c r="Z165" s="2" t="str">
        <f t="shared" si="8"/>
        <v>HERE</v>
      </c>
      <c r="AA165" s="2">
        <f>IF(Z165="HERE",Y165,AA164+Graph!$G$1*1000)</f>
        <v>44827929.677417889</v>
      </c>
      <c r="AB165" s="2">
        <f t="shared" si="21"/>
        <v>189173.32917445898</v>
      </c>
      <c r="AC165" s="2">
        <f t="shared" si="38"/>
        <v>21271501.438957438</v>
      </c>
      <c r="AD165" s="3">
        <f t="shared" si="10"/>
        <v>44827929.677417889</v>
      </c>
      <c r="AE165" s="2">
        <f>IF(AE163&gt;=52800000,52800000,IF(AB144=Graph!G$1*1000,AE164+Graph!G$1*1000,AC165))</f>
        <v>21271501.438957438</v>
      </c>
      <c r="AF165" s="3">
        <f t="shared" si="11"/>
        <v>21271501.438957438</v>
      </c>
      <c r="AG165" s="3">
        <f t="shared" si="29"/>
        <v>37228203.870835565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90</v>
      </c>
      <c r="C166" s="7"/>
      <c r="D166" s="2" t="e">
        <f t="shared" si="12"/>
        <v>#N/A</v>
      </c>
      <c r="E166" s="2" t="e">
        <f t="shared" si="22"/>
        <v>#N/A</v>
      </c>
      <c r="F166" s="2">
        <v>578501.75534710288</v>
      </c>
      <c r="G166" s="2">
        <f t="shared" ref="G166:G229" si="41">IF(F166&gt;700000,$AK$31*1000,F166)</f>
        <v>578501.75534710288</v>
      </c>
      <c r="H166" s="2">
        <f t="shared" si="39"/>
        <v>63890432.14721337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2618914.1428571413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613740.80783970654</v>
      </c>
      <c r="Q166" s="2">
        <f t="shared" ref="Q166:Q229" si="42">IF(P166&gt;700000,700000,P166)</f>
        <v>613740.80783970654</v>
      </c>
      <c r="R166" s="2">
        <f t="shared" si="40"/>
        <v>66713171.924215049</v>
      </c>
      <c r="S166" s="2">
        <f t="shared" si="17"/>
        <v>578501.75534710288</v>
      </c>
      <c r="T166" s="2">
        <f t="shared" si="18"/>
        <v>20920.857142857276</v>
      </c>
      <c r="U166" s="2">
        <f t="shared" si="19"/>
        <v>613740.80783970654</v>
      </c>
      <c r="V166" s="2">
        <f t="shared" si="34"/>
        <v>21695798.053216353</v>
      </c>
      <c r="W166" s="2">
        <f t="shared" si="20"/>
        <v>424296.61425891519</v>
      </c>
      <c r="X166" s="2">
        <f t="shared" si="6"/>
        <v>189444.19358079135</v>
      </c>
      <c r="Y166" s="2">
        <f t="shared" si="37"/>
        <v>45017373.870998681</v>
      </c>
      <c r="Z166" s="2" t="str">
        <f t="shared" si="8"/>
        <v>HERE</v>
      </c>
      <c r="AA166" s="2">
        <f>IF(Z166="HERE",Y166,AA165+Graph!$G$1*1000)</f>
        <v>45017373.870998681</v>
      </c>
      <c r="AB166" s="2">
        <f t="shared" si="21"/>
        <v>189444.19358079135</v>
      </c>
      <c r="AC166" s="2">
        <f t="shared" si="38"/>
        <v>21695798.053216353</v>
      </c>
      <c r="AD166" s="3">
        <f t="shared" si="10"/>
        <v>45017373.870998681</v>
      </c>
      <c r="AE166" s="2">
        <f>IF(AE164&gt;=52800000,52800000,IF(AB145=Graph!G$1*1000,AE165+Graph!G$1*1000,AC166))</f>
        <v>21695798.053216353</v>
      </c>
      <c r="AF166" s="3">
        <f t="shared" si="11"/>
        <v>21695798.053216353</v>
      </c>
      <c r="AG166" s="3">
        <f t="shared" si="29"/>
        <v>37357566.603866912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91</v>
      </c>
      <c r="C167" s="7"/>
      <c r="D167" s="2" t="e">
        <f t="shared" si="12"/>
        <v>#N/A</v>
      </c>
      <c r="E167" s="2" t="e">
        <f t="shared" si="22"/>
        <v>#N/A</v>
      </c>
      <c r="F167" s="2">
        <v>580337.53083623946</v>
      </c>
      <c r="G167" s="2">
        <f t="shared" si="41"/>
        <v>580337.53083623946</v>
      </c>
      <c r="H167" s="2">
        <f t="shared" si="39"/>
        <v>64470769.678049609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2639834.9999999986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615847.44773517549</v>
      </c>
      <c r="Q167" s="2">
        <f t="shared" si="42"/>
        <v>615847.44773517549</v>
      </c>
      <c r="R167" s="2">
        <f t="shared" si="40"/>
        <v>67329019.371950224</v>
      </c>
      <c r="S167" s="2">
        <f t="shared" si="17"/>
        <v>580337.53083623946</v>
      </c>
      <c r="T167" s="2">
        <f t="shared" si="18"/>
        <v>20920.857142857276</v>
      </c>
      <c r="U167" s="2">
        <f t="shared" si="19"/>
        <v>615847.44773517549</v>
      </c>
      <c r="V167" s="2">
        <f t="shared" si="34"/>
        <v>22121930.44296442</v>
      </c>
      <c r="W167" s="2">
        <f t="shared" si="20"/>
        <v>426132.38974806666</v>
      </c>
      <c r="X167" s="2">
        <f t="shared" si="6"/>
        <v>189715.05798710883</v>
      </c>
      <c r="Y167" s="2">
        <f t="shared" si="37"/>
        <v>45207088.928985789</v>
      </c>
      <c r="Z167" s="2" t="str">
        <f t="shared" si="8"/>
        <v>HERE</v>
      </c>
      <c r="AA167" s="2">
        <f>IF(Z167="HERE",Y167,AA166+Graph!$G$1*1000)</f>
        <v>45207088.928985789</v>
      </c>
      <c r="AB167" s="2">
        <f t="shared" si="21"/>
        <v>189715.05798710883</v>
      </c>
      <c r="AC167" s="2">
        <f t="shared" si="38"/>
        <v>22121930.44296442</v>
      </c>
      <c r="AD167" s="3">
        <f t="shared" si="10"/>
        <v>45207088.928985789</v>
      </c>
      <c r="AE167" s="2">
        <f>IF(AE165&gt;=52800000,52800000,IF(AB146=Graph!G$1*1000,AE166+Graph!G$1*1000,AC167))</f>
        <v>22121930.44296442</v>
      </c>
      <c r="AF167" s="3">
        <f t="shared" si="11"/>
        <v>22121930.44296442</v>
      </c>
      <c r="AG167" s="3">
        <f t="shared" si="29"/>
        <v>37444365.212804183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92</v>
      </c>
      <c r="C168" s="7"/>
      <c r="D168" s="2" t="e">
        <f t="shared" si="12"/>
        <v>#N/A</v>
      </c>
      <c r="E168" s="2" t="e">
        <f t="shared" si="22"/>
        <v>#N/A</v>
      </c>
      <c r="F168" s="2">
        <v>582173.30632539093</v>
      </c>
      <c r="G168" s="2">
        <f t="shared" si="41"/>
        <v>582173.30632539093</v>
      </c>
      <c r="H168" s="2">
        <f t="shared" si="39"/>
        <v>65052942.984375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2660755.8571428559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617954.08763064444</v>
      </c>
      <c r="Q168" s="2">
        <f t="shared" si="42"/>
        <v>617954.08763064444</v>
      </c>
      <c r="R168" s="2">
        <f t="shared" si="40"/>
        <v>67946973.459580868</v>
      </c>
      <c r="S168" s="2">
        <f t="shared" si="17"/>
        <v>582173.30632539093</v>
      </c>
      <c r="T168" s="2">
        <f t="shared" si="18"/>
        <v>20920.857142857276</v>
      </c>
      <c r="U168" s="2">
        <f t="shared" si="19"/>
        <v>617954.08763064444</v>
      </c>
      <c r="V168" s="2">
        <f t="shared" si="34"/>
        <v>22549898.608201638</v>
      </c>
      <c r="W168" s="2">
        <f t="shared" si="20"/>
        <v>427968.16523721814</v>
      </c>
      <c r="X168" s="2">
        <f t="shared" si="6"/>
        <v>189985.9223934263</v>
      </c>
      <c r="Y168" s="2">
        <f t="shared" si="37"/>
        <v>45397074.851379216</v>
      </c>
      <c r="Z168" s="2" t="str">
        <f t="shared" si="8"/>
        <v>HERE</v>
      </c>
      <c r="AA168" s="2">
        <f>IF(Z168="HERE",Y168,AA167+Graph!$G$1*1000)</f>
        <v>45397074.851379216</v>
      </c>
      <c r="AB168" s="2">
        <f t="shared" si="21"/>
        <v>189985.9223934263</v>
      </c>
      <c r="AC168" s="2">
        <f t="shared" si="38"/>
        <v>22549898.608201638</v>
      </c>
      <c r="AD168" s="3">
        <f t="shared" si="10"/>
        <v>45397074.851379216</v>
      </c>
      <c r="AE168" s="2">
        <f>IF(AE166&gt;=52800000,52800000,IF(AB147=Graph!G$1*1000,AE167+Graph!G$1*1000,AC168))</f>
        <v>22549898.608201638</v>
      </c>
      <c r="AF168" s="3">
        <f t="shared" si="11"/>
        <v>22549898.608201638</v>
      </c>
      <c r="AG168" s="3">
        <f t="shared" si="29"/>
        <v>37497795.847647369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93</v>
      </c>
      <c r="C169" s="7"/>
      <c r="D169" s="2" t="e">
        <f t="shared" si="12"/>
        <v>#N/A</v>
      </c>
      <c r="E169" s="2" t="e">
        <f t="shared" si="22"/>
        <v>#N/A</v>
      </c>
      <c r="F169" s="2">
        <v>584009.08181454241</v>
      </c>
      <c r="G169" s="2">
        <f t="shared" si="41"/>
        <v>584009.08181454241</v>
      </c>
      <c r="H169" s="2">
        <f t="shared" si="39"/>
        <v>65636952.066189542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2681676.7142857132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620060.72752612829</v>
      </c>
      <c r="Q169" s="2">
        <f t="shared" si="42"/>
        <v>620060.72752612829</v>
      </c>
      <c r="R169" s="2">
        <f t="shared" si="40"/>
        <v>68567034.187106997</v>
      </c>
      <c r="S169" s="2">
        <f t="shared" si="17"/>
        <v>584009.08181454241</v>
      </c>
      <c r="T169" s="2">
        <f t="shared" si="18"/>
        <v>20920.857142857276</v>
      </c>
      <c r="U169" s="2">
        <f t="shared" si="19"/>
        <v>620060.72752612829</v>
      </c>
      <c r="V169" s="2">
        <f t="shared" si="34"/>
        <v>22979702.548927993</v>
      </c>
      <c r="W169" s="2">
        <f t="shared" si="20"/>
        <v>429803.94072635472</v>
      </c>
      <c r="X169" s="2">
        <f t="shared" si="6"/>
        <v>190256.78679977357</v>
      </c>
      <c r="Y169" s="2">
        <f t="shared" si="37"/>
        <v>45587331.638178989</v>
      </c>
      <c r="Z169" s="2" t="str">
        <f t="shared" si="8"/>
        <v>HERE</v>
      </c>
      <c r="AA169" s="2">
        <f>IF(Z169="HERE",Y169,AA168+Graph!$G$1*1000)</f>
        <v>45587331.638178989</v>
      </c>
      <c r="AB169" s="2">
        <f t="shared" si="21"/>
        <v>190256.78679977357</v>
      </c>
      <c r="AC169" s="2">
        <f t="shared" si="38"/>
        <v>22979702.548927993</v>
      </c>
      <c r="AD169" s="3">
        <f t="shared" si="10"/>
        <v>45587331.638178989</v>
      </c>
      <c r="AE169" s="2">
        <f>IF(AE167&gt;=52800000,52800000,IF(AB148=Graph!G$1*1000,AE168+Graph!G$1*1000,AC169))</f>
        <v>22979702.548927993</v>
      </c>
      <c r="AF169" s="3">
        <f t="shared" si="11"/>
        <v>22979702.548927993</v>
      </c>
      <c r="AG169" s="3">
        <f t="shared" si="29"/>
        <v>37586477.308396496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94</v>
      </c>
      <c r="C170" s="7"/>
      <c r="D170" s="2" t="e">
        <f t="shared" si="12"/>
        <v>#N/A</v>
      </c>
      <c r="E170" s="2" t="e">
        <f t="shared" si="22"/>
        <v>#N/A</v>
      </c>
      <c r="F170" s="2">
        <v>585844.85730367899</v>
      </c>
      <c r="G170" s="2">
        <f t="shared" si="41"/>
        <v>585844.85730367899</v>
      </c>
      <c r="H170" s="2">
        <f t="shared" si="39"/>
        <v>66222796.923493221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2702597.5714285704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622167.36742159724</v>
      </c>
      <c r="Q170" s="2">
        <f t="shared" si="42"/>
        <v>622167.36742159724</v>
      </c>
      <c r="R170" s="2">
        <f t="shared" si="40"/>
        <v>69189201.554528594</v>
      </c>
      <c r="S170" s="2">
        <f t="shared" si="17"/>
        <v>585844.85730367899</v>
      </c>
      <c r="T170" s="2">
        <f t="shared" si="18"/>
        <v>20920.857142857276</v>
      </c>
      <c r="U170" s="2">
        <f t="shared" si="19"/>
        <v>622167.36742159724</v>
      </c>
      <c r="V170" s="2">
        <f t="shared" si="34"/>
        <v>23411342.265143499</v>
      </c>
      <c r="W170" s="2">
        <f t="shared" si="20"/>
        <v>431639.7162155062</v>
      </c>
      <c r="X170" s="2">
        <f t="shared" si="6"/>
        <v>190527.65120609105</v>
      </c>
      <c r="Y170" s="2">
        <f t="shared" si="37"/>
        <v>45777859.28938508</v>
      </c>
      <c r="Z170" s="2" t="str">
        <f t="shared" si="8"/>
        <v>HERE</v>
      </c>
      <c r="AA170" s="2">
        <f>IF(Z170="HERE",Y170,AA169+Graph!$G$1*1000)</f>
        <v>45777859.28938508</v>
      </c>
      <c r="AB170" s="2">
        <f t="shared" si="21"/>
        <v>190527.65120609105</v>
      </c>
      <c r="AC170" s="2">
        <f t="shared" si="38"/>
        <v>23411342.265143499</v>
      </c>
      <c r="AD170" s="3">
        <f t="shared" si="10"/>
        <v>45777859.28938508</v>
      </c>
      <c r="AE170" s="2">
        <f>IF(AE168&gt;=52800000,52800000,IF(AB149=Graph!G$1*1000,AE169+Graph!G$1*1000,AC170))</f>
        <v>23411342.265143499</v>
      </c>
      <c r="AF170" s="3">
        <f t="shared" si="11"/>
        <v>23411342.265143499</v>
      </c>
      <c r="AG170" s="3">
        <f t="shared" si="29"/>
        <v>37904344.74505154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95</v>
      </c>
      <c r="C171" s="7"/>
      <c r="D171" s="2" t="e">
        <f t="shared" si="12"/>
        <v>#N/A</v>
      </c>
      <c r="E171" s="2" t="e">
        <f t="shared" si="22"/>
        <v>#N/A</v>
      </c>
      <c r="F171" s="2">
        <v>587680.63279283047</v>
      </c>
      <c r="G171" s="2">
        <f t="shared" si="41"/>
        <v>587680.63279283047</v>
      </c>
      <c r="H171" s="2">
        <f t="shared" si="39"/>
        <v>66810477.556286052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2723518.4285714277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624274.00731706619</v>
      </c>
      <c r="Q171" s="2">
        <f t="shared" si="42"/>
        <v>624274.00731706619</v>
      </c>
      <c r="R171" s="2">
        <f t="shared" si="40"/>
        <v>69813475.56184566</v>
      </c>
      <c r="S171" s="2">
        <f t="shared" si="17"/>
        <v>587680.63279283047</v>
      </c>
      <c r="T171" s="2">
        <f t="shared" si="18"/>
        <v>20920.857142857276</v>
      </c>
      <c r="U171" s="2">
        <f t="shared" si="19"/>
        <v>624274.00731706619</v>
      </c>
      <c r="V171" s="2">
        <f t="shared" si="34"/>
        <v>23844817.756848142</v>
      </c>
      <c r="W171" s="2">
        <f t="shared" si="20"/>
        <v>433475.49170464277</v>
      </c>
      <c r="X171" s="2">
        <f t="shared" si="6"/>
        <v>190798.51561242342</v>
      </c>
      <c r="Y171" s="2">
        <f t="shared" si="37"/>
        <v>45968657.804997504</v>
      </c>
      <c r="Z171" s="2" t="str">
        <f t="shared" si="8"/>
        <v>HERE</v>
      </c>
      <c r="AA171" s="2">
        <f>IF(Z171="HERE",Y171,AA170+Graph!$G$1*1000)</f>
        <v>45968657.804997504</v>
      </c>
      <c r="AB171" s="2">
        <f t="shared" si="21"/>
        <v>190798.51561242342</v>
      </c>
      <c r="AC171" s="2">
        <f t="shared" si="38"/>
        <v>23844817.756848142</v>
      </c>
      <c r="AD171" s="3">
        <f t="shared" si="10"/>
        <v>45968657.804997504</v>
      </c>
      <c r="AE171" s="2">
        <f>IF(AE169&gt;=52800000,52800000,IF(AB150=Graph!G$1*1000,AE170+Graph!G$1*1000,AC171))</f>
        <v>23844817.756848142</v>
      </c>
      <c r="AF171" s="3">
        <f t="shared" si="11"/>
        <v>23844817.756848142</v>
      </c>
      <c r="AG171" s="3">
        <f t="shared" si="29"/>
        <v>38191813.257612512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96</v>
      </c>
      <c r="C172" s="7"/>
      <c r="D172" s="2" t="e">
        <f t="shared" si="12"/>
        <v>#N/A</v>
      </c>
      <c r="E172" s="2" t="e">
        <f t="shared" si="22"/>
        <v>#N/A</v>
      </c>
      <c r="F172" s="2">
        <v>589516.40828196704</v>
      </c>
      <c r="G172" s="2">
        <f t="shared" si="41"/>
        <v>589516.40828196704</v>
      </c>
      <c r="H172" s="2">
        <f t="shared" si="39"/>
        <v>67399993.964568019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2744439.285714285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626380.64721253514</v>
      </c>
      <c r="Q172" s="2">
        <f t="shared" si="42"/>
        <v>626380.64721253514</v>
      </c>
      <c r="R172" s="2">
        <f t="shared" si="40"/>
        <v>70439856.209058195</v>
      </c>
      <c r="S172" s="2">
        <f t="shared" si="17"/>
        <v>589516.40828196704</v>
      </c>
      <c r="T172" s="2">
        <f t="shared" si="18"/>
        <v>20920.857142857276</v>
      </c>
      <c r="U172" s="2">
        <f t="shared" si="19"/>
        <v>626380.64721253514</v>
      </c>
      <c r="V172" s="2">
        <f t="shared" si="34"/>
        <v>24280129.024041936</v>
      </c>
      <c r="W172" s="2">
        <f t="shared" si="20"/>
        <v>435311.26719379425</v>
      </c>
      <c r="X172" s="2">
        <f t="shared" si="6"/>
        <v>191069.38001874089</v>
      </c>
      <c r="Y172" s="2">
        <f t="shared" si="37"/>
        <v>46159727.185016245</v>
      </c>
      <c r="Z172" s="2" t="str">
        <f t="shared" si="8"/>
        <v>HERE</v>
      </c>
      <c r="AA172" s="2">
        <f>IF(Z172="HERE",Y172,AA171+Graph!$G$1*1000)</f>
        <v>46159727.185016245</v>
      </c>
      <c r="AB172" s="2">
        <f t="shared" si="21"/>
        <v>191069.38001874089</v>
      </c>
      <c r="AC172" s="2">
        <f t="shared" si="38"/>
        <v>24280129.024041936</v>
      </c>
      <c r="AD172" s="3">
        <f t="shared" si="10"/>
        <v>46159727.185016245</v>
      </c>
      <c r="AE172" s="2">
        <f>IF(AE170&gt;=52800000,52800000,IF(AB151=Graph!G$1*1000,AE171+Graph!G$1*1000,AC172))</f>
        <v>24280129.024041936</v>
      </c>
      <c r="AF172" s="3">
        <f t="shared" si="11"/>
        <v>24280129.024041936</v>
      </c>
      <c r="AG172" s="3">
        <f t="shared" si="29"/>
        <v>38405605.096079402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97</v>
      </c>
      <c r="C173" s="7"/>
      <c r="D173" s="2" t="e">
        <f t="shared" si="12"/>
        <v>#N/A</v>
      </c>
      <c r="E173" s="2" t="e">
        <f t="shared" si="22"/>
        <v>#N/A</v>
      </c>
      <c r="F173" s="2">
        <v>591352.18377111852</v>
      </c>
      <c r="G173" s="2">
        <f t="shared" si="41"/>
        <v>591352.18377111852</v>
      </c>
      <c r="H173" s="2">
        <f t="shared" si="39"/>
        <v>67991346.148339137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2765360.1428571423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628487.28710800409</v>
      </c>
      <c r="Q173" s="2">
        <f t="shared" si="42"/>
        <v>628487.28710800409</v>
      </c>
      <c r="R173" s="2">
        <f t="shared" si="40"/>
        <v>71068343.496166199</v>
      </c>
      <c r="S173" s="2">
        <f t="shared" si="17"/>
        <v>591352.18377111852</v>
      </c>
      <c r="T173" s="2">
        <f t="shared" si="18"/>
        <v>20920.857142857276</v>
      </c>
      <c r="U173" s="2">
        <f t="shared" si="19"/>
        <v>628487.28710800409</v>
      </c>
      <c r="V173" s="2">
        <f t="shared" si="34"/>
        <v>24717276.066724867</v>
      </c>
      <c r="W173" s="2">
        <f t="shared" si="20"/>
        <v>437147.04268293083</v>
      </c>
      <c r="X173" s="2">
        <f t="shared" si="6"/>
        <v>191340.24442507327</v>
      </c>
      <c r="Y173" s="2">
        <f t="shared" si="37"/>
        <v>46351067.429441318</v>
      </c>
      <c r="Z173" s="2" t="str">
        <f t="shared" si="8"/>
        <v>HERE</v>
      </c>
      <c r="AA173" s="2">
        <f>IF(Z173="HERE",Y173,AA172+Graph!$G$1*1000)</f>
        <v>46351067.429441318</v>
      </c>
      <c r="AB173" s="2">
        <f t="shared" si="21"/>
        <v>191340.24442507327</v>
      </c>
      <c r="AC173" s="2">
        <f t="shared" si="38"/>
        <v>24717276.066724867</v>
      </c>
      <c r="AD173" s="3">
        <f t="shared" si="10"/>
        <v>46351067.429441318</v>
      </c>
      <c r="AE173" s="2">
        <f>IF(AE171&gt;=52800000,52800000,IF(AB152=Graph!G$1*1000,AE172+Graph!G$1*1000,AC173))</f>
        <v>24717276.066724867</v>
      </c>
      <c r="AF173" s="3">
        <f t="shared" si="11"/>
        <v>24717276.066724867</v>
      </c>
      <c r="AG173" s="3">
        <f t="shared" si="29"/>
        <v>38521634.660452217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98</v>
      </c>
      <c r="C174" s="7"/>
      <c r="D174" s="2" t="e">
        <f t="shared" si="12"/>
        <v>#N/A</v>
      </c>
      <c r="E174" s="2" t="e">
        <f t="shared" si="22"/>
        <v>#N/A</v>
      </c>
      <c r="F174" s="2">
        <v>593187.9592602551</v>
      </c>
      <c r="G174" s="2">
        <f t="shared" si="41"/>
        <v>593187.9592602551</v>
      </c>
      <c r="H174" s="2">
        <f t="shared" si="39"/>
        <v>68584534.107599393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2786280.9999999995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630593.92700347304</v>
      </c>
      <c r="Q174" s="2">
        <f t="shared" si="42"/>
        <v>630593.92700347304</v>
      </c>
      <c r="R174" s="2">
        <f t="shared" si="40"/>
        <v>71698937.423169672</v>
      </c>
      <c r="S174" s="2">
        <f t="shared" si="17"/>
        <v>593187.9592602551</v>
      </c>
      <c r="T174" s="2">
        <f t="shared" si="18"/>
        <v>20920.857142857276</v>
      </c>
      <c r="U174" s="2">
        <f t="shared" si="19"/>
        <v>630593.92700347304</v>
      </c>
      <c r="V174" s="2">
        <f t="shared" si="34"/>
        <v>25156258.884896949</v>
      </c>
      <c r="W174" s="2">
        <f t="shared" si="20"/>
        <v>438982.8181720823</v>
      </c>
      <c r="X174" s="2">
        <f t="shared" si="6"/>
        <v>191611.10883139074</v>
      </c>
      <c r="Y174" s="2">
        <f t="shared" si="37"/>
        <v>46542678.538272709</v>
      </c>
      <c r="Z174" s="2" t="str">
        <f t="shared" si="8"/>
        <v>HERE</v>
      </c>
      <c r="AA174" s="2">
        <f>IF(Z174="HERE",Y174,AA173+Graph!$G$1*1000)</f>
        <v>46542678.538272709</v>
      </c>
      <c r="AB174" s="2">
        <f t="shared" si="21"/>
        <v>191611.10883139074</v>
      </c>
      <c r="AC174" s="2">
        <f t="shared" si="38"/>
        <v>25156258.884896949</v>
      </c>
      <c r="AD174" s="3">
        <f t="shared" si="10"/>
        <v>46542678.538272709</v>
      </c>
      <c r="AE174" s="2">
        <f>IF(AE172&gt;=52800000,52800000,IF(AB153=Graph!G$1*1000,AE173+Graph!G$1*1000,AC174))</f>
        <v>25156258.884896949</v>
      </c>
      <c r="AF174" s="3">
        <f t="shared" si="11"/>
        <v>25156258.884896949</v>
      </c>
      <c r="AG174" s="3">
        <f t="shared" si="29"/>
        <v>38664767.800730951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99</v>
      </c>
      <c r="C175" s="7"/>
      <c r="D175" s="2" t="e">
        <f t="shared" si="12"/>
        <v>#N/A</v>
      </c>
      <c r="E175" s="2" t="e">
        <f t="shared" si="22"/>
        <v>#N/A</v>
      </c>
      <c r="F175" s="2">
        <v>595023.73474940658</v>
      </c>
      <c r="G175" s="2">
        <f t="shared" si="41"/>
        <v>595023.73474940658</v>
      </c>
      <c r="H175" s="2">
        <f t="shared" si="39"/>
        <v>69179557.842348799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2807201.8571428568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632700.56689894199</v>
      </c>
      <c r="Q175" s="2">
        <f t="shared" si="42"/>
        <v>632700.56689894199</v>
      </c>
      <c r="R175" s="2">
        <f t="shared" si="40"/>
        <v>72331637.990068614</v>
      </c>
      <c r="S175" s="2">
        <f t="shared" si="17"/>
        <v>595023.73474940658</v>
      </c>
      <c r="T175" s="2">
        <f t="shared" si="18"/>
        <v>20920.857142857276</v>
      </c>
      <c r="U175" s="2">
        <f t="shared" si="19"/>
        <v>632700.56689894199</v>
      </c>
      <c r="V175" s="2">
        <f t="shared" si="34"/>
        <v>25597077.478558168</v>
      </c>
      <c r="W175" s="2">
        <f t="shared" si="20"/>
        <v>440818.59366121888</v>
      </c>
      <c r="X175" s="2">
        <f t="shared" si="6"/>
        <v>191881.97323772311</v>
      </c>
      <c r="Y175" s="2">
        <f t="shared" si="37"/>
        <v>46734560.511510432</v>
      </c>
      <c r="Z175" s="2" t="str">
        <f t="shared" si="8"/>
        <v>HERE</v>
      </c>
      <c r="AA175" s="2">
        <f>IF(Z175="HERE",Y175,AA174+Graph!$G$1*1000)</f>
        <v>46734560.511510432</v>
      </c>
      <c r="AB175" s="2">
        <f t="shared" si="21"/>
        <v>191881.97323772311</v>
      </c>
      <c r="AC175" s="2">
        <f t="shared" si="38"/>
        <v>25597077.478558168</v>
      </c>
      <c r="AD175" s="3">
        <f t="shared" si="10"/>
        <v>46734560.511510432</v>
      </c>
      <c r="AE175" s="2">
        <f>IF(AE173&gt;=52800000,52800000,IF(AB154=Graph!G$1*1000,AE174+Graph!G$1*1000,AC175))</f>
        <v>25597077.478558168</v>
      </c>
      <c r="AF175" s="3">
        <f t="shared" si="11"/>
        <v>25597077.478558168</v>
      </c>
      <c r="AG175" s="3">
        <f t="shared" si="29"/>
        <v>38878262.716915615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100</v>
      </c>
      <c r="C176" s="7"/>
      <c r="D176" s="2" t="e">
        <f t="shared" si="12"/>
        <v>#N/A</v>
      </c>
      <c r="E176" s="2" t="e">
        <f t="shared" si="22"/>
        <v>#N/A</v>
      </c>
      <c r="F176" s="2">
        <v>596859.51023855805</v>
      </c>
      <c r="G176" s="2">
        <f t="shared" si="41"/>
        <v>596859.51023855805</v>
      </c>
      <c r="H176" s="2">
        <f t="shared" si="39"/>
        <v>69776417.352587357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2828122.7142857141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634807.20679441094</v>
      </c>
      <c r="Q176" s="2">
        <f t="shared" si="42"/>
        <v>634807.20679441094</v>
      </c>
      <c r="R176" s="2">
        <f t="shared" si="40"/>
        <v>72966445.196863025</v>
      </c>
      <c r="S176" s="2">
        <f t="shared" si="17"/>
        <v>596859.51023855805</v>
      </c>
      <c r="T176" s="2">
        <f t="shared" si="18"/>
        <v>20920.857142857276</v>
      </c>
      <c r="U176" s="2">
        <f t="shared" si="19"/>
        <v>634807.20679441094</v>
      </c>
      <c r="V176" s="2">
        <f t="shared" si="34"/>
        <v>26039731.847708538</v>
      </c>
      <c r="W176" s="2">
        <f t="shared" si="20"/>
        <v>442654.36915037036</v>
      </c>
      <c r="X176" s="2">
        <f t="shared" si="6"/>
        <v>192152.83764404058</v>
      </c>
      <c r="Y176" s="2">
        <f t="shared" si="37"/>
        <v>46926713.349154472</v>
      </c>
      <c r="Z176" s="2" t="str">
        <f t="shared" si="8"/>
        <v>HERE</v>
      </c>
      <c r="AA176" s="2">
        <f>IF(Z176="HERE",Y176,AA175+Graph!$G$1*1000)</f>
        <v>46926713.349154472</v>
      </c>
      <c r="AB176" s="2">
        <f t="shared" si="21"/>
        <v>192152.83764404058</v>
      </c>
      <c r="AC176" s="2">
        <f t="shared" si="38"/>
        <v>26039731.847708538</v>
      </c>
      <c r="AD176" s="3">
        <f t="shared" si="10"/>
        <v>46926713.349154472</v>
      </c>
      <c r="AE176" s="2">
        <f>IF(AE174&gt;=52800000,52800000,IF(AB155=Graph!G$1*1000,AE175+Graph!G$1*1000,AC176))</f>
        <v>26039731.847708538</v>
      </c>
      <c r="AF176" s="3">
        <f t="shared" si="11"/>
        <v>26039731.847708538</v>
      </c>
      <c r="AG176" s="3">
        <f t="shared" si="29"/>
        <v>39125296.559006184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101</v>
      </c>
      <c r="C177" s="7"/>
      <c r="D177" s="2" t="e">
        <f t="shared" si="12"/>
        <v>#N/A</v>
      </c>
      <c r="E177" s="2" t="e">
        <f t="shared" si="22"/>
        <v>#N/A</v>
      </c>
      <c r="F177" s="2">
        <v>598695.28572769463</v>
      </c>
      <c r="G177" s="2">
        <f t="shared" si="41"/>
        <v>598695.28572769463</v>
      </c>
      <c r="H177" s="2">
        <f t="shared" si="39"/>
        <v>70375112.638315052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2849043.5714285714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636913.84668987989</v>
      </c>
      <c r="Q177" s="2">
        <f t="shared" si="42"/>
        <v>636913.84668987989</v>
      </c>
      <c r="R177" s="2">
        <f t="shared" si="40"/>
        <v>73603359.043552905</v>
      </c>
      <c r="S177" s="2">
        <f t="shared" si="17"/>
        <v>598695.28572769463</v>
      </c>
      <c r="T177" s="2">
        <f t="shared" si="18"/>
        <v>20920.857142857276</v>
      </c>
      <c r="U177" s="2">
        <f t="shared" si="19"/>
        <v>636913.84668987989</v>
      </c>
      <c r="V177" s="2">
        <f t="shared" si="34"/>
        <v>26484221.99234806</v>
      </c>
      <c r="W177" s="2">
        <f t="shared" si="20"/>
        <v>444490.14463952184</v>
      </c>
      <c r="X177" s="2">
        <f t="shared" si="6"/>
        <v>192423.70205035806</v>
      </c>
      <c r="Y177" s="2">
        <f t="shared" si="37"/>
        <v>47119137.05120483</v>
      </c>
      <c r="Z177" s="2" t="str">
        <f t="shared" si="8"/>
        <v>HERE</v>
      </c>
      <c r="AA177" s="2">
        <f>IF(Z177="HERE",Y177,AA176+Graph!$G$1*1000)</f>
        <v>47119137.05120483</v>
      </c>
      <c r="AB177" s="2">
        <f t="shared" si="21"/>
        <v>192423.70205035806</v>
      </c>
      <c r="AC177" s="2">
        <f t="shared" si="38"/>
        <v>26484221.99234806</v>
      </c>
      <c r="AD177" s="3">
        <f t="shared" si="10"/>
        <v>47119137.05120483</v>
      </c>
      <c r="AE177" s="2">
        <f>IF(AE175&gt;=52800000,52800000,IF(AB156=Graph!G$1*1000,AE176+Graph!G$1*1000,AC177))</f>
        <v>26484221.99234806</v>
      </c>
      <c r="AF177" s="3">
        <f t="shared" si="11"/>
        <v>26484221.99234806</v>
      </c>
      <c r="AG177" s="3">
        <f t="shared" si="29"/>
        <v>39538242.377002694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102</v>
      </c>
      <c r="C178" s="7"/>
      <c r="D178" s="2" t="e">
        <f t="shared" si="12"/>
        <v>#N/A</v>
      </c>
      <c r="E178" s="2" t="e">
        <f t="shared" si="22"/>
        <v>#N/A</v>
      </c>
      <c r="F178" s="2">
        <v>600531.06121684611</v>
      </c>
      <c r="G178" s="2">
        <f t="shared" si="41"/>
        <v>600531.06121684611</v>
      </c>
      <c r="H178" s="2">
        <f t="shared" si="39"/>
        <v>70975643.699531898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2869964.4285714286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639020.48658534884</v>
      </c>
      <c r="Q178" s="2">
        <f t="shared" si="42"/>
        <v>639020.48658534884</v>
      </c>
      <c r="R178" s="2">
        <f t="shared" si="40"/>
        <v>74242379.530138254</v>
      </c>
      <c r="S178" s="2">
        <f t="shared" si="17"/>
        <v>600531.06121684611</v>
      </c>
      <c r="T178" s="2">
        <f t="shared" si="18"/>
        <v>20920.857142857276</v>
      </c>
      <c r="U178" s="2">
        <f t="shared" si="19"/>
        <v>639020.48658534884</v>
      </c>
      <c r="V178" s="2">
        <f t="shared" si="34"/>
        <v>26930547.912476718</v>
      </c>
      <c r="W178" s="2">
        <f t="shared" si="20"/>
        <v>446325.92012865841</v>
      </c>
      <c r="X178" s="2">
        <f t="shared" si="6"/>
        <v>192694.56645669043</v>
      </c>
      <c r="Y178" s="2">
        <f t="shared" si="37"/>
        <v>47311831.617661521</v>
      </c>
      <c r="Z178" s="2" t="str">
        <f t="shared" si="8"/>
        <v>HERE</v>
      </c>
      <c r="AA178" s="2">
        <f>IF(Z178="HERE",Y178,AA177+Graph!$G$1*1000)</f>
        <v>47311831.617661521</v>
      </c>
      <c r="AB178" s="2">
        <f t="shared" si="21"/>
        <v>192694.56645669043</v>
      </c>
      <c r="AC178" s="2">
        <f t="shared" si="38"/>
        <v>26930547.912476718</v>
      </c>
      <c r="AD178" s="3">
        <f t="shared" si="10"/>
        <v>47311831.617661521</v>
      </c>
      <c r="AE178" s="2">
        <f>IF(AE176&gt;=52800000,52800000,IF(AB157=Graph!G$1*1000,AE177+Graph!G$1*1000,AC178))</f>
        <v>26930547.912476718</v>
      </c>
      <c r="AF178" s="3">
        <f t="shared" si="11"/>
        <v>26930547.912476718</v>
      </c>
      <c r="AG178" s="3">
        <f t="shared" si="29"/>
        <v>39910055.47090511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103</v>
      </c>
      <c r="C179" s="7"/>
      <c r="D179" s="2" t="e">
        <f t="shared" si="12"/>
        <v>#N/A</v>
      </c>
      <c r="E179" s="2" t="e">
        <f t="shared" si="22"/>
        <v>#N/A</v>
      </c>
      <c r="F179" s="2">
        <v>602366.83670598269</v>
      </c>
      <c r="G179" s="2">
        <f t="shared" si="41"/>
        <v>602366.83670598269</v>
      </c>
      <c r="H179" s="2">
        <f t="shared" si="39"/>
        <v>71578010.536237881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2890885.2857142859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641127.1264808327</v>
      </c>
      <c r="Q179" s="2">
        <f t="shared" si="42"/>
        <v>641127.1264808327</v>
      </c>
      <c r="R179" s="2">
        <f t="shared" si="40"/>
        <v>74883506.656619087</v>
      </c>
      <c r="S179" s="2">
        <f t="shared" si="17"/>
        <v>602366.83670598269</v>
      </c>
      <c r="T179" s="2">
        <f t="shared" si="18"/>
        <v>20920.857142857276</v>
      </c>
      <c r="U179" s="2">
        <f t="shared" si="19"/>
        <v>641127.1264808327</v>
      </c>
      <c r="V179" s="2">
        <f t="shared" si="34"/>
        <v>27378709.608094528</v>
      </c>
      <c r="W179" s="2">
        <f t="shared" si="20"/>
        <v>448161.69561780989</v>
      </c>
      <c r="X179" s="2">
        <f t="shared" si="6"/>
        <v>192965.4308630228</v>
      </c>
      <c r="Y179" s="2">
        <f t="shared" si="37"/>
        <v>47504797.048524544</v>
      </c>
      <c r="Z179" s="2" t="str">
        <f t="shared" si="8"/>
        <v>HERE</v>
      </c>
      <c r="AA179" s="2">
        <f>IF(Z179="HERE",Y179,AA178+Graph!$G$1*1000)</f>
        <v>47504797.048524544</v>
      </c>
      <c r="AB179" s="2">
        <f t="shared" si="21"/>
        <v>192965.4308630228</v>
      </c>
      <c r="AC179" s="2">
        <f t="shared" si="38"/>
        <v>27378709.608094528</v>
      </c>
      <c r="AD179" s="3">
        <f t="shared" si="10"/>
        <v>47504797.048524544</v>
      </c>
      <c r="AE179" s="2">
        <f>IF(AE177&gt;=52800000,52800000,IF(AB158=Graph!G$1*1000,AE178+Graph!G$1*1000,AC179))</f>
        <v>27378709.608094528</v>
      </c>
      <c r="AF179" s="3">
        <f t="shared" si="11"/>
        <v>27378709.608094528</v>
      </c>
      <c r="AG179" s="3">
        <f t="shared" si="29"/>
        <v>40169566.190713458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104</v>
      </c>
      <c r="C180" s="7"/>
      <c r="D180" s="2" t="e">
        <f t="shared" si="12"/>
        <v>#N/A</v>
      </c>
      <c r="E180" s="2" t="e">
        <f t="shared" si="22"/>
        <v>#N/A</v>
      </c>
      <c r="F180" s="2">
        <v>604202.61219513416</v>
      </c>
      <c r="G180" s="2">
        <f t="shared" si="41"/>
        <v>604202.61219513416</v>
      </c>
      <c r="H180" s="2">
        <f t="shared" si="39"/>
        <v>72182213.148433015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2911806.1428571432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643233.76637630165</v>
      </c>
      <c r="Q180" s="2">
        <f t="shared" si="42"/>
        <v>643233.76637630165</v>
      </c>
      <c r="R180" s="2">
        <f t="shared" si="40"/>
        <v>75526740.422995389</v>
      </c>
      <c r="S180" s="2">
        <f t="shared" si="17"/>
        <v>604202.61219513416</v>
      </c>
      <c r="T180" s="2">
        <f t="shared" si="18"/>
        <v>20920.857142857276</v>
      </c>
      <c r="U180" s="2">
        <f t="shared" si="19"/>
        <v>643233.76637630165</v>
      </c>
      <c r="V180" s="2">
        <f t="shared" si="34"/>
        <v>27828707.079201475</v>
      </c>
      <c r="W180" s="2">
        <f t="shared" si="20"/>
        <v>449997.47110694647</v>
      </c>
      <c r="X180" s="2">
        <f t="shared" si="6"/>
        <v>193236.29526935518</v>
      </c>
      <c r="Y180" s="2">
        <f t="shared" si="37"/>
        <v>47698033.343793899</v>
      </c>
      <c r="Z180" s="2" t="str">
        <f t="shared" si="8"/>
        <v>HERE</v>
      </c>
      <c r="AA180" s="2">
        <f>IF(Z180="HERE",Y180,AA179+Graph!$G$1*1000)</f>
        <v>47698033.343793899</v>
      </c>
      <c r="AB180" s="2">
        <f t="shared" si="21"/>
        <v>193236.29526935518</v>
      </c>
      <c r="AC180" s="2">
        <f t="shared" si="38"/>
        <v>27828707.079201475</v>
      </c>
      <c r="AD180" s="3">
        <f t="shared" si="10"/>
        <v>47698033.343793899</v>
      </c>
      <c r="AE180" s="2">
        <f>IF(AE178&gt;=52800000,52800000,IF(AB159=Graph!G$1*1000,AE179+Graph!G$1*1000,AC180))</f>
        <v>27828707.079201475</v>
      </c>
      <c r="AF180" s="3">
        <f t="shared" si="11"/>
        <v>27828707.079201475</v>
      </c>
      <c r="AG180" s="3">
        <f t="shared" si="29"/>
        <v>40327043.386427745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105</v>
      </c>
      <c r="C181" s="7"/>
      <c r="D181" s="2" t="e">
        <f t="shared" si="12"/>
        <v>#N/A</v>
      </c>
      <c r="E181" s="2" t="e">
        <f t="shared" si="22"/>
        <v>#N/A</v>
      </c>
      <c r="F181" s="2">
        <v>606038.38768427074</v>
      </c>
      <c r="G181" s="2">
        <f t="shared" si="41"/>
        <v>606038.38768427074</v>
      </c>
      <c r="H181" s="2">
        <f t="shared" si="39"/>
        <v>72788251.536117285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2932727.0000000005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645340.4062717706</v>
      </c>
      <c r="Q181" s="2">
        <f t="shared" si="42"/>
        <v>645340.4062717706</v>
      </c>
      <c r="R181" s="2">
        <f t="shared" si="40"/>
        <v>76172080.829267159</v>
      </c>
      <c r="S181" s="2">
        <f t="shared" si="17"/>
        <v>606038.38768427074</v>
      </c>
      <c r="T181" s="2">
        <f t="shared" si="18"/>
        <v>20920.857142857276</v>
      </c>
      <c r="U181" s="2">
        <f t="shared" si="19"/>
        <v>645340.4062717706</v>
      </c>
      <c r="V181" s="2">
        <f t="shared" si="34"/>
        <v>28280540.325797573</v>
      </c>
      <c r="W181" s="2">
        <f t="shared" si="20"/>
        <v>451833.24659609795</v>
      </c>
      <c r="X181" s="2">
        <f t="shared" si="6"/>
        <v>193507.15967567265</v>
      </c>
      <c r="Y181" s="2">
        <f t="shared" si="37"/>
        <v>47891540.503469571</v>
      </c>
      <c r="Z181" s="2" t="str">
        <f t="shared" si="8"/>
        <v>HERE</v>
      </c>
      <c r="AA181" s="2">
        <f>IF(Z181="HERE",Y181,AA180+Graph!$G$1*1000)</f>
        <v>47891540.503469571</v>
      </c>
      <c r="AB181" s="2">
        <f t="shared" si="21"/>
        <v>193507.15967567265</v>
      </c>
      <c r="AC181" s="2">
        <f t="shared" si="38"/>
        <v>28280540.325797573</v>
      </c>
      <c r="AD181" s="3">
        <f t="shared" si="10"/>
        <v>47891540.503469571</v>
      </c>
      <c r="AE181" s="2">
        <f>IF(AE179&gt;=52800000,52800000,IF(AB160=Graph!G$1*1000,AE180+Graph!G$1*1000,AC181))</f>
        <v>28280540.325797573</v>
      </c>
      <c r="AF181" s="3">
        <f t="shared" si="11"/>
        <v>28280540.325797573</v>
      </c>
      <c r="AG181" s="3">
        <f t="shared" si="29"/>
        <v>40455172.258047946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106</v>
      </c>
      <c r="C182" s="7"/>
      <c r="D182" s="2" t="e">
        <f t="shared" si="12"/>
        <v>#N/A</v>
      </c>
      <c r="E182" s="2" t="e">
        <f t="shared" si="22"/>
        <v>#N/A</v>
      </c>
      <c r="F182" s="2">
        <v>607874.16317342222</v>
      </c>
      <c r="G182" s="2">
        <f t="shared" si="41"/>
        <v>607874.16317342222</v>
      </c>
      <c r="H182" s="2">
        <f t="shared" si="39"/>
        <v>73396125.699290708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2953647.8571428577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647447.04616723955</v>
      </c>
      <c r="Q182" s="2">
        <f t="shared" si="42"/>
        <v>647447.04616723955</v>
      </c>
      <c r="R182" s="2">
        <f t="shared" si="40"/>
        <v>76819527.875434399</v>
      </c>
      <c r="S182" s="2">
        <f t="shared" si="17"/>
        <v>607874.16317342222</v>
      </c>
      <c r="T182" s="2">
        <f t="shared" si="18"/>
        <v>20920.857142857276</v>
      </c>
      <c r="U182" s="2">
        <f t="shared" si="19"/>
        <v>647447.04616723955</v>
      </c>
      <c r="V182" s="2">
        <f t="shared" si="34"/>
        <v>28734209.347882807</v>
      </c>
      <c r="W182" s="2">
        <f t="shared" si="20"/>
        <v>453669.02208523452</v>
      </c>
      <c r="X182" s="2">
        <f t="shared" si="6"/>
        <v>193778.02408200502</v>
      </c>
      <c r="Y182" s="2">
        <f t="shared" si="37"/>
        <v>48085318.527551576</v>
      </c>
      <c r="Z182" s="2" t="str">
        <f t="shared" si="8"/>
        <v>HERE</v>
      </c>
      <c r="AA182" s="2">
        <f>IF(Z182="HERE",Y182,AA181+Graph!$G$1*1000)</f>
        <v>48085318.527551576</v>
      </c>
      <c r="AB182" s="2">
        <f t="shared" si="21"/>
        <v>193778.02408200502</v>
      </c>
      <c r="AC182" s="2">
        <f t="shared" si="38"/>
        <v>28734209.347882807</v>
      </c>
      <c r="AD182" s="3">
        <f t="shared" si="10"/>
        <v>48085318.527551576</v>
      </c>
      <c r="AE182" s="2">
        <f>IF(AE180&gt;=52800000,52800000,IF(AB161=Graph!G$1*1000,AE181+Graph!G$1*1000,AC182))</f>
        <v>28734209.347882807</v>
      </c>
      <c r="AF182" s="3">
        <f t="shared" si="11"/>
        <v>28734209.347882807</v>
      </c>
      <c r="AG182" s="3">
        <f t="shared" si="29"/>
        <v>40645209.029282853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107</v>
      </c>
      <c r="C183" s="7"/>
      <c r="D183" s="2" t="e">
        <f t="shared" si="12"/>
        <v>#N/A</v>
      </c>
      <c r="E183" s="2" t="e">
        <f t="shared" si="22"/>
        <v>#N/A</v>
      </c>
      <c r="F183" s="2">
        <v>609709.93866255879</v>
      </c>
      <c r="G183" s="2">
        <f t="shared" si="41"/>
        <v>609709.93866255879</v>
      </c>
      <c r="H183" s="2">
        <f t="shared" si="39"/>
        <v>74005835.637953267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2974568.714285715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649553.6860627085</v>
      </c>
      <c r="Q183" s="2">
        <f t="shared" si="42"/>
        <v>649553.6860627085</v>
      </c>
      <c r="R183" s="2">
        <f t="shared" si="40"/>
        <v>77469081.561497107</v>
      </c>
      <c r="S183" s="2">
        <f t="shared" si="17"/>
        <v>609709.93866255879</v>
      </c>
      <c r="T183" s="2">
        <f t="shared" si="18"/>
        <v>20920.857142857276</v>
      </c>
      <c r="U183" s="2">
        <f t="shared" si="19"/>
        <v>649553.6860627085</v>
      </c>
      <c r="V183" s="2">
        <f t="shared" si="34"/>
        <v>29189714.145457193</v>
      </c>
      <c r="W183" s="2">
        <f t="shared" si="20"/>
        <v>455504.797574386</v>
      </c>
      <c r="X183" s="2">
        <f t="shared" si="6"/>
        <v>194048.8884883225</v>
      </c>
      <c r="Y183" s="2">
        <f t="shared" si="37"/>
        <v>48279367.416039899</v>
      </c>
      <c r="Z183" s="2" t="str">
        <f t="shared" si="8"/>
        <v>HERE</v>
      </c>
      <c r="AA183" s="2">
        <f>IF(Z183="HERE",Y183,AA182+Graph!$G$1*1000)</f>
        <v>48279367.416039899</v>
      </c>
      <c r="AB183" s="2">
        <f t="shared" si="21"/>
        <v>194048.8884883225</v>
      </c>
      <c r="AC183" s="2">
        <f t="shared" si="38"/>
        <v>29189714.145457193</v>
      </c>
      <c r="AD183" s="3">
        <f t="shared" si="10"/>
        <v>48279367.416039899</v>
      </c>
      <c r="AE183" s="2">
        <f>IF(AE181&gt;=52800000,52800000,IF(AB162=Graph!G$1*1000,AE182+Graph!G$1*1000,AC183))</f>
        <v>29189714.145457193</v>
      </c>
      <c r="AF183" s="3">
        <f t="shared" si="11"/>
        <v>29189714.145457193</v>
      </c>
      <c r="AG183" s="3">
        <f t="shared" si="29"/>
        <v>40835581.367257908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108</v>
      </c>
      <c r="C184" s="7"/>
      <c r="D184" s="2" t="e">
        <f t="shared" si="12"/>
        <v>#N/A</v>
      </c>
      <c r="E184" s="2" t="e">
        <f t="shared" si="22"/>
        <v>#N/A</v>
      </c>
      <c r="F184" s="2">
        <v>611545.71415171027</v>
      </c>
      <c r="G184" s="2">
        <f t="shared" si="41"/>
        <v>611545.71415171027</v>
      </c>
      <c r="H184" s="2">
        <f t="shared" si="39"/>
        <v>74617381.352104977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2995489.5714285723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651660.32595817745</v>
      </c>
      <c r="Q184" s="2">
        <f t="shared" si="42"/>
        <v>651660.32595817745</v>
      </c>
      <c r="R184" s="2">
        <f t="shared" si="40"/>
        <v>78120741.887455285</v>
      </c>
      <c r="S184" s="2">
        <f t="shared" si="17"/>
        <v>611545.71415171027</v>
      </c>
      <c r="T184" s="2">
        <f t="shared" si="18"/>
        <v>20920.857142857276</v>
      </c>
      <c r="U184" s="2">
        <f t="shared" si="19"/>
        <v>651660.32595817745</v>
      </c>
      <c r="V184" s="2">
        <f t="shared" si="34"/>
        <v>29647054.718520731</v>
      </c>
      <c r="W184" s="2">
        <f t="shared" si="20"/>
        <v>457340.57306353748</v>
      </c>
      <c r="X184" s="2">
        <f t="shared" si="6"/>
        <v>194319.75289463997</v>
      </c>
      <c r="Y184" s="2">
        <f t="shared" si="37"/>
        <v>48473687.168934539</v>
      </c>
      <c r="Z184" s="2" t="str">
        <f t="shared" si="8"/>
        <v>HERE</v>
      </c>
      <c r="AA184" s="2">
        <f>IF(Z184="HERE",Y184,AA183+Graph!$G$1*1000)</f>
        <v>48473687.168934539</v>
      </c>
      <c r="AB184" s="2">
        <f t="shared" si="21"/>
        <v>194319.75289463997</v>
      </c>
      <c r="AC184" s="2">
        <f t="shared" si="38"/>
        <v>29647054.718520731</v>
      </c>
      <c r="AD184" s="3">
        <f t="shared" si="10"/>
        <v>48473687.168934539</v>
      </c>
      <c r="AE184" s="2">
        <f>IF(AE182&gt;=52800000,52800000,IF(AB163=Graph!G$1*1000,AE183+Graph!G$1*1000,AC184))</f>
        <v>29647054.718520731</v>
      </c>
      <c r="AF184" s="3">
        <f t="shared" si="11"/>
        <v>29647054.718520731</v>
      </c>
      <c r="AG184" s="3">
        <f t="shared" si="29"/>
        <v>41026289.271973111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109</v>
      </c>
      <c r="C185" s="7"/>
      <c r="D185" s="2" t="e">
        <f t="shared" si="12"/>
        <v>#N/A</v>
      </c>
      <c r="E185" s="2" t="e">
        <f t="shared" si="22"/>
        <v>#N/A</v>
      </c>
      <c r="F185" s="2">
        <v>613381.48964086175</v>
      </c>
      <c r="G185" s="2">
        <f t="shared" si="41"/>
        <v>613381.48964086175</v>
      </c>
      <c r="H185" s="2">
        <f t="shared" si="39"/>
        <v>75230762.841745839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3016410.4285714296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653766.9658536464</v>
      </c>
      <c r="Q185" s="2">
        <f t="shared" si="42"/>
        <v>653766.9658536464</v>
      </c>
      <c r="R185" s="2">
        <f t="shared" si="40"/>
        <v>78774508.853308931</v>
      </c>
      <c r="S185" s="2">
        <f t="shared" si="17"/>
        <v>613381.48964086175</v>
      </c>
      <c r="T185" s="2">
        <f t="shared" si="18"/>
        <v>20920.857142857276</v>
      </c>
      <c r="U185" s="2">
        <f t="shared" si="19"/>
        <v>653766.9658536464</v>
      </c>
      <c r="V185" s="2">
        <f t="shared" si="34"/>
        <v>30106231.067073405</v>
      </c>
      <c r="W185" s="2">
        <f t="shared" si="20"/>
        <v>459176.34855267406</v>
      </c>
      <c r="X185" s="2">
        <f t="shared" si="6"/>
        <v>194590.61730097234</v>
      </c>
      <c r="Y185" s="2">
        <f t="shared" si="37"/>
        <v>48668277.786235511</v>
      </c>
      <c r="Z185" s="2" t="str">
        <f t="shared" si="8"/>
        <v>HERE</v>
      </c>
      <c r="AA185" s="2">
        <f>IF(Z185="HERE",Y185,AA184+Graph!$G$1*1000)</f>
        <v>48668277.786235511</v>
      </c>
      <c r="AB185" s="2">
        <f t="shared" si="21"/>
        <v>194590.61730097234</v>
      </c>
      <c r="AC185" s="2">
        <f t="shared" si="38"/>
        <v>30106231.067073405</v>
      </c>
      <c r="AD185" s="3">
        <f t="shared" si="10"/>
        <v>48668277.786235511</v>
      </c>
      <c r="AE185" s="2">
        <f>IF(AE183&gt;=52800000,52800000,IF(AB164=Graph!G$1*1000,AE184+Graph!G$1*1000,AC185))</f>
        <v>30106231.067073405</v>
      </c>
      <c r="AF185" s="3">
        <f t="shared" si="11"/>
        <v>30106231.067073405</v>
      </c>
      <c r="AG185" s="3">
        <f t="shared" si="29"/>
        <v>41217332.743428469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110</v>
      </c>
      <c r="C186" s="7"/>
      <c r="D186" s="2" t="e">
        <f t="shared" si="12"/>
        <v>#N/A</v>
      </c>
      <c r="E186" s="2" t="e">
        <f t="shared" si="22"/>
        <v>#N/A</v>
      </c>
      <c r="F186" s="2">
        <v>615217.26512999833</v>
      </c>
      <c r="G186" s="2">
        <f t="shared" si="41"/>
        <v>615217.26512999833</v>
      </c>
      <c r="H186" s="2">
        <f t="shared" si="39"/>
        <v>75845980.106875837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3037331.2857142868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655873.60574911535</v>
      </c>
      <c r="Q186" s="2">
        <f t="shared" si="42"/>
        <v>655873.60574911535</v>
      </c>
      <c r="R186" s="2">
        <f t="shared" si="40"/>
        <v>79430382.459058046</v>
      </c>
      <c r="S186" s="2">
        <f t="shared" si="17"/>
        <v>615217.26512999833</v>
      </c>
      <c r="T186" s="2">
        <f t="shared" si="18"/>
        <v>20920.857142857276</v>
      </c>
      <c r="U186" s="2">
        <f t="shared" si="19"/>
        <v>655873.60574911535</v>
      </c>
      <c r="V186" s="2">
        <f t="shared" si="34"/>
        <v>30567243.19111523</v>
      </c>
      <c r="W186" s="2">
        <f t="shared" si="20"/>
        <v>461012.12404182553</v>
      </c>
      <c r="X186" s="2">
        <f t="shared" si="6"/>
        <v>194861.48170728981</v>
      </c>
      <c r="Y186" s="2">
        <f t="shared" si="37"/>
        <v>48863139.267942801</v>
      </c>
      <c r="Z186" s="2" t="str">
        <f t="shared" si="8"/>
        <v>HERE</v>
      </c>
      <c r="AA186" s="2">
        <f>IF(Z186="HERE",Y186,AA185+Graph!$G$1*1000)</f>
        <v>48863139.267942801</v>
      </c>
      <c r="AB186" s="2">
        <f t="shared" si="21"/>
        <v>194861.48170728981</v>
      </c>
      <c r="AC186" s="2">
        <f t="shared" si="38"/>
        <v>30567243.19111523</v>
      </c>
      <c r="AD186" s="3">
        <f t="shared" si="10"/>
        <v>48863139.267942801</v>
      </c>
      <c r="AE186" s="2">
        <f>IF(AE184&gt;=52800000,52800000,IF(AB165=Graph!G$1*1000,AE185+Graph!G$1*1000,AC186))</f>
        <v>30567243.19111523</v>
      </c>
      <c r="AF186" s="3">
        <f t="shared" si="11"/>
        <v>30567243.19111523</v>
      </c>
      <c r="AG186" s="3">
        <f t="shared" si="29"/>
        <v>41408711.781623974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111</v>
      </c>
      <c r="C187" s="7"/>
      <c r="D187" s="2" t="e">
        <f t="shared" si="12"/>
        <v>#N/A</v>
      </c>
      <c r="E187" s="2" t="e">
        <f t="shared" si="22"/>
        <v>#N/A</v>
      </c>
      <c r="F187" s="2">
        <v>617053.0406191498</v>
      </c>
      <c r="G187" s="2">
        <f t="shared" si="41"/>
        <v>617053.0406191498</v>
      </c>
      <c r="H187" s="2">
        <f t="shared" si="39"/>
        <v>76463033.147494987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3058252.1428571441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657980.2456445843</v>
      </c>
      <c r="Q187" s="2">
        <f t="shared" si="42"/>
        <v>657980.2456445843</v>
      </c>
      <c r="R187" s="2">
        <f t="shared" si="40"/>
        <v>80088362.704702631</v>
      </c>
      <c r="S187" s="2">
        <f t="shared" si="17"/>
        <v>617053.0406191498</v>
      </c>
      <c r="T187" s="2">
        <f t="shared" si="18"/>
        <v>20920.857142857276</v>
      </c>
      <c r="U187" s="2">
        <f t="shared" si="19"/>
        <v>657980.2456445843</v>
      </c>
      <c r="V187" s="2">
        <f t="shared" si="34"/>
        <v>31030091.090646192</v>
      </c>
      <c r="W187" s="2">
        <f t="shared" si="20"/>
        <v>462847.89953096211</v>
      </c>
      <c r="X187" s="2">
        <f t="shared" si="6"/>
        <v>195132.34611362219</v>
      </c>
      <c r="Y187" s="2">
        <f t="shared" si="37"/>
        <v>49058271.614056423</v>
      </c>
      <c r="Z187" s="2" t="str">
        <f t="shared" si="8"/>
        <v>HERE</v>
      </c>
      <c r="AA187" s="2">
        <f>IF(Z187="HERE",Y187,AA186+Graph!$G$1*1000)</f>
        <v>49058271.614056423</v>
      </c>
      <c r="AB187" s="2">
        <f t="shared" si="21"/>
        <v>195132.34611362219</v>
      </c>
      <c r="AC187" s="2">
        <f t="shared" si="38"/>
        <v>31030091.090646192</v>
      </c>
      <c r="AD187" s="3">
        <f t="shared" si="10"/>
        <v>49058271.614056423</v>
      </c>
      <c r="AE187" s="2">
        <f>IF(AE185&gt;=52800000,52800000,IF(AB166=Graph!G$1*1000,AE186+Graph!G$1*1000,AC187))</f>
        <v>31030091.090646192</v>
      </c>
      <c r="AF187" s="3">
        <f t="shared" si="11"/>
        <v>31030091.090646192</v>
      </c>
      <c r="AG187" s="3">
        <f t="shared" si="29"/>
        <v>41600426.386559628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112</v>
      </c>
      <c r="C188" s="7"/>
      <c r="D188" s="2" t="e">
        <f t="shared" si="12"/>
        <v>#N/A</v>
      </c>
      <c r="E188" s="2" t="e">
        <f t="shared" si="22"/>
        <v>#N/A</v>
      </c>
      <c r="F188" s="2">
        <v>618888.81610828638</v>
      </c>
      <c r="G188" s="2">
        <f t="shared" si="41"/>
        <v>618888.81610828638</v>
      </c>
      <c r="H188" s="2">
        <f t="shared" si="39"/>
        <v>77081921.963603273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3079173.0000000014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660086.88554005325</v>
      </c>
      <c r="Q188" s="2">
        <f t="shared" si="42"/>
        <v>660086.88554005325</v>
      </c>
      <c r="R188" s="2">
        <f t="shared" si="40"/>
        <v>80748449.590242684</v>
      </c>
      <c r="S188" s="2">
        <f t="shared" si="17"/>
        <v>618888.81610828638</v>
      </c>
      <c r="T188" s="2">
        <f t="shared" si="18"/>
        <v>20920.857142857276</v>
      </c>
      <c r="U188" s="2">
        <f t="shared" si="19"/>
        <v>660086.88554005325</v>
      </c>
      <c r="V188" s="2">
        <f t="shared" si="34"/>
        <v>31494774.765666306</v>
      </c>
      <c r="W188" s="2">
        <f t="shared" si="20"/>
        <v>464683.67502011359</v>
      </c>
      <c r="X188" s="2">
        <f t="shared" si="6"/>
        <v>195403.21051993966</v>
      </c>
      <c r="Y188" s="2">
        <f t="shared" si="37"/>
        <v>49253674.824576363</v>
      </c>
      <c r="Z188" s="2" t="str">
        <f t="shared" si="8"/>
        <v>HERE</v>
      </c>
      <c r="AA188" s="2">
        <f>IF(Z188="HERE",Y188,AA187+Graph!$G$1*1000)</f>
        <v>49253674.824576363</v>
      </c>
      <c r="AB188" s="2">
        <f t="shared" si="21"/>
        <v>195403.21051993966</v>
      </c>
      <c r="AC188" s="2">
        <f t="shared" si="38"/>
        <v>31494774.765666306</v>
      </c>
      <c r="AD188" s="3">
        <f t="shared" si="10"/>
        <v>49253674.824576363</v>
      </c>
      <c r="AE188" s="2">
        <f>IF(AE186&gt;=52800000,52800000,IF(AB167=Graph!G$1*1000,AE187+Graph!G$1*1000,AC188))</f>
        <v>31494774.765666306</v>
      </c>
      <c r="AF188" s="3">
        <f t="shared" si="11"/>
        <v>31494774.765666306</v>
      </c>
      <c r="AG188" s="3">
        <f t="shared" si="29"/>
        <v>41792476.558235437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113</v>
      </c>
      <c r="C189" s="7"/>
      <c r="D189" s="2" t="e">
        <f t="shared" si="12"/>
        <v>#N/A</v>
      </c>
      <c r="E189" s="2" t="e">
        <f t="shared" si="22"/>
        <v>#N/A</v>
      </c>
      <c r="F189" s="2">
        <v>620724.59159743786</v>
      </c>
      <c r="G189" s="2">
        <f t="shared" si="41"/>
        <v>620724.59159743786</v>
      </c>
      <c r="H189" s="2">
        <f t="shared" si="39"/>
        <v>77702646.555200711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3100093.8571428587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662193.5254355222</v>
      </c>
      <c r="Q189" s="2">
        <f t="shared" si="42"/>
        <v>662193.5254355222</v>
      </c>
      <c r="R189" s="2">
        <f t="shared" si="40"/>
        <v>81410643.115678206</v>
      </c>
      <c r="S189" s="2">
        <f t="shared" si="17"/>
        <v>620724.59159743786</v>
      </c>
      <c r="T189" s="2">
        <f t="shared" si="18"/>
        <v>20920.857142857276</v>
      </c>
      <c r="U189" s="2">
        <f t="shared" si="19"/>
        <v>662193.5254355222</v>
      </c>
      <c r="V189" s="2">
        <f t="shared" si="34"/>
        <v>31961294.216175556</v>
      </c>
      <c r="W189" s="2">
        <f t="shared" si="20"/>
        <v>466519.45050925016</v>
      </c>
      <c r="X189" s="2">
        <f t="shared" si="6"/>
        <v>195674.07492627203</v>
      </c>
      <c r="Y189" s="2">
        <f t="shared" si="37"/>
        <v>49449348.899502635</v>
      </c>
      <c r="Z189" s="2" t="str">
        <f t="shared" si="8"/>
        <v>HERE</v>
      </c>
      <c r="AA189" s="2">
        <f>IF(Z189="HERE",Y189,AA188+Graph!$G$1*1000)</f>
        <v>49449348.899502635</v>
      </c>
      <c r="AB189" s="2">
        <f t="shared" si="21"/>
        <v>195674.07492627203</v>
      </c>
      <c r="AC189" s="2">
        <f t="shared" si="38"/>
        <v>31961294.216175556</v>
      </c>
      <c r="AD189" s="3">
        <f t="shared" si="10"/>
        <v>49449348.899502635</v>
      </c>
      <c r="AE189" s="2">
        <f>IF(AE187&gt;=52800000,52800000,IF(AB168=Graph!G$1*1000,AE188+Graph!G$1*1000,AC189))</f>
        <v>31961294.216175556</v>
      </c>
      <c r="AF189" s="3">
        <f t="shared" si="11"/>
        <v>31961294.216175556</v>
      </c>
      <c r="AG189" s="3">
        <f t="shared" si="29"/>
        <v>41984862.296651378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114</v>
      </c>
      <c r="C190" s="7"/>
      <c r="D190" s="2" t="e">
        <f t="shared" si="12"/>
        <v>#N/A</v>
      </c>
      <c r="E190" s="2" t="e">
        <f t="shared" si="22"/>
        <v>#N/A</v>
      </c>
      <c r="F190" s="2">
        <v>622560.36708657444</v>
      </c>
      <c r="G190" s="2">
        <f t="shared" si="41"/>
        <v>622560.36708657444</v>
      </c>
      <c r="H190" s="2">
        <f t="shared" si="39"/>
        <v>78325206.922287285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3121014.7142857159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664300.16533100605</v>
      </c>
      <c r="Q190" s="2">
        <f t="shared" si="42"/>
        <v>664300.16533100605</v>
      </c>
      <c r="R190" s="2">
        <f t="shared" si="40"/>
        <v>82074943.281009212</v>
      </c>
      <c r="S190" s="2">
        <f t="shared" si="17"/>
        <v>622560.36708657444</v>
      </c>
      <c r="T190" s="2">
        <f t="shared" si="18"/>
        <v>20920.857142857276</v>
      </c>
      <c r="U190" s="2">
        <f t="shared" si="19"/>
        <v>664300.16533100605</v>
      </c>
      <c r="V190" s="2">
        <f t="shared" si="34"/>
        <v>32429649.442173958</v>
      </c>
      <c r="W190" s="2">
        <f t="shared" si="20"/>
        <v>468355.22599840164</v>
      </c>
      <c r="X190" s="2">
        <f t="shared" si="6"/>
        <v>195944.93933260441</v>
      </c>
      <c r="Y190" s="2">
        <f t="shared" si="37"/>
        <v>49645293.838835239</v>
      </c>
      <c r="Z190" s="2" t="str">
        <f t="shared" si="8"/>
        <v>HERE</v>
      </c>
      <c r="AA190" s="2">
        <f>IF(Z190="HERE",Y190,AA189+Graph!$G$1*1000)</f>
        <v>49645293.838835239</v>
      </c>
      <c r="AB190" s="2">
        <f t="shared" si="21"/>
        <v>195944.93933260441</v>
      </c>
      <c r="AC190" s="2">
        <f t="shared" si="38"/>
        <v>32429649.442173958</v>
      </c>
      <c r="AD190" s="3">
        <f t="shared" si="10"/>
        <v>49645293.838835239</v>
      </c>
      <c r="AE190" s="2">
        <f>IF(AE188&gt;=52800000,52800000,IF(AB169=Graph!G$1*1000,AE189+Graph!G$1*1000,AC190))</f>
        <v>32429649.442173958</v>
      </c>
      <c r="AF190" s="3">
        <f t="shared" si="11"/>
        <v>32429649.442173958</v>
      </c>
      <c r="AG190" s="3">
        <f t="shared" si="29"/>
        <v>42177583.60180749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115</v>
      </c>
      <c r="C191" s="7"/>
      <c r="D191" s="2" t="e">
        <f t="shared" si="12"/>
        <v>#N/A</v>
      </c>
      <c r="E191" s="2" t="e">
        <f t="shared" si="22"/>
        <v>#N/A</v>
      </c>
      <c r="F191" s="2">
        <v>624396.14257572591</v>
      </c>
      <c r="G191" s="2">
        <f t="shared" si="41"/>
        <v>624396.14257572591</v>
      </c>
      <c r="H191" s="2">
        <f t="shared" si="39"/>
        <v>78949603.064863011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3141935.5714285732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666406.805226475</v>
      </c>
      <c r="Q191" s="2">
        <f t="shared" si="42"/>
        <v>666406.805226475</v>
      </c>
      <c r="R191" s="2">
        <f t="shared" si="40"/>
        <v>82741350.086235687</v>
      </c>
      <c r="S191" s="2">
        <f t="shared" si="17"/>
        <v>624396.14257572591</v>
      </c>
      <c r="T191" s="2">
        <f t="shared" si="18"/>
        <v>20920.857142857276</v>
      </c>
      <c r="U191" s="2">
        <f t="shared" si="19"/>
        <v>666406.805226475</v>
      </c>
      <c r="V191" s="2">
        <f t="shared" si="34"/>
        <v>32899840.443661511</v>
      </c>
      <c r="W191" s="2">
        <f t="shared" si="20"/>
        <v>470191.00148755312</v>
      </c>
      <c r="X191" s="2">
        <f t="shared" si="6"/>
        <v>196215.80373892188</v>
      </c>
      <c r="Y191" s="2">
        <f t="shared" si="37"/>
        <v>49841509.642574161</v>
      </c>
      <c r="Z191" s="2" t="str">
        <f t="shared" si="8"/>
        <v>HERE</v>
      </c>
      <c r="AA191" s="2">
        <f>IF(Z191="HERE",Y191,AA190+Graph!$G$1*1000)</f>
        <v>49841509.642574161</v>
      </c>
      <c r="AB191" s="2">
        <f t="shared" si="21"/>
        <v>196215.80373892188</v>
      </c>
      <c r="AC191" s="2">
        <f t="shared" si="38"/>
        <v>32899840.443661511</v>
      </c>
      <c r="AD191" s="3">
        <f t="shared" si="10"/>
        <v>49841509.642574161</v>
      </c>
      <c r="AE191" s="2">
        <f>IF(AE189&gt;=52800000,52800000,IF(AB170=Graph!G$1*1000,AE190+Graph!G$1*1000,AC191))</f>
        <v>32899840.443661511</v>
      </c>
      <c r="AF191" s="3">
        <f t="shared" si="11"/>
        <v>32899840.443661511</v>
      </c>
      <c r="AG191" s="3">
        <f t="shared" si="29"/>
        <v>42370640.473703749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116</v>
      </c>
      <c r="C192" s="7"/>
      <c r="D192" s="2" t="e">
        <f t="shared" si="12"/>
        <v>#N/A</v>
      </c>
      <c r="E192" s="2" t="e">
        <f t="shared" si="22"/>
        <v>#N/A</v>
      </c>
      <c r="F192" s="2">
        <v>626231.91806487739</v>
      </c>
      <c r="G192" s="2">
        <f t="shared" si="41"/>
        <v>626231.91806487739</v>
      </c>
      <c r="H192" s="2">
        <f t="shared" si="39"/>
        <v>79575834.982927889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3162856.4285714305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668513.44512194395</v>
      </c>
      <c r="Q192" s="2">
        <f t="shared" si="42"/>
        <v>668513.44512194395</v>
      </c>
      <c r="R192" s="2">
        <f t="shared" si="40"/>
        <v>83409863.531357631</v>
      </c>
      <c r="S192" s="2">
        <f t="shared" si="17"/>
        <v>626231.91806487739</v>
      </c>
      <c r="T192" s="2">
        <f t="shared" si="18"/>
        <v>20920.857142857276</v>
      </c>
      <c r="U192" s="2">
        <f t="shared" si="19"/>
        <v>668513.44512194395</v>
      </c>
      <c r="V192" s="2">
        <f t="shared" si="34"/>
        <v>33371867.220638201</v>
      </c>
      <c r="W192" s="2">
        <f t="shared" si="20"/>
        <v>472026.7769766897</v>
      </c>
      <c r="X192" s="2">
        <f t="shared" si="6"/>
        <v>196486.66814525425</v>
      </c>
      <c r="Y192" s="2">
        <f t="shared" si="37"/>
        <v>50037996.310719416</v>
      </c>
      <c r="Z192" s="2" t="str">
        <f t="shared" si="8"/>
        <v>HERE</v>
      </c>
      <c r="AA192" s="2">
        <f>IF(Z192="HERE",Y192,AA191+Graph!$G$1*1000)</f>
        <v>50037996.310719416</v>
      </c>
      <c r="AB192" s="2">
        <f t="shared" si="21"/>
        <v>196486.66814525425</v>
      </c>
      <c r="AC192" s="2">
        <f t="shared" si="38"/>
        <v>33371867.220638201</v>
      </c>
      <c r="AD192" s="3">
        <f t="shared" si="10"/>
        <v>50037996.310719416</v>
      </c>
      <c r="AE192" s="2">
        <f>IF(AE190&gt;=52800000,52800000,IF(AB171=Graph!G$1*1000,AE191+Graph!G$1*1000,AC192))</f>
        <v>33371867.220638201</v>
      </c>
      <c r="AF192" s="3">
        <f t="shared" si="11"/>
        <v>33371867.220638201</v>
      </c>
      <c r="AG192" s="3">
        <f t="shared" si="29"/>
        <v>42564032.912340164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117</v>
      </c>
      <c r="C193" s="7"/>
      <c r="D193" s="2" t="e">
        <f t="shared" si="12"/>
        <v>#N/A</v>
      </c>
      <c r="E193" s="2" t="e">
        <f t="shared" si="22"/>
        <v>#N/A</v>
      </c>
      <c r="F193" s="2">
        <v>628067.69355401397</v>
      </c>
      <c r="G193" s="2">
        <f t="shared" si="41"/>
        <v>628067.69355401397</v>
      </c>
      <c r="H193" s="2">
        <f t="shared" si="39"/>
        <v>80203902.676481903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3183777.2857142878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670620.0850174129</v>
      </c>
      <c r="Q193" s="2">
        <f t="shared" si="42"/>
        <v>670620.0850174129</v>
      </c>
      <c r="R193" s="2">
        <f t="shared" si="40"/>
        <v>84080483.616375044</v>
      </c>
      <c r="S193" s="2">
        <f t="shared" si="17"/>
        <v>628067.69355401397</v>
      </c>
      <c r="T193" s="2">
        <f t="shared" si="18"/>
        <v>20920.857142857276</v>
      </c>
      <c r="U193" s="2">
        <f t="shared" si="19"/>
        <v>670620.0850174129</v>
      </c>
      <c r="V193" s="2">
        <f t="shared" si="34"/>
        <v>33845729.773104042</v>
      </c>
      <c r="W193" s="2">
        <f t="shared" si="20"/>
        <v>473862.55246584117</v>
      </c>
      <c r="X193" s="2">
        <f t="shared" si="6"/>
        <v>196757.53255157173</v>
      </c>
      <c r="Y193" s="2">
        <f t="shared" si="37"/>
        <v>50234753.843270987</v>
      </c>
      <c r="Z193" s="2" t="str">
        <f t="shared" si="8"/>
        <v>HERE</v>
      </c>
      <c r="AA193" s="2">
        <f>IF(Z193="HERE",Y193,AA192+Graph!$G$1*1000)</f>
        <v>50234753.843270987</v>
      </c>
      <c r="AB193" s="2">
        <f t="shared" si="21"/>
        <v>196757.53255157173</v>
      </c>
      <c r="AC193" s="2">
        <f t="shared" si="38"/>
        <v>33845729.773104042</v>
      </c>
      <c r="AD193" s="3">
        <f t="shared" si="10"/>
        <v>50234753.843270987</v>
      </c>
      <c r="AE193" s="2">
        <f>IF(AE191&gt;=52800000,52800000,IF(AB172=Graph!G$1*1000,AE192+Graph!G$1*1000,AC193))</f>
        <v>33845729.773104042</v>
      </c>
      <c r="AF193" s="3">
        <f t="shared" si="11"/>
        <v>33845729.773104042</v>
      </c>
      <c r="AG193" s="3">
        <f t="shared" si="29"/>
        <v>42757760.917716719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118</v>
      </c>
      <c r="C194" s="7"/>
      <c r="D194" s="2" t="e">
        <f t="shared" si="12"/>
        <v>#N/A</v>
      </c>
      <c r="E194" s="2" t="e">
        <f t="shared" si="22"/>
        <v>#N/A</v>
      </c>
      <c r="F194" s="2">
        <v>629903.46904316545</v>
      </c>
      <c r="G194" s="2">
        <f t="shared" si="41"/>
        <v>629903.46904316545</v>
      </c>
      <c r="H194" s="2">
        <f t="shared" si="39"/>
        <v>80833806.145525068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3204698.1428571451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672726.72491288185</v>
      </c>
      <c r="Q194" s="2">
        <f t="shared" si="42"/>
        <v>672726.72491288185</v>
      </c>
      <c r="R194" s="2">
        <f t="shared" si="40"/>
        <v>84753210.341287926</v>
      </c>
      <c r="S194" s="2">
        <f t="shared" si="17"/>
        <v>629903.46904316545</v>
      </c>
      <c r="T194" s="2">
        <f t="shared" si="18"/>
        <v>20920.857142857276</v>
      </c>
      <c r="U194" s="2">
        <f t="shared" si="19"/>
        <v>672726.72491288185</v>
      </c>
      <c r="V194" s="2">
        <f t="shared" si="34"/>
        <v>34321428.10105902</v>
      </c>
      <c r="W194" s="2">
        <f t="shared" si="20"/>
        <v>475698.32795497775</v>
      </c>
      <c r="X194" s="2">
        <f t="shared" si="6"/>
        <v>197028.3969579041</v>
      </c>
      <c r="Y194" s="2">
        <f t="shared" si="37"/>
        <v>50431782.240228891</v>
      </c>
      <c r="Z194" s="2" t="str">
        <f t="shared" si="8"/>
        <v>HERE</v>
      </c>
      <c r="AA194" s="2">
        <f>IF(Z194="HERE",Y194,AA193+Graph!$G$1*1000)</f>
        <v>50431782.240228891</v>
      </c>
      <c r="AB194" s="2">
        <f t="shared" si="21"/>
        <v>197028.3969579041</v>
      </c>
      <c r="AC194" s="2">
        <f t="shared" si="38"/>
        <v>34321428.10105902</v>
      </c>
      <c r="AD194" s="3">
        <f t="shared" si="10"/>
        <v>50431782.240228891</v>
      </c>
      <c r="AE194" s="2">
        <f>IF(AE192&gt;=52800000,52800000,IF(AB173=Graph!G$1*1000,AE193+Graph!G$1*1000,AC194))</f>
        <v>34321428.10105902</v>
      </c>
      <c r="AF194" s="3">
        <f t="shared" si="11"/>
        <v>34321428.10105902</v>
      </c>
      <c r="AG194" s="3">
        <f t="shared" si="29"/>
        <v>42951824.489833429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119</v>
      </c>
      <c r="C195" s="7"/>
      <c r="D195" s="2" t="e">
        <f t="shared" si="12"/>
        <v>#N/A</v>
      </c>
      <c r="E195" s="2" t="e">
        <f t="shared" si="22"/>
        <v>#N/A</v>
      </c>
      <c r="F195" s="2">
        <v>631739.24453230202</v>
      </c>
      <c r="G195" s="2">
        <f t="shared" si="41"/>
        <v>631739.24453230202</v>
      </c>
      <c r="H195" s="2">
        <f t="shared" si="39"/>
        <v>81465545.39005737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3225619.0000000023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674833.3648083508</v>
      </c>
      <c r="Q195" s="2">
        <f t="shared" si="42"/>
        <v>674833.3648083508</v>
      </c>
      <c r="R195" s="2">
        <f t="shared" si="40"/>
        <v>85428043.706096277</v>
      </c>
      <c r="S195" s="2">
        <f t="shared" si="17"/>
        <v>631739.24453230202</v>
      </c>
      <c r="T195" s="2">
        <f t="shared" si="18"/>
        <v>20920.857142857276</v>
      </c>
      <c r="U195" s="2">
        <f t="shared" si="19"/>
        <v>674833.3648083508</v>
      </c>
      <c r="V195" s="2">
        <f t="shared" si="34"/>
        <v>34798962.204503149</v>
      </c>
      <c r="W195" s="2">
        <f t="shared" si="20"/>
        <v>477534.10344412923</v>
      </c>
      <c r="X195" s="2">
        <f t="shared" si="6"/>
        <v>197299.26136422157</v>
      </c>
      <c r="Y195" s="2">
        <f t="shared" si="37"/>
        <v>50629081.501593113</v>
      </c>
      <c r="Z195" s="2" t="str">
        <f t="shared" si="8"/>
        <v>HERE</v>
      </c>
      <c r="AA195" s="2">
        <f>IF(Z195="HERE",Y195,AA194+Graph!$G$1*1000)</f>
        <v>50629081.501593113</v>
      </c>
      <c r="AB195" s="2">
        <f t="shared" si="21"/>
        <v>197299.26136422157</v>
      </c>
      <c r="AC195" s="2">
        <f t="shared" si="38"/>
        <v>34798962.204503149</v>
      </c>
      <c r="AD195" s="3">
        <f t="shared" si="10"/>
        <v>50629081.501593113</v>
      </c>
      <c r="AE195" s="2">
        <f>IF(AE193&gt;=52800000,52800000,IF(AB174=Graph!G$1*1000,AE194+Graph!G$1*1000,AC195))</f>
        <v>34798962.204503149</v>
      </c>
      <c r="AF195" s="3">
        <f t="shared" si="11"/>
        <v>34798962.204503149</v>
      </c>
      <c r="AG195" s="3">
        <f t="shared" si="29"/>
        <v>43146223.628690287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120</v>
      </c>
      <c r="C196" s="7"/>
      <c r="D196" s="2" t="e">
        <f t="shared" si="12"/>
        <v>#N/A</v>
      </c>
      <c r="E196" s="2" t="e">
        <f t="shared" si="22"/>
        <v>#N/A</v>
      </c>
      <c r="F196" s="2">
        <v>633575.0200214535</v>
      </c>
      <c r="G196" s="2">
        <f t="shared" si="41"/>
        <v>633575.0200214535</v>
      </c>
      <c r="H196" s="2">
        <f t="shared" si="39"/>
        <v>82099120.410078824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3246539.8571428596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676940.00470381975</v>
      </c>
      <c r="Q196" s="2">
        <f t="shared" si="42"/>
        <v>676940.00470381975</v>
      </c>
      <c r="R196" s="2">
        <f t="shared" si="40"/>
        <v>86104983.710800096</v>
      </c>
      <c r="S196" s="2">
        <f t="shared" si="17"/>
        <v>633575.0200214535</v>
      </c>
      <c r="T196" s="2">
        <f t="shared" si="18"/>
        <v>20920.857142857276</v>
      </c>
      <c r="U196" s="2">
        <f t="shared" si="19"/>
        <v>676940.00470381975</v>
      </c>
      <c r="V196" s="2">
        <f t="shared" si="34"/>
        <v>35278332.083436415</v>
      </c>
      <c r="W196" s="2">
        <f t="shared" si="20"/>
        <v>479369.87893326581</v>
      </c>
      <c r="X196" s="2">
        <f t="shared" si="6"/>
        <v>197570.12577055395</v>
      </c>
      <c r="Y196" s="2">
        <f t="shared" si="37"/>
        <v>50826651.627363667</v>
      </c>
      <c r="Z196" s="2" t="str">
        <f t="shared" si="8"/>
        <v>HERE</v>
      </c>
      <c r="AA196" s="2">
        <f>IF(Z196="HERE",Y196,AA195+Graph!$G$1*1000)</f>
        <v>50826651.627363667</v>
      </c>
      <c r="AB196" s="2">
        <f t="shared" si="21"/>
        <v>197570.12577055395</v>
      </c>
      <c r="AC196" s="2">
        <f t="shared" si="38"/>
        <v>35278332.083436415</v>
      </c>
      <c r="AD196" s="3">
        <f t="shared" si="10"/>
        <v>50826651.627363667</v>
      </c>
      <c r="AE196" s="2">
        <f>IF(AE194&gt;=52800000,52800000,IF(AB175=Graph!G$1*1000,AE195+Graph!G$1*1000,AC196))</f>
        <v>35278332.083436415</v>
      </c>
      <c r="AF196" s="3">
        <f t="shared" si="11"/>
        <v>35278332.083436415</v>
      </c>
      <c r="AG196" s="3">
        <f t="shared" si="29"/>
        <v>43340958.334287293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121</v>
      </c>
      <c r="C197" s="7"/>
      <c r="D197" s="2" t="e">
        <f t="shared" si="12"/>
        <v>#N/A</v>
      </c>
      <c r="E197" s="2" t="e">
        <f t="shared" si="22"/>
        <v>#N/A</v>
      </c>
      <c r="F197" s="2">
        <v>635410.79551059008</v>
      </c>
      <c r="G197" s="2">
        <f t="shared" si="41"/>
        <v>635410.79551059008</v>
      </c>
      <c r="H197" s="2">
        <f t="shared" si="39"/>
        <v>82734531.205589414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3267460.7142857169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679046.6445992887</v>
      </c>
      <c r="Q197" s="2">
        <f t="shared" si="42"/>
        <v>679046.6445992887</v>
      </c>
      <c r="R197" s="2">
        <f t="shared" si="40"/>
        <v>86784030.355399385</v>
      </c>
      <c r="S197" s="2">
        <f t="shared" si="17"/>
        <v>635410.79551059008</v>
      </c>
      <c r="T197" s="2">
        <f t="shared" si="18"/>
        <v>20920.857142857276</v>
      </c>
      <c r="U197" s="2">
        <f t="shared" si="19"/>
        <v>679046.6445992887</v>
      </c>
      <c r="V197" s="2">
        <f t="shared" si="34"/>
        <v>35759537.737858832</v>
      </c>
      <c r="W197" s="2">
        <f t="shared" si="20"/>
        <v>481205.65442241728</v>
      </c>
      <c r="X197" s="2">
        <f t="shared" si="6"/>
        <v>197840.99017687142</v>
      </c>
      <c r="Y197" s="2">
        <f t="shared" si="37"/>
        <v>51024492.617540538</v>
      </c>
      <c r="Z197" s="2" t="str">
        <f t="shared" si="8"/>
        <v>HERE</v>
      </c>
      <c r="AA197" s="2">
        <f>IF(Z197="HERE",Y197,AA196+Graph!$G$1*1000)</f>
        <v>51024492.617540538</v>
      </c>
      <c r="AB197" s="2">
        <f t="shared" si="21"/>
        <v>197840.99017687142</v>
      </c>
      <c r="AC197" s="2">
        <f t="shared" si="38"/>
        <v>35759537.737858832</v>
      </c>
      <c r="AD197" s="3">
        <f t="shared" si="10"/>
        <v>51024492.617540538</v>
      </c>
      <c r="AE197" s="2">
        <f>IF(AE195&gt;=52800000,52800000,IF(AB176=Graph!G$1*1000,AE196+Graph!G$1*1000,AC197))</f>
        <v>35759537.737858832</v>
      </c>
      <c r="AF197" s="3">
        <f t="shared" si="11"/>
        <v>35759537.737858832</v>
      </c>
      <c r="AG197" s="3">
        <f t="shared" si="29"/>
        <v>43536028.606624454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122</v>
      </c>
      <c r="C198" s="7"/>
      <c r="D198" s="2" t="e">
        <f t="shared" si="12"/>
        <v>#N/A</v>
      </c>
      <c r="E198" s="2" t="e">
        <f t="shared" si="22"/>
        <v>#N/A</v>
      </c>
      <c r="F198" s="2">
        <v>637246.57099974155</v>
      </c>
      <c r="G198" s="2">
        <f t="shared" si="41"/>
        <v>637246.57099974155</v>
      </c>
      <c r="H198" s="2">
        <f t="shared" si="39"/>
        <v>83371777.776589155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3288381.5714285742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681153.28449475765</v>
      </c>
      <c r="Q198" s="2">
        <f t="shared" si="42"/>
        <v>681153.28449475765</v>
      </c>
      <c r="R198" s="2">
        <f t="shared" si="40"/>
        <v>87465183.639894143</v>
      </c>
      <c r="S198" s="2">
        <f t="shared" si="17"/>
        <v>637246.57099974155</v>
      </c>
      <c r="T198" s="2">
        <f t="shared" si="18"/>
        <v>20920.857142857276</v>
      </c>
      <c r="U198" s="2">
        <f t="shared" si="19"/>
        <v>681153.28449475765</v>
      </c>
      <c r="V198" s="2">
        <f t="shared" si="34"/>
        <v>36242579.167770386</v>
      </c>
      <c r="W198" s="2">
        <f t="shared" si="20"/>
        <v>483041.42991155386</v>
      </c>
      <c r="X198" s="2">
        <f t="shared" si="6"/>
        <v>198111.85458320379</v>
      </c>
      <c r="Y198" s="2">
        <f t="shared" si="37"/>
        <v>51222604.472123742</v>
      </c>
      <c r="Z198" s="2" t="str">
        <f t="shared" si="8"/>
        <v>HERE</v>
      </c>
      <c r="AA198" s="2">
        <f>IF(Z198="HERE",Y198,AA197+Graph!$G$1*1000)</f>
        <v>51222604.472123742</v>
      </c>
      <c r="AB198" s="2">
        <f t="shared" si="21"/>
        <v>198111.85458320379</v>
      </c>
      <c r="AC198" s="2">
        <f t="shared" si="38"/>
        <v>36242579.167770386</v>
      </c>
      <c r="AD198" s="3">
        <f t="shared" si="10"/>
        <v>51222604.472123742</v>
      </c>
      <c r="AE198" s="2">
        <f>IF(AE196&gt;=52800000,52800000,IF(AB177=Graph!G$1*1000,AE197+Graph!G$1*1000,AC198))</f>
        <v>36242579.167770386</v>
      </c>
      <c r="AF198" s="3">
        <f t="shared" si="11"/>
        <v>36242579.167770386</v>
      </c>
      <c r="AG198" s="3">
        <f t="shared" si="29"/>
        <v>43731434.445701748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123</v>
      </c>
      <c r="C199" s="7"/>
      <c r="D199" s="2" t="e">
        <f t="shared" si="12"/>
        <v>#N/A</v>
      </c>
      <c r="E199" s="2" t="e">
        <f t="shared" si="22"/>
        <v>#N/A</v>
      </c>
      <c r="F199" s="2">
        <v>639082.34648889303</v>
      </c>
      <c r="G199" s="2">
        <f t="shared" si="41"/>
        <v>639082.34648889303</v>
      </c>
      <c r="H199" s="2">
        <f t="shared" si="39"/>
        <v>84010860.123078048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3309302.4285714314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683259.9243902266</v>
      </c>
      <c r="Q199" s="2">
        <f t="shared" si="42"/>
        <v>683259.9243902266</v>
      </c>
      <c r="R199" s="2">
        <f t="shared" si="40"/>
        <v>88148443.564284369</v>
      </c>
      <c r="S199" s="2">
        <f t="shared" si="17"/>
        <v>639082.34648889303</v>
      </c>
      <c r="T199" s="2">
        <f t="shared" si="18"/>
        <v>20920.857142857276</v>
      </c>
      <c r="U199" s="2">
        <f t="shared" si="19"/>
        <v>683259.9243902266</v>
      </c>
      <c r="V199" s="2">
        <f t="shared" si="34"/>
        <v>36727456.373171091</v>
      </c>
      <c r="W199" s="2">
        <f t="shared" si="20"/>
        <v>484877.20540070534</v>
      </c>
      <c r="X199" s="2">
        <f t="shared" si="6"/>
        <v>198382.71898952127</v>
      </c>
      <c r="Y199" s="2">
        <f t="shared" si="37"/>
        <v>51420987.191113263</v>
      </c>
      <c r="Z199" s="2" t="str">
        <f t="shared" si="8"/>
        <v>HERE</v>
      </c>
      <c r="AA199" s="2">
        <f>IF(Z199="HERE",Y199,AA198+Graph!$G$1*1000)</f>
        <v>51420987.191113263</v>
      </c>
      <c r="AB199" s="2">
        <f t="shared" si="21"/>
        <v>198382.71898952127</v>
      </c>
      <c r="AC199" s="2">
        <f t="shared" si="38"/>
        <v>36727456.373171091</v>
      </c>
      <c r="AD199" s="3">
        <f t="shared" si="10"/>
        <v>51420987.191113263</v>
      </c>
      <c r="AE199" s="2">
        <f>IF(AE197&gt;=52800000,52800000,IF(AB178=Graph!G$1*1000,AE198+Graph!G$1*1000,AC199))</f>
        <v>36727456.373171091</v>
      </c>
      <c r="AF199" s="3">
        <f t="shared" si="11"/>
        <v>36727456.373171091</v>
      </c>
      <c r="AG199" s="3">
        <f t="shared" si="29"/>
        <v>43927175.851519205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124</v>
      </c>
      <c r="C200" s="7"/>
      <c r="D200" s="2" t="e">
        <f t="shared" si="12"/>
        <v>#N/A</v>
      </c>
      <c r="E200" s="2" t="e">
        <f t="shared" si="22"/>
        <v>#N/A</v>
      </c>
      <c r="F200" s="2">
        <v>640918.12197802961</v>
      </c>
      <c r="G200" s="2">
        <f t="shared" si="41"/>
        <v>640918.12197802961</v>
      </c>
      <c r="H200" s="2">
        <f t="shared" si="39"/>
        <v>84651778.245056078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3330223.2857142887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685366.56428571045</v>
      </c>
      <c r="Q200" s="2">
        <f t="shared" si="42"/>
        <v>685366.56428571045</v>
      </c>
      <c r="R200" s="2">
        <f t="shared" si="40"/>
        <v>88833810.12857008</v>
      </c>
      <c r="S200" s="2">
        <f t="shared" si="17"/>
        <v>640918.12197802961</v>
      </c>
      <c r="T200" s="2">
        <f t="shared" si="18"/>
        <v>20920.857142857276</v>
      </c>
      <c r="U200" s="2">
        <f t="shared" si="19"/>
        <v>685366.56428571045</v>
      </c>
      <c r="V200" s="2">
        <f t="shared" si="34"/>
        <v>37214169.354060948</v>
      </c>
      <c r="W200" s="2">
        <f t="shared" si="20"/>
        <v>486712.98088985682</v>
      </c>
      <c r="X200" s="2">
        <f t="shared" si="6"/>
        <v>198653.58339585364</v>
      </c>
      <c r="Y200" s="2">
        <f t="shared" si="37"/>
        <v>51619640.774509117</v>
      </c>
      <c r="Z200" s="2" t="str">
        <f t="shared" si="8"/>
        <v>HERE</v>
      </c>
      <c r="AA200" s="2">
        <f>IF(Z200="HERE",Y200,AA199+Graph!$G$1*1000)</f>
        <v>51619640.774509117</v>
      </c>
      <c r="AB200" s="2">
        <f t="shared" si="21"/>
        <v>198653.58339585364</v>
      </c>
      <c r="AC200" s="2">
        <f t="shared" si="38"/>
        <v>37214169.354060948</v>
      </c>
      <c r="AD200" s="3">
        <f t="shared" si="10"/>
        <v>51619640.774509117</v>
      </c>
      <c r="AE200" s="2">
        <f>IF(AE198&gt;=52800000,52800000,IF(AB179=Graph!G$1*1000,AE199+Graph!G$1*1000,AC200))</f>
        <v>37214169.354060948</v>
      </c>
      <c r="AF200" s="3">
        <f t="shared" si="11"/>
        <v>37214169.354060948</v>
      </c>
      <c r="AG200" s="3">
        <f t="shared" si="29"/>
        <v>44123252.824076816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125</v>
      </c>
      <c r="C201" s="7"/>
      <c r="D201" s="2" t="e">
        <f t="shared" si="12"/>
        <v>#N/A</v>
      </c>
      <c r="E201" s="2" t="e">
        <f t="shared" si="22"/>
        <v>#N/A</v>
      </c>
      <c r="F201" s="2">
        <v>642753.89746718109</v>
      </c>
      <c r="G201" s="2">
        <f t="shared" si="41"/>
        <v>642753.89746718109</v>
      </c>
      <c r="H201" s="2">
        <f t="shared" si="39"/>
        <v>85294532.142523259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3351144.142857146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687473.2041811794</v>
      </c>
      <c r="Q201" s="2">
        <f t="shared" si="42"/>
        <v>687473.2041811794</v>
      </c>
      <c r="R201" s="2">
        <f t="shared" si="40"/>
        <v>89521283.332751259</v>
      </c>
      <c r="S201" s="2">
        <f t="shared" si="17"/>
        <v>642753.89746718109</v>
      </c>
      <c r="T201" s="2">
        <f t="shared" si="18"/>
        <v>20920.857142857276</v>
      </c>
      <c r="U201" s="2">
        <f t="shared" si="19"/>
        <v>687473.2041811794</v>
      </c>
      <c r="V201" s="2">
        <f t="shared" si="34"/>
        <v>37702718.110439941</v>
      </c>
      <c r="W201" s="2">
        <f t="shared" si="20"/>
        <v>488548.75637899339</v>
      </c>
      <c r="X201" s="2">
        <f t="shared" si="6"/>
        <v>198924.44780218601</v>
      </c>
      <c r="Y201" s="2">
        <f t="shared" si="37"/>
        <v>51818565.222311303</v>
      </c>
      <c r="Z201" s="2" t="str">
        <f t="shared" si="8"/>
        <v>HERE</v>
      </c>
      <c r="AA201" s="2">
        <f>IF(Z201="HERE",Y201,AA200+Graph!$G$1*1000)</f>
        <v>51818565.222311303</v>
      </c>
      <c r="AB201" s="2">
        <f t="shared" si="21"/>
        <v>198924.44780218601</v>
      </c>
      <c r="AC201" s="2">
        <f t="shared" si="38"/>
        <v>37702718.110439941</v>
      </c>
      <c r="AD201" s="3">
        <f t="shared" si="10"/>
        <v>51818565.222311303</v>
      </c>
      <c r="AE201" s="2">
        <f>IF(AE199&gt;=52800000,52800000,IF(AB180=Graph!G$1*1000,AE200+Graph!G$1*1000,AC201))</f>
        <v>37702718.110439941</v>
      </c>
      <c r="AF201" s="3">
        <f t="shared" si="11"/>
        <v>37702718.110439941</v>
      </c>
      <c r="AG201" s="3">
        <f t="shared" si="29"/>
        <v>44319665.363374583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126</v>
      </c>
      <c r="C202" s="7"/>
      <c r="D202" s="2" t="e">
        <f t="shared" si="12"/>
        <v>#N/A</v>
      </c>
      <c r="E202" s="2" t="e">
        <f t="shared" si="22"/>
        <v>#N/A</v>
      </c>
      <c r="F202" s="2">
        <v>644589.67295631766</v>
      </c>
      <c r="G202" s="2">
        <f t="shared" si="41"/>
        <v>644589.67295631766</v>
      </c>
      <c r="H202" s="2">
        <f t="shared" si="39"/>
        <v>85939121.815479577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3372065.0000000033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689579.84407664835</v>
      </c>
      <c r="Q202" s="2">
        <f t="shared" si="42"/>
        <v>689579.84407664835</v>
      </c>
      <c r="R202" s="2">
        <f t="shared" si="40"/>
        <v>90210863.176827908</v>
      </c>
      <c r="S202" s="2">
        <f t="shared" si="17"/>
        <v>644589.67295631766</v>
      </c>
      <c r="T202" s="2">
        <f t="shared" si="18"/>
        <v>20920.857142857276</v>
      </c>
      <c r="U202" s="2">
        <f t="shared" si="19"/>
        <v>689579.84407664835</v>
      </c>
      <c r="V202" s="2">
        <f t="shared" si="34"/>
        <v>38193102.642308086</v>
      </c>
      <c r="W202" s="2">
        <f t="shared" si="20"/>
        <v>490384.53186814487</v>
      </c>
      <c r="X202" s="2">
        <f t="shared" si="6"/>
        <v>199195.31220850348</v>
      </c>
      <c r="Y202" s="2">
        <f t="shared" si="37"/>
        <v>52017760.534519807</v>
      </c>
      <c r="Z202" s="2" t="str">
        <f t="shared" si="8"/>
        <v>HERE</v>
      </c>
      <c r="AA202" s="2">
        <f>IF(Z202="HERE",Y202,AA201+Graph!$G$1*1000)</f>
        <v>52017760.534519807</v>
      </c>
      <c r="AB202" s="2">
        <f t="shared" si="21"/>
        <v>199195.31220850348</v>
      </c>
      <c r="AC202" s="2">
        <f t="shared" si="38"/>
        <v>38193102.642308086</v>
      </c>
      <c r="AD202" s="3">
        <f t="shared" si="10"/>
        <v>52017760.534519807</v>
      </c>
      <c r="AE202" s="2">
        <f>IF(AE200&gt;=52800000,52800000,IF(AB181=Graph!G$1*1000,AE201+Graph!G$1*1000,AC202))</f>
        <v>38193102.642308086</v>
      </c>
      <c r="AF202" s="3">
        <f t="shared" si="11"/>
        <v>38193102.642308086</v>
      </c>
      <c r="AG202" s="3">
        <f t="shared" si="29"/>
        <v>44516413.469412491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127</v>
      </c>
      <c r="C203" s="7"/>
      <c r="D203" s="2" t="e">
        <f t="shared" si="12"/>
        <v>#N/A</v>
      </c>
      <c r="E203" s="2" t="e">
        <f t="shared" si="22"/>
        <v>#N/A</v>
      </c>
      <c r="F203" s="2">
        <v>646425.44844546914</v>
      </c>
      <c r="G203" s="2">
        <f t="shared" si="41"/>
        <v>646425.44844546914</v>
      </c>
      <c r="H203" s="2">
        <f t="shared" si="39"/>
        <v>86585547.263925046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3392985.8571428605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691686.4839721173</v>
      </c>
      <c r="Q203" s="2">
        <f t="shared" si="42"/>
        <v>691686.4839721173</v>
      </c>
      <c r="R203" s="2">
        <f t="shared" si="40"/>
        <v>90902549.660800025</v>
      </c>
      <c r="S203" s="2">
        <f t="shared" si="17"/>
        <v>646425.44844546914</v>
      </c>
      <c r="T203" s="2">
        <f t="shared" si="18"/>
        <v>20920.857142857276</v>
      </c>
      <c r="U203" s="2">
        <f t="shared" si="19"/>
        <v>691686.4839721173</v>
      </c>
      <c r="V203" s="2">
        <f t="shared" si="34"/>
        <v>38685322.949665368</v>
      </c>
      <c r="W203" s="2">
        <f t="shared" si="20"/>
        <v>492220.30735728145</v>
      </c>
      <c r="X203" s="2">
        <f t="shared" si="6"/>
        <v>199466.17661483586</v>
      </c>
      <c r="Y203" s="2">
        <f t="shared" si="37"/>
        <v>52217226.711134642</v>
      </c>
      <c r="Z203" s="2" t="str">
        <f t="shared" si="8"/>
        <v>HERE</v>
      </c>
      <c r="AA203" s="2">
        <f>IF(Z203="HERE",Y203,AA202+Graph!$G$1*1000)</f>
        <v>52217226.711134642</v>
      </c>
      <c r="AB203" s="2">
        <f t="shared" si="21"/>
        <v>199466.17661483586</v>
      </c>
      <c r="AC203" s="2">
        <f t="shared" si="38"/>
        <v>38685322.949665368</v>
      </c>
      <c r="AD203" s="3">
        <f t="shared" si="10"/>
        <v>52217226.711134642</v>
      </c>
      <c r="AE203" s="2">
        <f>IF(AE201&gt;=52800000,52800000,IF(AB182=Graph!G$1*1000,AE202+Graph!G$1*1000,AC203))</f>
        <v>38685322.949665368</v>
      </c>
      <c r="AF203" s="3">
        <f t="shared" si="11"/>
        <v>38685322.949665368</v>
      </c>
      <c r="AG203" s="3">
        <f t="shared" si="29"/>
        <v>44713497.142190561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128</v>
      </c>
      <c r="C204" s="7"/>
      <c r="D204" s="2" t="e">
        <f t="shared" si="12"/>
        <v>#N/A</v>
      </c>
      <c r="E204" s="2" t="e">
        <f t="shared" si="22"/>
        <v>#N/A</v>
      </c>
      <c r="F204" s="2">
        <v>648261.22393460572</v>
      </c>
      <c r="G204" s="2">
        <f t="shared" si="41"/>
        <v>648261.22393460572</v>
      </c>
      <c r="H204" s="2">
        <f t="shared" si="39"/>
        <v>87233808.487859651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3413906.7142857178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693793.12386758626</v>
      </c>
      <c r="Q204" s="2">
        <f t="shared" si="42"/>
        <v>693793.12386758626</v>
      </c>
      <c r="R204" s="2">
        <f t="shared" si="40"/>
        <v>91596342.784667611</v>
      </c>
      <c r="S204" s="2">
        <f t="shared" si="17"/>
        <v>648261.22393460572</v>
      </c>
      <c r="T204" s="2">
        <f t="shared" si="18"/>
        <v>20920.857142857276</v>
      </c>
      <c r="U204" s="2">
        <f t="shared" si="19"/>
        <v>693793.12386758626</v>
      </c>
      <c r="V204" s="2">
        <f t="shared" si="34"/>
        <v>39179379.032511801</v>
      </c>
      <c r="W204" s="2">
        <f t="shared" si="20"/>
        <v>494056.08284643292</v>
      </c>
      <c r="X204" s="2">
        <f t="shared" si="6"/>
        <v>199737.04102115333</v>
      </c>
      <c r="Y204" s="2">
        <f t="shared" si="37"/>
        <v>52416963.752155796</v>
      </c>
      <c r="Z204" s="2" t="str">
        <f t="shared" si="8"/>
        <v>HERE</v>
      </c>
      <c r="AA204" s="2">
        <f>IF(Z204="HERE",Y204,AA203+Graph!$G$1*1000)</f>
        <v>52416963.752155796</v>
      </c>
      <c r="AB204" s="2">
        <f t="shared" si="21"/>
        <v>199737.04102115333</v>
      </c>
      <c r="AC204" s="2">
        <f t="shared" si="38"/>
        <v>39179379.032511801</v>
      </c>
      <c r="AD204" s="3">
        <f t="shared" si="10"/>
        <v>52416963.752155796</v>
      </c>
      <c r="AE204" s="2">
        <f>IF(AE202&gt;=52800000,52800000,IF(AB183=Graph!G$1*1000,AE203+Graph!G$1*1000,AC204))</f>
        <v>39179379.032511801</v>
      </c>
      <c r="AF204" s="3">
        <f t="shared" si="11"/>
        <v>39179379.032511801</v>
      </c>
      <c r="AG204" s="3">
        <f t="shared" si="29"/>
        <v>44910916.381708771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129</v>
      </c>
      <c r="C205" s="7"/>
      <c r="D205" s="2" t="e">
        <f t="shared" si="12"/>
        <v>#N/A</v>
      </c>
      <c r="E205" s="2" t="e">
        <f t="shared" si="22"/>
        <v>#N/A</v>
      </c>
      <c r="F205" s="2">
        <v>650096.9994237572</v>
      </c>
      <c r="G205" s="2">
        <f t="shared" si="41"/>
        <v>650096.9994237572</v>
      </c>
      <c r="H205" s="2">
        <f t="shared" si="39"/>
        <v>87883905.487283409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3434827.5714285751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695899.76376305521</v>
      </c>
      <c r="Q205" s="2">
        <f t="shared" si="42"/>
        <v>695899.76376305521</v>
      </c>
      <c r="R205" s="2">
        <f t="shared" si="40"/>
        <v>92292242.548430666</v>
      </c>
      <c r="S205" s="2">
        <f t="shared" si="17"/>
        <v>650096.9994237572</v>
      </c>
      <c r="T205" s="2">
        <f t="shared" si="18"/>
        <v>20920.857142857276</v>
      </c>
      <c r="U205" s="2">
        <f t="shared" si="19"/>
        <v>695899.76376305521</v>
      </c>
      <c r="V205" s="2">
        <f t="shared" si="34"/>
        <v>39675270.89084737</v>
      </c>
      <c r="W205" s="2">
        <f t="shared" si="20"/>
        <v>495891.8583355695</v>
      </c>
      <c r="X205" s="2">
        <f t="shared" si="6"/>
        <v>200007.9054274857</v>
      </c>
      <c r="Y205" s="2">
        <f t="shared" si="37"/>
        <v>52616971.657583281</v>
      </c>
      <c r="Z205" s="2" t="str">
        <f t="shared" si="8"/>
        <v>HERE</v>
      </c>
      <c r="AA205" s="2">
        <f>IF(Z205="HERE",Y205,AA204+Graph!$G$1*1000)</f>
        <v>52616971.657583281</v>
      </c>
      <c r="AB205" s="2">
        <f t="shared" si="21"/>
        <v>200007.9054274857</v>
      </c>
      <c r="AC205" s="2">
        <f t="shared" si="38"/>
        <v>39675270.89084737</v>
      </c>
      <c r="AD205" s="3">
        <f t="shared" si="10"/>
        <v>52616971.657583281</v>
      </c>
      <c r="AE205" s="2">
        <f>IF(AE203&gt;=52800000,52800000,IF(AB184=Graph!G$1*1000,AE204+Graph!G$1*1000,AC205))</f>
        <v>39675270.89084737</v>
      </c>
      <c r="AF205" s="3">
        <f t="shared" si="11"/>
        <v>39675270.89084737</v>
      </c>
      <c r="AG205" s="3">
        <f t="shared" si="29"/>
        <v>45108671.187967129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130</v>
      </c>
      <c r="C206" s="7"/>
      <c r="D206" s="2" t="e">
        <f t="shared" si="12"/>
        <v>#N/A</v>
      </c>
      <c r="E206" s="2" t="e">
        <f t="shared" si="22"/>
        <v>#N/A</v>
      </c>
      <c r="F206" s="2">
        <v>651932.77491289377</v>
      </c>
      <c r="G206" s="2">
        <f t="shared" si="41"/>
        <v>651932.77491289377</v>
      </c>
      <c r="H206" s="2">
        <f t="shared" si="39"/>
        <v>88535838.262196302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3455748.4285714324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698006.40365852416</v>
      </c>
      <c r="Q206" s="2">
        <f t="shared" si="42"/>
        <v>698006.40365852416</v>
      </c>
      <c r="R206" s="2">
        <f t="shared" si="40"/>
        <v>92990248.95208919</v>
      </c>
      <c r="S206" s="2">
        <f t="shared" si="17"/>
        <v>651932.77491289377</v>
      </c>
      <c r="T206" s="2">
        <f t="shared" si="18"/>
        <v>20920.857142857276</v>
      </c>
      <c r="U206" s="2">
        <f t="shared" si="19"/>
        <v>698006.40365852416</v>
      </c>
      <c r="V206" s="2">
        <f t="shared" si="34"/>
        <v>40172998.524672091</v>
      </c>
      <c r="W206" s="2">
        <f t="shared" si="20"/>
        <v>497727.63382472098</v>
      </c>
      <c r="X206" s="2">
        <f t="shared" si="6"/>
        <v>200278.76983380318</v>
      </c>
      <c r="Y206" s="2">
        <f t="shared" si="37"/>
        <v>52817250.427417085</v>
      </c>
      <c r="Z206" s="2" t="str">
        <f t="shared" si="8"/>
        <v>HERE</v>
      </c>
      <c r="AA206" s="2">
        <f>IF(Z206="HERE",Y206,AA205+Graph!$G$1*1000)</f>
        <v>52817250.427417085</v>
      </c>
      <c r="AB206" s="2">
        <f t="shared" si="21"/>
        <v>200278.76983380318</v>
      </c>
      <c r="AC206" s="2">
        <f t="shared" si="38"/>
        <v>40172998.524672091</v>
      </c>
      <c r="AD206" s="3">
        <f t="shared" si="10"/>
        <v>52800000</v>
      </c>
      <c r="AE206" s="2">
        <f>IF(AE204&gt;=52800000,52800000,IF(AB185=Graph!G$1*1000,AE205+Graph!G$1*1000,AC206))</f>
        <v>40172998.524672091</v>
      </c>
      <c r="AF206" s="3">
        <f t="shared" si="11"/>
        <v>40172998.524672091</v>
      </c>
      <c r="AG206" s="3">
        <f t="shared" si="29"/>
        <v>45306761.560965627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131</v>
      </c>
      <c r="C207" s="7"/>
      <c r="D207" s="2" t="e">
        <f t="shared" si="12"/>
        <v>#N/A</v>
      </c>
      <c r="E207" s="2" t="e">
        <f t="shared" si="22"/>
        <v>#N/A</v>
      </c>
      <c r="F207" s="2">
        <v>653768.55040204525</v>
      </c>
      <c r="G207" s="2">
        <f t="shared" si="41"/>
        <v>653768.55040204525</v>
      </c>
      <c r="H207" s="2">
        <f t="shared" si="39"/>
        <v>89189606.812598348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3476669.2857142896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700113.04355399311</v>
      </c>
      <c r="Q207" s="2">
        <f t="shared" si="42"/>
        <v>700000</v>
      </c>
      <c r="R207" s="2">
        <f t="shared" si="40"/>
        <v>93690248.95208919</v>
      </c>
      <c r="S207" s="2">
        <f t="shared" si="17"/>
        <v>653768.55040204525</v>
      </c>
      <c r="T207" s="2">
        <f t="shared" si="18"/>
        <v>20920.857142857276</v>
      </c>
      <c r="U207" s="2">
        <f t="shared" si="19"/>
        <v>700000</v>
      </c>
      <c r="V207" s="2">
        <f t="shared" si="34"/>
        <v>40672561.933985963</v>
      </c>
      <c r="W207" s="2">
        <f t="shared" si="20"/>
        <v>499563.40931387246</v>
      </c>
      <c r="X207" s="2">
        <f t="shared" si="6"/>
        <v>200436.59068612754</v>
      </c>
      <c r="Y207" s="2">
        <f t="shared" si="37"/>
        <v>53017687.018103212</v>
      </c>
      <c r="Z207" s="2" t="str">
        <f t="shared" si="8"/>
        <v>HERE</v>
      </c>
      <c r="AA207" s="2">
        <f>IF(Z207="HERE",Y207,AA206+Graph!$G$1*1000)</f>
        <v>53017687.018103212</v>
      </c>
      <c r="AB207" s="2">
        <f t="shared" si="21"/>
        <v>200436.59068612754</v>
      </c>
      <c r="AC207" s="2">
        <f t="shared" si="38"/>
        <v>40672561.933985963</v>
      </c>
      <c r="AD207" s="3">
        <f t="shared" si="10"/>
        <v>52800000</v>
      </c>
      <c r="AE207" s="2">
        <f>IF(AE205&gt;=52800000,52800000,IF(AB186=Graph!G$1*1000,AE206+Graph!G$1*1000,AC207))</f>
        <v>40672561.933985963</v>
      </c>
      <c r="AF207" s="3">
        <f t="shared" si="11"/>
        <v>40672561.933985963</v>
      </c>
      <c r="AG207" s="3">
        <f t="shared" si="29"/>
        <v>45505187.500704288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132</v>
      </c>
      <c r="C208" s="7"/>
      <c r="D208" s="2" t="e">
        <f t="shared" si="12"/>
        <v>#N/A</v>
      </c>
      <c r="E208" s="2" t="e">
        <f t="shared" si="22"/>
        <v>#N/A</v>
      </c>
      <c r="F208" s="2">
        <v>655604.32589119673</v>
      </c>
      <c r="G208" s="2">
        <f t="shared" si="41"/>
        <v>655604.32589119673</v>
      </c>
      <c r="H208" s="2">
        <f t="shared" si="39"/>
        <v>89845211.138489544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3497590.1428571469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702219.68344946206</v>
      </c>
      <c r="Q208" s="2">
        <f t="shared" si="42"/>
        <v>700000</v>
      </c>
      <c r="R208" s="2">
        <f t="shared" si="40"/>
        <v>94390248.95208919</v>
      </c>
      <c r="S208" s="2">
        <f t="shared" si="17"/>
        <v>655604.32589119673</v>
      </c>
      <c r="T208" s="2">
        <f t="shared" si="18"/>
        <v>20920.857142857276</v>
      </c>
      <c r="U208" s="2">
        <f t="shared" si="19"/>
        <v>700000</v>
      </c>
      <c r="V208" s="2">
        <f t="shared" si="34"/>
        <v>41173961.118788972</v>
      </c>
      <c r="W208" s="2">
        <f t="shared" si="20"/>
        <v>501399.18480300903</v>
      </c>
      <c r="X208" s="2">
        <f t="shared" si="6"/>
        <v>198600.81519699097</v>
      </c>
      <c r="Y208" s="2">
        <f t="shared" si="37"/>
        <v>53216287.833300203</v>
      </c>
      <c r="Z208" s="2" t="str">
        <f t="shared" si="8"/>
        <v>HERE</v>
      </c>
      <c r="AA208" s="2">
        <f>IF(Z208="HERE",Y208,AA207+Graph!$G$1*1000)</f>
        <v>53216287.833300203</v>
      </c>
      <c r="AB208" s="2">
        <f t="shared" si="21"/>
        <v>198600.81519699097</v>
      </c>
      <c r="AC208" s="2">
        <f t="shared" si="38"/>
        <v>41173961.118788972</v>
      </c>
      <c r="AD208" s="3">
        <f t="shared" si="10"/>
        <v>52800000</v>
      </c>
      <c r="AE208" s="2">
        <f>IF(AE206&gt;=52800000,52800000,IF(AB187=Graph!G$1*1000,AE207+Graph!G$1*1000,AC208))</f>
        <v>41173961.118788972</v>
      </c>
      <c r="AF208" s="3">
        <f t="shared" si="11"/>
        <v>41173961.118788972</v>
      </c>
      <c r="AG208" s="3">
        <f t="shared" si="29"/>
        <v>45703949.007183097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133</v>
      </c>
      <c r="C209" s="7"/>
      <c r="D209" s="2" t="e">
        <f t="shared" si="12"/>
        <v>#N/A</v>
      </c>
      <c r="E209" s="2" t="e">
        <f t="shared" si="22"/>
        <v>#N/A</v>
      </c>
      <c r="F209" s="2">
        <v>657440.1013803333</v>
      </c>
      <c r="G209" s="2">
        <f t="shared" si="41"/>
        <v>657440.1013803333</v>
      </c>
      <c r="H209" s="2">
        <f t="shared" si="39"/>
        <v>90502651.239869878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3518511.0000000042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704326.32334493101</v>
      </c>
      <c r="Q209" s="2">
        <f t="shared" si="42"/>
        <v>700000</v>
      </c>
      <c r="R209" s="2">
        <f t="shared" si="40"/>
        <v>95090248.95208919</v>
      </c>
      <c r="S209" s="2">
        <f t="shared" si="17"/>
        <v>657440.1013803333</v>
      </c>
      <c r="T209" s="2">
        <f t="shared" si="18"/>
        <v>20920.857142857276</v>
      </c>
      <c r="U209" s="2">
        <f t="shared" si="19"/>
        <v>700000</v>
      </c>
      <c r="V209" s="2">
        <f t="shared" si="34"/>
        <v>41677196.079081133</v>
      </c>
      <c r="W209" s="2">
        <f t="shared" si="20"/>
        <v>503234.96029216051</v>
      </c>
      <c r="X209" s="2">
        <f t="shared" si="6"/>
        <v>196765.03970783949</v>
      </c>
      <c r="Y209" s="2">
        <f t="shared" si="37"/>
        <v>53413052.873008043</v>
      </c>
      <c r="Z209" s="2" t="str">
        <f t="shared" si="8"/>
        <v>HERE</v>
      </c>
      <c r="AA209" s="2">
        <f>IF(Z209="HERE",Y209,AA208+Graph!$G$1*1000)</f>
        <v>53413052.873008043</v>
      </c>
      <c r="AB209" s="2">
        <f t="shared" si="21"/>
        <v>196765.03970783949</v>
      </c>
      <c r="AC209" s="2">
        <f t="shared" si="38"/>
        <v>41677196.079081133</v>
      </c>
      <c r="AD209" s="3">
        <f t="shared" si="10"/>
        <v>52800000</v>
      </c>
      <c r="AE209" s="2">
        <f>IF(AE207&gt;=52800000,52800000,IF(AB188=Graph!G$1*1000,AE208+Graph!G$1*1000,AC209))</f>
        <v>41677196.079081133</v>
      </c>
      <c r="AF209" s="3">
        <f t="shared" si="11"/>
        <v>41677196.079081133</v>
      </c>
      <c r="AG209" s="3">
        <f t="shared" si="29"/>
        <v>45903046.080402039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134</v>
      </c>
      <c r="C210" s="7"/>
      <c r="D210" s="2" t="e">
        <f t="shared" si="12"/>
        <v>#N/A</v>
      </c>
      <c r="E210" s="2" t="e">
        <f t="shared" si="22"/>
        <v>#N/A</v>
      </c>
      <c r="F210" s="2">
        <v>659275.87686948478</v>
      </c>
      <c r="G210" s="2">
        <f t="shared" si="41"/>
        <v>659275.87686948478</v>
      </c>
      <c r="H210" s="2">
        <f t="shared" si="39"/>
        <v>91161927.116739362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3539431.8571428615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706432.96324039996</v>
      </c>
      <c r="Q210" s="2">
        <f t="shared" si="42"/>
        <v>700000</v>
      </c>
      <c r="R210" s="2">
        <f t="shared" si="40"/>
        <v>95790248.95208919</v>
      </c>
      <c r="S210" s="2">
        <f t="shared" si="17"/>
        <v>659275.87686948478</v>
      </c>
      <c r="T210" s="2">
        <f t="shared" si="18"/>
        <v>20920.857142857276</v>
      </c>
      <c r="U210" s="2">
        <f t="shared" si="19"/>
        <v>700000</v>
      </c>
      <c r="V210" s="2">
        <f t="shared" si="34"/>
        <v>42182266.81486243</v>
      </c>
      <c r="W210" s="2">
        <f t="shared" si="20"/>
        <v>505070.73578129709</v>
      </c>
      <c r="X210" s="2">
        <f t="shared" si="6"/>
        <v>194929.26421870291</v>
      </c>
      <c r="Y210" s="2">
        <f t="shared" si="37"/>
        <v>53607982.137226745</v>
      </c>
      <c r="Z210" s="2" t="str">
        <f t="shared" si="8"/>
        <v>HERE</v>
      </c>
      <c r="AA210" s="2">
        <f>IF(Z210="HERE",Y210,AA209+Graph!$G$1*1000)</f>
        <v>53607982.137226745</v>
      </c>
      <c r="AB210" s="2">
        <f t="shared" si="21"/>
        <v>194929.26421870291</v>
      </c>
      <c r="AC210" s="2">
        <f t="shared" si="38"/>
        <v>42182266.81486243</v>
      </c>
      <c r="AD210" s="3">
        <f t="shared" si="10"/>
        <v>52800000</v>
      </c>
      <c r="AE210" s="2">
        <f>IF(AE208&gt;=52800000,52800000,IF(AB189=Graph!G$1*1000,AE209+Graph!G$1*1000,AC210))</f>
        <v>42182266.81486243</v>
      </c>
      <c r="AF210" s="3">
        <f t="shared" si="11"/>
        <v>42182266.81486243</v>
      </c>
      <c r="AG210" s="3">
        <f t="shared" si="29"/>
        <v>46102478.720361151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135</v>
      </c>
      <c r="C211" s="7"/>
      <c r="D211" s="2" t="e">
        <f t="shared" si="12"/>
        <v>#N/A</v>
      </c>
      <c r="E211" s="2" t="e">
        <f t="shared" si="22"/>
        <v>#N/A</v>
      </c>
      <c r="F211" s="2">
        <v>661111.65235862136</v>
      </c>
      <c r="G211" s="2">
        <f t="shared" si="41"/>
        <v>661111.65235862136</v>
      </c>
      <c r="H211" s="2">
        <f t="shared" si="39"/>
        <v>91823038.769097984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3560352.7142857187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708539.60313588381</v>
      </c>
      <c r="Q211" s="2">
        <f t="shared" si="42"/>
        <v>700000</v>
      </c>
      <c r="R211" s="2">
        <f t="shared" si="40"/>
        <v>96490248.95208919</v>
      </c>
      <c r="S211" s="2">
        <f t="shared" si="17"/>
        <v>661111.65235862136</v>
      </c>
      <c r="T211" s="2">
        <f t="shared" si="18"/>
        <v>20920.857142857276</v>
      </c>
      <c r="U211" s="2">
        <f t="shared" si="19"/>
        <v>700000</v>
      </c>
      <c r="V211" s="2">
        <f t="shared" si="34"/>
        <v>42689173.326132879</v>
      </c>
      <c r="W211" s="2">
        <f t="shared" si="20"/>
        <v>506906.51127044857</v>
      </c>
      <c r="X211" s="2">
        <f t="shared" si="6"/>
        <v>193093.48872955143</v>
      </c>
      <c r="Y211" s="2">
        <f t="shared" si="37"/>
        <v>53801075.625956297</v>
      </c>
      <c r="Z211" s="2" t="str">
        <f t="shared" si="8"/>
        <v>HERE</v>
      </c>
      <c r="AA211" s="2">
        <f>IF(Z211="HERE",Y211,AA210+Graph!$G$1*1000)</f>
        <v>53801075.625956297</v>
      </c>
      <c r="AB211" s="2">
        <f t="shared" si="21"/>
        <v>193093.48872955143</v>
      </c>
      <c r="AC211" s="2">
        <f t="shared" si="38"/>
        <v>42689173.326132879</v>
      </c>
      <c r="AD211" s="3">
        <f t="shared" si="10"/>
        <v>52800000</v>
      </c>
      <c r="AE211" s="2">
        <f>IF(AE209&gt;=52800000,52800000,IF(AB190=Graph!G$1*1000,AE210+Graph!G$1*1000,AC211))</f>
        <v>42689173.326132879</v>
      </c>
      <c r="AF211" s="3">
        <f t="shared" si="11"/>
        <v>42689173.326132879</v>
      </c>
      <c r="AG211" s="3">
        <f t="shared" si="29"/>
        <v>46302246.927060418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136</v>
      </c>
      <c r="C212" s="7"/>
      <c r="D212" s="2" t="e">
        <f t="shared" si="12"/>
        <v>#N/A</v>
      </c>
      <c r="E212" s="2" t="e">
        <f t="shared" si="22"/>
        <v>#N/A</v>
      </c>
      <c r="F212" s="2">
        <v>662947.42784777284</v>
      </c>
      <c r="G212" s="2">
        <f t="shared" si="41"/>
        <v>662947.42784777284</v>
      </c>
      <c r="H212" s="2">
        <f t="shared" si="39"/>
        <v>92485986.196945757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3581273.571428576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710646.24303135276</v>
      </c>
      <c r="Q212" s="2">
        <f t="shared" si="42"/>
        <v>700000</v>
      </c>
      <c r="R212" s="2">
        <f t="shared" si="40"/>
        <v>97190248.95208919</v>
      </c>
      <c r="S212" s="2">
        <f t="shared" si="17"/>
        <v>662947.42784777284</v>
      </c>
      <c r="T212" s="2">
        <f t="shared" si="18"/>
        <v>20920.857142857276</v>
      </c>
      <c r="U212" s="2">
        <f t="shared" si="19"/>
        <v>700000</v>
      </c>
      <c r="V212" s="2">
        <f t="shared" si="34"/>
        <v>43197915.612892464</v>
      </c>
      <c r="W212" s="2">
        <f t="shared" si="20"/>
        <v>508742.28675958514</v>
      </c>
      <c r="X212" s="2">
        <f t="shared" si="6"/>
        <v>191257.71324041486</v>
      </c>
      <c r="Y212" s="2">
        <f t="shared" si="37"/>
        <v>53992333.339196712</v>
      </c>
      <c r="Z212" s="2" t="str">
        <f t="shared" si="8"/>
        <v>HERE</v>
      </c>
      <c r="AA212" s="2">
        <f>IF(Z212="HERE",Y212,AA211+Graph!$G$1*1000)</f>
        <v>53992333.339196712</v>
      </c>
      <c r="AB212" s="2">
        <f t="shared" si="21"/>
        <v>191257.71324041486</v>
      </c>
      <c r="AC212" s="2">
        <f t="shared" si="38"/>
        <v>43197915.612892464</v>
      </c>
      <c r="AD212" s="3">
        <f t="shared" si="10"/>
        <v>52800000</v>
      </c>
      <c r="AE212" s="2">
        <f>IF(AE210&gt;=52800000,52800000,IF(AB191=Graph!G$1*1000,AE211+Graph!G$1*1000,AC212))</f>
        <v>43197915.612892464</v>
      </c>
      <c r="AF212" s="3">
        <f t="shared" si="11"/>
        <v>43197915.612892464</v>
      </c>
      <c r="AG212" s="3">
        <f t="shared" si="29"/>
        <v>46502350.700499825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137</v>
      </c>
      <c r="C213" s="7"/>
      <c r="D213" s="2" t="e">
        <f t="shared" si="12"/>
        <v>#N/A</v>
      </c>
      <c r="E213" s="2" t="e">
        <f t="shared" si="22"/>
        <v>#N/A</v>
      </c>
      <c r="F213" s="2">
        <v>664783.20333690941</v>
      </c>
      <c r="G213" s="2">
        <f t="shared" si="41"/>
        <v>664783.20333690941</v>
      </c>
      <c r="H213" s="2">
        <f t="shared" si="39"/>
        <v>93150769.400282666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3602194.4285714333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712752.88292682171</v>
      </c>
      <c r="Q213" s="2">
        <f t="shared" si="42"/>
        <v>700000</v>
      </c>
      <c r="R213" s="2">
        <f t="shared" si="40"/>
        <v>97890248.95208919</v>
      </c>
      <c r="S213" s="2">
        <f t="shared" si="17"/>
        <v>664783.20333690941</v>
      </c>
      <c r="T213" s="2">
        <f t="shared" si="18"/>
        <v>20920.857142857276</v>
      </c>
      <c r="U213" s="2">
        <f t="shared" si="19"/>
        <v>700000</v>
      </c>
      <c r="V213" s="2">
        <f t="shared" si="34"/>
        <v>43708493.6751412</v>
      </c>
      <c r="W213" s="2">
        <f t="shared" si="20"/>
        <v>510578.06224873662</v>
      </c>
      <c r="X213" s="2">
        <f t="shared" si="6"/>
        <v>189421.93775126338</v>
      </c>
      <c r="Y213" s="2">
        <f t="shared" si="37"/>
        <v>54181755.276947975</v>
      </c>
      <c r="Z213" s="2" t="str">
        <f t="shared" si="8"/>
        <v>HERE</v>
      </c>
      <c r="AA213" s="2">
        <f>IF(Z213="HERE",Y213,AA212+Graph!$G$1*1000)</f>
        <v>54181755.276947975</v>
      </c>
      <c r="AB213" s="2">
        <f t="shared" si="21"/>
        <v>189421.93775126338</v>
      </c>
      <c r="AC213" s="2">
        <f t="shared" si="38"/>
        <v>43708493.6751412</v>
      </c>
      <c r="AD213" s="3">
        <f t="shared" si="10"/>
        <v>52800000</v>
      </c>
      <c r="AE213" s="2">
        <f>IF(AE211&gt;=52800000,52800000,IF(AB192=Graph!G$1*1000,AE212+Graph!G$1*1000,AC213))</f>
        <v>43708493.6751412</v>
      </c>
      <c r="AF213" s="3">
        <f t="shared" si="11"/>
        <v>43708493.6751412</v>
      </c>
      <c r="AG213" s="3">
        <f t="shared" si="29"/>
        <v>46702790.040679388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138</v>
      </c>
      <c r="C214" s="7"/>
      <c r="D214" s="2" t="e">
        <f t="shared" si="12"/>
        <v>#N/A</v>
      </c>
      <c r="E214" s="2" t="e">
        <f t="shared" si="22"/>
        <v>#N/A</v>
      </c>
      <c r="F214" s="2">
        <v>666618.97882606089</v>
      </c>
      <c r="G214" s="2">
        <f t="shared" si="41"/>
        <v>666618.97882606089</v>
      </c>
      <c r="H214" s="2">
        <f t="shared" si="39"/>
        <v>93817388.379108727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3623115.2857142906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714859.52282229066</v>
      </c>
      <c r="Q214" s="2">
        <f t="shared" si="42"/>
        <v>700000</v>
      </c>
      <c r="R214" s="2">
        <f t="shared" si="40"/>
        <v>98590248.95208919</v>
      </c>
      <c r="S214" s="2">
        <f t="shared" si="17"/>
        <v>666618.97882606089</v>
      </c>
      <c r="T214" s="2">
        <f t="shared" si="18"/>
        <v>20920.857142857276</v>
      </c>
      <c r="U214" s="2">
        <f t="shared" si="19"/>
        <v>700000</v>
      </c>
      <c r="V214" s="2">
        <f t="shared" si="34"/>
        <v>44220907.512879089</v>
      </c>
      <c r="W214" s="2">
        <f t="shared" si="20"/>
        <v>512413.8377378881</v>
      </c>
      <c r="X214" s="2">
        <f t="shared" si="6"/>
        <v>187586.1622621119</v>
      </c>
      <c r="Y214" s="2">
        <f t="shared" si="37"/>
        <v>54369341.439210087</v>
      </c>
      <c r="Z214" s="2" t="str">
        <f t="shared" si="8"/>
        <v>HERE</v>
      </c>
      <c r="AA214" s="2">
        <f>IF(Z214="HERE",Y214,AA213+Graph!$G$1*1000)</f>
        <v>54369341.439210087</v>
      </c>
      <c r="AB214" s="2">
        <f t="shared" si="21"/>
        <v>187586.1622621119</v>
      </c>
      <c r="AC214" s="2">
        <f t="shared" si="38"/>
        <v>44220907.512879089</v>
      </c>
      <c r="AD214" s="3">
        <f t="shared" si="10"/>
        <v>52800000</v>
      </c>
      <c r="AE214" s="2">
        <f>IF(AE212&gt;=52800000,52800000,IF(AB193=Graph!G$1*1000,AE213+Graph!G$1*1000,AC214))</f>
        <v>44220907.512879089</v>
      </c>
      <c r="AF214" s="3">
        <f t="shared" si="11"/>
        <v>44220907.512879089</v>
      </c>
      <c r="AG214" s="3">
        <f t="shared" si="29"/>
        <v>46903564.947599091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139</v>
      </c>
      <c r="C215" s="7"/>
      <c r="D215" s="2" t="e">
        <f t="shared" si="12"/>
        <v>#N/A</v>
      </c>
      <c r="E215" s="2" t="e">
        <f t="shared" si="22"/>
        <v>#N/A</v>
      </c>
      <c r="F215" s="2">
        <v>668454.75431521237</v>
      </c>
      <c r="G215" s="2">
        <f t="shared" si="41"/>
        <v>668454.75431521237</v>
      </c>
      <c r="H215" s="2">
        <f t="shared" si="39"/>
        <v>94485843.133423939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3644036.1428571478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716966.16271775961</v>
      </c>
      <c r="Q215" s="2">
        <f t="shared" si="42"/>
        <v>700000</v>
      </c>
      <c r="R215" s="2">
        <f t="shared" si="40"/>
        <v>99290248.95208919</v>
      </c>
      <c r="S215" s="2">
        <f t="shared" si="17"/>
        <v>668454.75431521237</v>
      </c>
      <c r="T215" s="2">
        <f t="shared" si="18"/>
        <v>20920.857142857276</v>
      </c>
      <c r="U215" s="2">
        <f t="shared" si="19"/>
        <v>700000</v>
      </c>
      <c r="V215" s="2">
        <f t="shared" si="34"/>
        <v>44735157.126106113</v>
      </c>
      <c r="W215" s="2">
        <f t="shared" si="20"/>
        <v>514249.61322702467</v>
      </c>
      <c r="X215" s="2">
        <f t="shared" si="6"/>
        <v>185750.38677297533</v>
      </c>
      <c r="Y215" s="2">
        <f t="shared" si="37"/>
        <v>54555091.825983062</v>
      </c>
      <c r="Z215" s="2" t="str">
        <f t="shared" si="8"/>
        <v>HERE</v>
      </c>
      <c r="AA215" s="2">
        <f>IF(Z215="HERE",Y215,AA214+Graph!$G$1*1000)</f>
        <v>54555091.825983062</v>
      </c>
      <c r="AB215" s="2">
        <f t="shared" si="21"/>
        <v>185750.38677297533</v>
      </c>
      <c r="AC215" s="2">
        <f t="shared" si="38"/>
        <v>44735157.126106113</v>
      </c>
      <c r="AD215" s="3">
        <f t="shared" si="10"/>
        <v>52800000</v>
      </c>
      <c r="AE215" s="2">
        <f>IF(AE213&gt;=52800000,52800000,IF(AB194=Graph!G$1*1000,AE214+Graph!G$1*1000,AC215))</f>
        <v>44735157.126106113</v>
      </c>
      <c r="AF215" s="3">
        <f t="shared" si="11"/>
        <v>44735157.126106113</v>
      </c>
      <c r="AG215" s="3">
        <f t="shared" si="29"/>
        <v>47104675.421258956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140</v>
      </c>
      <c r="C216" s="7"/>
      <c r="D216" s="2" t="e">
        <f t="shared" si="12"/>
        <v>#N/A</v>
      </c>
      <c r="E216" s="2" t="e">
        <f t="shared" si="22"/>
        <v>#N/A</v>
      </c>
      <c r="F216" s="2">
        <v>670290.52980434895</v>
      </c>
      <c r="G216" s="2">
        <f t="shared" si="41"/>
        <v>670290.52980434895</v>
      </c>
      <c r="H216" s="2">
        <f t="shared" si="39"/>
        <v>95156133.663228288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3664957.0000000051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719072.80261322856</v>
      </c>
      <c r="Q216" s="2">
        <f t="shared" si="42"/>
        <v>700000</v>
      </c>
      <c r="R216" s="2">
        <f t="shared" si="40"/>
        <v>99990248.95208919</v>
      </c>
      <c r="S216" s="2">
        <f t="shared" si="17"/>
        <v>670290.52980434895</v>
      </c>
      <c r="T216" s="2">
        <f t="shared" si="18"/>
        <v>20920.857142857276</v>
      </c>
      <c r="U216" s="2">
        <f t="shared" si="19"/>
        <v>700000</v>
      </c>
      <c r="V216" s="2">
        <f t="shared" si="34"/>
        <v>45251242.514822289</v>
      </c>
      <c r="W216" s="2">
        <f t="shared" si="20"/>
        <v>516085.38871617615</v>
      </c>
      <c r="X216" s="2">
        <f t="shared" si="6"/>
        <v>183914.61128382385</v>
      </c>
      <c r="Y216" s="2">
        <f t="shared" si="37"/>
        <v>54739006.437266886</v>
      </c>
      <c r="Z216" s="2" t="str">
        <f t="shared" si="8"/>
        <v>HERE</v>
      </c>
      <c r="AA216" s="2">
        <f>IF(Z216="HERE",Y216,AA215+Graph!$G$1*1000)</f>
        <v>54739006.437266886</v>
      </c>
      <c r="AB216" s="2">
        <f t="shared" si="21"/>
        <v>183914.61128382385</v>
      </c>
      <c r="AC216" s="2">
        <f t="shared" si="38"/>
        <v>45251242.514822289</v>
      </c>
      <c r="AD216" s="3">
        <f t="shared" si="10"/>
        <v>52800000</v>
      </c>
      <c r="AE216" s="2">
        <f>IF(AE214&gt;=52800000,52800000,IF(AB195=Graph!G$1*1000,AE215+Graph!G$1*1000,AC216))</f>
        <v>45251242.514822289</v>
      </c>
      <c r="AF216" s="3">
        <f t="shared" si="11"/>
        <v>45251242.514822289</v>
      </c>
      <c r="AG216" s="3">
        <f t="shared" si="29"/>
        <v>47306121.461658962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141</v>
      </c>
      <c r="C217" s="7"/>
      <c r="D217" s="2" t="e">
        <f t="shared" si="12"/>
        <v>#N/A</v>
      </c>
      <c r="E217" s="2" t="e">
        <f t="shared" si="22"/>
        <v>#N/A</v>
      </c>
      <c r="F217" s="2">
        <v>672126.30529350042</v>
      </c>
      <c r="G217" s="2">
        <f t="shared" si="41"/>
        <v>672126.30529350042</v>
      </c>
      <c r="H217" s="2">
        <f t="shared" si="39"/>
        <v>95828259.968521789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3685877.8571428624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721179.44250869751</v>
      </c>
      <c r="Q217" s="2">
        <f t="shared" si="42"/>
        <v>700000</v>
      </c>
      <c r="R217" s="2">
        <f t="shared" si="40"/>
        <v>100690248.95208919</v>
      </c>
      <c r="S217" s="2">
        <f t="shared" si="17"/>
        <v>672126.30529350042</v>
      </c>
      <c r="T217" s="2">
        <f t="shared" si="18"/>
        <v>20920.857142857276</v>
      </c>
      <c r="U217" s="2">
        <f t="shared" si="19"/>
        <v>700000</v>
      </c>
      <c r="V217" s="2">
        <f t="shared" si="34"/>
        <v>45769163.679027602</v>
      </c>
      <c r="W217" s="2">
        <f t="shared" si="20"/>
        <v>517921.16420531273</v>
      </c>
      <c r="X217" s="2">
        <f t="shared" si="6"/>
        <v>182078.83579468727</v>
      </c>
      <c r="Y217" s="2">
        <f t="shared" si="37"/>
        <v>54921085.273061574</v>
      </c>
      <c r="Z217" s="2" t="str">
        <f t="shared" si="8"/>
        <v>HERE</v>
      </c>
      <c r="AA217" s="2">
        <f>IF(Z217="HERE",Y217,AA216+Graph!$G$1*1000)</f>
        <v>54921085.273061574</v>
      </c>
      <c r="AB217" s="2">
        <f t="shared" si="21"/>
        <v>182078.83579468727</v>
      </c>
      <c r="AC217" s="2">
        <f t="shared" si="38"/>
        <v>45769163.679027602</v>
      </c>
      <c r="AD217" s="3">
        <f t="shared" si="10"/>
        <v>52800000</v>
      </c>
      <c r="AE217" s="2">
        <f>IF(AE215&gt;=52800000,52800000,IF(AB196=Graph!G$1*1000,AE216+Graph!G$1*1000,AC217))</f>
        <v>45769163.679027602</v>
      </c>
      <c r="AF217" s="3">
        <f t="shared" si="11"/>
        <v>45769163.679027602</v>
      </c>
      <c r="AG217" s="3">
        <f t="shared" si="29"/>
        <v>47507903.068799123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142</v>
      </c>
      <c r="C218" s="7"/>
      <c r="D218" s="2" t="e">
        <f t="shared" si="12"/>
        <v>#N/A</v>
      </c>
      <c r="E218" s="2" t="e">
        <f t="shared" si="22"/>
        <v>#N/A</v>
      </c>
      <c r="F218" s="2">
        <v>673962.080782637</v>
      </c>
      <c r="G218" s="2">
        <f t="shared" si="41"/>
        <v>673962.080782637</v>
      </c>
      <c r="H218" s="2">
        <f t="shared" si="39"/>
        <v>96502222.049304426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3706798.7142857197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723286.08240416646</v>
      </c>
      <c r="Q218" s="2">
        <f t="shared" si="42"/>
        <v>700000</v>
      </c>
      <c r="R218" s="2">
        <f t="shared" si="40"/>
        <v>101390248.95208919</v>
      </c>
      <c r="S218" s="2">
        <f t="shared" si="17"/>
        <v>673962.080782637</v>
      </c>
      <c r="T218" s="2">
        <f t="shared" si="18"/>
        <v>20920.857142857276</v>
      </c>
      <c r="U218" s="2">
        <f t="shared" si="19"/>
        <v>700000</v>
      </c>
      <c r="V218" s="2">
        <f t="shared" si="34"/>
        <v>46288920.618722066</v>
      </c>
      <c r="W218" s="2">
        <f t="shared" si="20"/>
        <v>519756.93969446421</v>
      </c>
      <c r="X218" s="2">
        <f t="shared" si="6"/>
        <v>180243.06030553579</v>
      </c>
      <c r="Y218" s="2">
        <f t="shared" si="37"/>
        <v>55101328.333367109</v>
      </c>
      <c r="Z218" s="2" t="str">
        <f t="shared" si="8"/>
        <v>HERE</v>
      </c>
      <c r="AA218" s="2">
        <f>IF(Z218="HERE",Y218,AA217+Graph!$G$1*1000)</f>
        <v>55101328.333367109</v>
      </c>
      <c r="AB218" s="2">
        <f t="shared" si="21"/>
        <v>180243.06030553579</v>
      </c>
      <c r="AC218" s="2">
        <f t="shared" si="38"/>
        <v>46288920.618722066</v>
      </c>
      <c r="AD218" s="3">
        <f t="shared" si="10"/>
        <v>52800000</v>
      </c>
      <c r="AE218" s="2">
        <f>IF(AE216&gt;=52800000,52800000,IF(AB197=Graph!G$1*1000,AE217+Graph!G$1*1000,AC218))</f>
        <v>46288920.618722066</v>
      </c>
      <c r="AF218" s="3">
        <f t="shared" si="11"/>
        <v>46288920.618722066</v>
      </c>
      <c r="AG218" s="3">
        <f t="shared" si="29"/>
        <v>47710020.242679432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143</v>
      </c>
      <c r="C219" s="7"/>
      <c r="D219" s="2" t="e">
        <f t="shared" si="12"/>
        <v>#N/A</v>
      </c>
      <c r="E219" s="2" t="e">
        <f t="shared" si="22"/>
        <v>#N/A</v>
      </c>
      <c r="F219" s="2">
        <v>675797.85627178848</v>
      </c>
      <c r="G219" s="2">
        <f t="shared" si="41"/>
        <v>675797.85627178848</v>
      </c>
      <c r="H219" s="2">
        <f t="shared" si="39"/>
        <v>97178019.905576214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3727719.5714285769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725392.72229963541</v>
      </c>
      <c r="Q219" s="2">
        <f t="shared" si="42"/>
        <v>700000</v>
      </c>
      <c r="R219" s="2">
        <f t="shared" si="40"/>
        <v>102090248.95208919</v>
      </c>
      <c r="S219" s="2">
        <f t="shared" si="17"/>
        <v>675797.85627178848</v>
      </c>
      <c r="T219" s="2">
        <f t="shared" si="18"/>
        <v>20920.857142857276</v>
      </c>
      <c r="U219" s="2">
        <f t="shared" si="19"/>
        <v>700000</v>
      </c>
      <c r="V219" s="2">
        <f t="shared" si="34"/>
        <v>46810513.333905667</v>
      </c>
      <c r="W219" s="2">
        <f t="shared" si="20"/>
        <v>521592.71518360078</v>
      </c>
      <c r="X219" s="2">
        <f t="shared" si="6"/>
        <v>178407.28481639922</v>
      </c>
      <c r="Y219" s="2">
        <f t="shared" si="37"/>
        <v>55279735.618183509</v>
      </c>
      <c r="Z219" s="2" t="str">
        <f t="shared" si="8"/>
        <v>HERE</v>
      </c>
      <c r="AA219" s="2">
        <f>IF(Z219="HERE",Y219,AA218+Graph!$G$1*1000)</f>
        <v>55279735.618183509</v>
      </c>
      <c r="AB219" s="2">
        <f t="shared" si="21"/>
        <v>178407.28481639922</v>
      </c>
      <c r="AC219" s="2">
        <f t="shared" si="38"/>
        <v>46810513.333905667</v>
      </c>
      <c r="AD219" s="3">
        <f t="shared" si="10"/>
        <v>52800000</v>
      </c>
      <c r="AE219" s="2">
        <f>IF(AE217&gt;=52800000,52800000,IF(AB198=Graph!G$1*1000,AE218+Graph!G$1*1000,AC219))</f>
        <v>46810513.333905667</v>
      </c>
      <c r="AF219" s="3">
        <f t="shared" si="11"/>
        <v>46810513.333905667</v>
      </c>
      <c r="AG219" s="3">
        <f t="shared" si="29"/>
        <v>47912472.983299889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144</v>
      </c>
      <c r="C220" s="7"/>
      <c r="D220" s="2" t="e">
        <f t="shared" si="12"/>
        <v>#N/A</v>
      </c>
      <c r="E220" s="2" t="e">
        <f t="shared" si="22"/>
        <v>#N/A</v>
      </c>
      <c r="F220" s="2">
        <v>677633.63176092505</v>
      </c>
      <c r="G220" s="2">
        <f t="shared" si="41"/>
        <v>677633.63176092505</v>
      </c>
      <c r="H220" s="2">
        <f t="shared" si="39"/>
        <v>97855653.537337139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3748640.4285714342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727499.36219510436</v>
      </c>
      <c r="Q220" s="2">
        <f t="shared" si="42"/>
        <v>700000</v>
      </c>
      <c r="R220" s="2">
        <f t="shared" si="40"/>
        <v>102790248.95208919</v>
      </c>
      <c r="S220" s="2">
        <f t="shared" si="17"/>
        <v>677633.63176092505</v>
      </c>
      <c r="T220" s="2">
        <f t="shared" si="18"/>
        <v>20920.857142857276</v>
      </c>
      <c r="U220" s="2">
        <f t="shared" si="19"/>
        <v>700000</v>
      </c>
      <c r="V220" s="2">
        <f t="shared" si="34"/>
        <v>47333941.824578419</v>
      </c>
      <c r="W220" s="2">
        <f t="shared" si="20"/>
        <v>523428.49067275226</v>
      </c>
      <c r="X220" s="2">
        <f t="shared" si="6"/>
        <v>176571.50932724774</v>
      </c>
      <c r="Y220" s="2">
        <f t="shared" si="37"/>
        <v>55456307.127510756</v>
      </c>
      <c r="Z220" s="2" t="str">
        <f t="shared" si="8"/>
        <v>HERE</v>
      </c>
      <c r="AA220" s="2">
        <f>IF(Z220="HERE",Y220,AA219+Graph!$G$1*1000)</f>
        <v>55456307.127510756</v>
      </c>
      <c r="AB220" s="2">
        <f t="shared" si="21"/>
        <v>176571.50932724774</v>
      </c>
      <c r="AC220" s="2">
        <f t="shared" si="38"/>
        <v>47333941.824578419</v>
      </c>
      <c r="AD220" s="3">
        <f t="shared" si="10"/>
        <v>52800000</v>
      </c>
      <c r="AE220" s="2">
        <f>IF(AE218&gt;=52800000,52800000,IF(AB199=Graph!G$1*1000,AE219+Graph!G$1*1000,AC220))</f>
        <v>47333941.824578419</v>
      </c>
      <c r="AF220" s="3">
        <f t="shared" si="11"/>
        <v>47333941.824578419</v>
      </c>
      <c r="AG220" s="3">
        <f t="shared" si="29"/>
        <v>48115261.290660493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145</v>
      </c>
      <c r="C221" s="7"/>
      <c r="D221" s="2" t="e">
        <f t="shared" si="12"/>
        <v>#N/A</v>
      </c>
      <c r="E221" s="2" t="e">
        <f t="shared" si="22"/>
        <v>#N/A</v>
      </c>
      <c r="F221" s="2">
        <v>679469.40725007653</v>
      </c>
      <c r="G221" s="2">
        <f t="shared" si="41"/>
        <v>679469.40725007653</v>
      </c>
      <c r="H221" s="2">
        <f t="shared" si="39"/>
        <v>98535122.944587216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3769561.2857142915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729606.00209058821</v>
      </c>
      <c r="Q221" s="2">
        <f t="shared" si="42"/>
        <v>700000</v>
      </c>
      <c r="R221" s="2">
        <f t="shared" si="40"/>
        <v>103490248.95208919</v>
      </c>
      <c r="S221" s="2">
        <f t="shared" si="17"/>
        <v>679469.40725007653</v>
      </c>
      <c r="T221" s="2">
        <f t="shared" si="18"/>
        <v>20920.857142857276</v>
      </c>
      <c r="U221" s="2">
        <f t="shared" si="19"/>
        <v>700000</v>
      </c>
      <c r="V221" s="2">
        <f t="shared" si="34"/>
        <v>47859206.090740308</v>
      </c>
      <c r="W221" s="2">
        <f t="shared" si="20"/>
        <v>525264.26616188884</v>
      </c>
      <c r="X221" s="2">
        <f t="shared" si="6"/>
        <v>174735.73383811116</v>
      </c>
      <c r="Y221" s="2">
        <f t="shared" si="37"/>
        <v>55631042.861348867</v>
      </c>
      <c r="Z221" s="2" t="str">
        <f t="shared" si="8"/>
        <v>HERE</v>
      </c>
      <c r="AA221" s="2">
        <f>IF(Z221="HERE",Y221,AA220+Graph!$G$1*1000)</f>
        <v>55631042.861348867</v>
      </c>
      <c r="AB221" s="2">
        <f t="shared" si="21"/>
        <v>174735.73383811116</v>
      </c>
      <c r="AC221" s="2">
        <f t="shared" si="38"/>
        <v>47859206.090740308</v>
      </c>
      <c r="AD221" s="3">
        <f t="shared" si="10"/>
        <v>52800000</v>
      </c>
      <c r="AE221" s="2">
        <f>IF(AE219&gt;=52800000,52800000,IF(AB200=Graph!G$1*1000,AE220+Graph!G$1*1000,AC221))</f>
        <v>47859206.090740308</v>
      </c>
      <c r="AF221" s="3">
        <f t="shared" si="11"/>
        <v>47859206.090740308</v>
      </c>
      <c r="AG221" s="3">
        <f t="shared" si="29"/>
        <v>48318385.164761253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146</v>
      </c>
      <c r="C222" s="7"/>
      <c r="D222" s="2" t="e">
        <f t="shared" si="12"/>
        <v>#N/A</v>
      </c>
      <c r="E222" s="2" t="e">
        <f t="shared" si="22"/>
        <v>#N/A</v>
      </c>
      <c r="F222" s="2">
        <v>681305.18273922801</v>
      </c>
      <c r="G222" s="2">
        <f t="shared" si="41"/>
        <v>681305.18273922801</v>
      </c>
      <c r="H222" s="2">
        <f t="shared" si="39"/>
        <v>99216428.127326444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3790482.1428571488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731712.64198605716</v>
      </c>
      <c r="Q222" s="2">
        <f t="shared" si="42"/>
        <v>700000</v>
      </c>
      <c r="R222" s="2">
        <f t="shared" si="40"/>
        <v>104190248.95208919</v>
      </c>
      <c r="S222" s="2">
        <f t="shared" si="17"/>
        <v>681305.18273922801</v>
      </c>
      <c r="T222" s="2">
        <f t="shared" si="18"/>
        <v>20920.857142857276</v>
      </c>
      <c r="U222" s="2">
        <f t="shared" si="19"/>
        <v>700000</v>
      </c>
      <c r="V222" s="2">
        <f t="shared" si="34"/>
        <v>48386306.132391348</v>
      </c>
      <c r="W222" s="2">
        <f t="shared" si="20"/>
        <v>527100.04165104032</v>
      </c>
      <c r="X222" s="2">
        <f t="shared" si="6"/>
        <v>172899.95834895968</v>
      </c>
      <c r="Y222" s="2">
        <f t="shared" si="37"/>
        <v>55803942.819697827</v>
      </c>
      <c r="Z222" s="2" t="str">
        <f t="shared" si="8"/>
        <v>HERE</v>
      </c>
      <c r="AA222" s="2">
        <f>IF(Z222="HERE",Y222,AA221+Graph!$G$1*1000)</f>
        <v>55803942.819697827</v>
      </c>
      <c r="AB222" s="2">
        <f t="shared" si="21"/>
        <v>172899.95834895968</v>
      </c>
      <c r="AC222" s="2">
        <f t="shared" si="38"/>
        <v>48386306.132391348</v>
      </c>
      <c r="AD222" s="3">
        <f t="shared" si="10"/>
        <v>52800000</v>
      </c>
      <c r="AE222" s="2">
        <f>IF(AE220&gt;=52800000,52800000,IF(AB201=Graph!G$1*1000,AE221+Graph!G$1*1000,AC222))</f>
        <v>48386306.132391348</v>
      </c>
      <c r="AF222" s="3">
        <f t="shared" si="11"/>
        <v>48386306.132391348</v>
      </c>
      <c r="AG222" s="3">
        <f t="shared" si="29"/>
        <v>48521844.605602168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147</v>
      </c>
      <c r="C223" s="7"/>
      <c r="D223" s="2" t="e">
        <f t="shared" si="12"/>
        <v>#N/A</v>
      </c>
      <c r="E223" s="2" t="e">
        <f t="shared" si="22"/>
        <v>#N/A</v>
      </c>
      <c r="F223" s="2">
        <v>683140.95822836459</v>
      </c>
      <c r="G223" s="2">
        <f t="shared" si="41"/>
        <v>683140.95822836459</v>
      </c>
      <c r="H223" s="2">
        <f t="shared" si="39"/>
        <v>99899569.085554808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3811403.0000000061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733819.28188152611</v>
      </c>
      <c r="Q223" s="2">
        <f t="shared" si="42"/>
        <v>700000</v>
      </c>
      <c r="R223" s="2">
        <f t="shared" si="40"/>
        <v>104890248.95208919</v>
      </c>
      <c r="S223" s="2">
        <f t="shared" si="17"/>
        <v>683140.95822836459</v>
      </c>
      <c r="T223" s="2">
        <f t="shared" si="18"/>
        <v>20920.857142857276</v>
      </c>
      <c r="U223" s="2">
        <f t="shared" si="19"/>
        <v>700000</v>
      </c>
      <c r="V223" s="2">
        <f t="shared" si="34"/>
        <v>48915241.94953154</v>
      </c>
      <c r="W223" s="2">
        <f t="shared" si="20"/>
        <v>528935.81714019179</v>
      </c>
      <c r="X223" s="2">
        <f t="shared" si="6"/>
        <v>171064.18285980821</v>
      </c>
      <c r="Y223" s="2">
        <f t="shared" ref="Y223:Y286" si="43">IF(COUNT($C224)=0,IF(COUNT($C223)=1,C223,SUM(Y222+X223)),C223)</f>
        <v>55975007.002557635</v>
      </c>
      <c r="Z223" s="2" t="str">
        <f t="shared" si="8"/>
        <v>HERE</v>
      </c>
      <c r="AA223" s="2">
        <f>IF(Z223="HERE",Y223,AA222+Graph!$G$1*1000)</f>
        <v>55975007.002557635</v>
      </c>
      <c r="AB223" s="2">
        <f t="shared" si="21"/>
        <v>171064.18285980821</v>
      </c>
      <c r="AC223" s="2">
        <f t="shared" ref="AC223:AC286" si="44">IF(Z224="HERE",V223,AC222)</f>
        <v>48915241.94953154</v>
      </c>
      <c r="AD223" s="3">
        <f t="shared" si="10"/>
        <v>52800000</v>
      </c>
      <c r="AE223" s="2">
        <f>IF(AE221&gt;=52800000,52800000,IF(AB202=Graph!G$1*1000,AE222+Graph!G$1*1000,AC223))</f>
        <v>48915241.94953154</v>
      </c>
      <c r="AF223" s="3">
        <f t="shared" si="11"/>
        <v>48915241.94953154</v>
      </c>
      <c r="AG223" s="3">
        <f t="shared" si="29"/>
        <v>48725639.61318323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148</v>
      </c>
      <c r="C224" s="7"/>
      <c r="D224" s="2" t="e">
        <f t="shared" si="12"/>
        <v>#N/A</v>
      </c>
      <c r="E224" s="2" t="e">
        <f t="shared" si="22"/>
        <v>#N/A</v>
      </c>
      <c r="F224" s="2">
        <v>684976.73371751606</v>
      </c>
      <c r="G224" s="2">
        <f t="shared" si="41"/>
        <v>684976.73371751606</v>
      </c>
      <c r="H224" s="2">
        <f t="shared" ref="H224:H287" si="45">IF(COUNT($C225)=0,IF(COUNT($C224)=1,C224,SUM(H223+G224)),C224)</f>
        <v>100584545.81927232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3832323.8571428633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735925.92177699506</v>
      </c>
      <c r="Q224" s="2">
        <f t="shared" si="42"/>
        <v>700000</v>
      </c>
      <c r="R224" s="2">
        <f t="shared" ref="R224:R287" si="46">IF(COUNT($C225)=0,IF(COUNT($C224)=1,M224,SUM(R223+Q224)),M224)</f>
        <v>105590248.95208919</v>
      </c>
      <c r="S224" s="2">
        <f t="shared" si="17"/>
        <v>684976.73371751606</v>
      </c>
      <c r="T224" s="2">
        <f t="shared" si="18"/>
        <v>20920.857142857276</v>
      </c>
      <c r="U224" s="2">
        <f t="shared" si="19"/>
        <v>700000</v>
      </c>
      <c r="V224" s="2">
        <f t="shared" si="34"/>
        <v>49446013.542160869</v>
      </c>
      <c r="W224" s="2">
        <f t="shared" si="20"/>
        <v>530771.59262932837</v>
      </c>
      <c r="X224" s="2">
        <f t="shared" si="6"/>
        <v>169228.40737067163</v>
      </c>
      <c r="Y224" s="2">
        <f t="shared" si="43"/>
        <v>56144235.409928307</v>
      </c>
      <c r="Z224" s="2" t="str">
        <f t="shared" si="8"/>
        <v>HERE</v>
      </c>
      <c r="AA224" s="2">
        <f>IF(Z224="HERE",Y224,AA223+Graph!$G$1*1000)</f>
        <v>56144235.409928307</v>
      </c>
      <c r="AB224" s="2">
        <f t="shared" si="21"/>
        <v>169228.40737067163</v>
      </c>
      <c r="AC224" s="2">
        <f t="shared" si="44"/>
        <v>49446013.542160869</v>
      </c>
      <c r="AD224" s="3">
        <f t="shared" si="10"/>
        <v>52800000</v>
      </c>
      <c r="AE224" s="2">
        <f>IF(AE222&gt;=52800000,52800000,IF(AB203=Graph!G$1*1000,AE223+Graph!G$1*1000,AC224))</f>
        <v>49446013.542160869</v>
      </c>
      <c r="AF224" s="3">
        <f t="shared" si="11"/>
        <v>49446013.542160869</v>
      </c>
      <c r="AG224" s="3">
        <f t="shared" si="29"/>
        <v>48929770.187504448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149</v>
      </c>
      <c r="C225" s="7"/>
      <c r="D225" s="2" t="e">
        <f t="shared" si="12"/>
        <v>#N/A</v>
      </c>
      <c r="E225" s="2" t="e">
        <f t="shared" si="22"/>
        <v>#N/A</v>
      </c>
      <c r="F225" s="2">
        <v>686812.50920665264</v>
      </c>
      <c r="G225" s="2">
        <f t="shared" si="41"/>
        <v>686812.50920665264</v>
      </c>
      <c r="H225" s="2">
        <f t="shared" si="45"/>
        <v>101271358.32847898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3853244.7142857206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738032.56167246401</v>
      </c>
      <c r="Q225" s="2">
        <f t="shared" si="42"/>
        <v>700000</v>
      </c>
      <c r="R225" s="2">
        <f t="shared" si="46"/>
        <v>106290248.95208919</v>
      </c>
      <c r="S225" s="2">
        <f t="shared" si="17"/>
        <v>686812.50920665264</v>
      </c>
      <c r="T225" s="2">
        <f t="shared" si="18"/>
        <v>20920.857142857276</v>
      </c>
      <c r="U225" s="2">
        <f t="shared" si="19"/>
        <v>700000</v>
      </c>
      <c r="V225" s="2">
        <f t="shared" si="34"/>
        <v>49978620.910279348</v>
      </c>
      <c r="W225" s="2">
        <f t="shared" si="20"/>
        <v>532607.36811847985</v>
      </c>
      <c r="X225" s="2">
        <f t="shared" si="6"/>
        <v>167392.63188152015</v>
      </c>
      <c r="Y225" s="2">
        <f t="shared" si="43"/>
        <v>56311628.041809827</v>
      </c>
      <c r="Z225" s="2" t="str">
        <f t="shared" si="8"/>
        <v>HERE</v>
      </c>
      <c r="AA225" s="2">
        <f>IF(Z225="HERE",Y225,AA224+Graph!$G$1*1000)</f>
        <v>56311628.041809827</v>
      </c>
      <c r="AB225" s="2">
        <f t="shared" si="21"/>
        <v>167392.63188152015</v>
      </c>
      <c r="AC225" s="2">
        <f t="shared" si="44"/>
        <v>49978620.910279348</v>
      </c>
      <c r="AD225" s="3">
        <f t="shared" si="10"/>
        <v>52800000</v>
      </c>
      <c r="AE225" s="2">
        <f>IF(AE223&gt;=52800000,52800000,IF(AB204=Graph!G$1*1000,AE224+Graph!G$1*1000,AC225))</f>
        <v>49978620.910279348</v>
      </c>
      <c r="AF225" s="3">
        <f t="shared" si="11"/>
        <v>49978620.910279348</v>
      </c>
      <c r="AG225" s="3">
        <f t="shared" si="29"/>
        <v>49134236.328565814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150</v>
      </c>
      <c r="C226" s="7"/>
      <c r="D226" s="2" t="e">
        <f t="shared" si="12"/>
        <v>#N/A</v>
      </c>
      <c r="E226" s="2" t="e">
        <f t="shared" si="22"/>
        <v>#N/A</v>
      </c>
      <c r="F226" s="2">
        <v>688648.28469580412</v>
      </c>
      <c r="G226" s="2">
        <f t="shared" si="41"/>
        <v>688648.28469580412</v>
      </c>
      <c r="H226" s="2">
        <f t="shared" si="45"/>
        <v>101960006.61317478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3874165.5714285779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740139.20156793296</v>
      </c>
      <c r="Q226" s="2">
        <f t="shared" si="42"/>
        <v>700000</v>
      </c>
      <c r="R226" s="2">
        <f t="shared" si="46"/>
        <v>106990248.95208919</v>
      </c>
      <c r="S226" s="2">
        <f t="shared" si="17"/>
        <v>688648.28469580412</v>
      </c>
      <c r="T226" s="2">
        <f t="shared" si="18"/>
        <v>20920.857142857276</v>
      </c>
      <c r="U226" s="2">
        <f t="shared" si="19"/>
        <v>700000</v>
      </c>
      <c r="V226" s="2">
        <f t="shared" si="34"/>
        <v>50513064.053886965</v>
      </c>
      <c r="W226" s="2">
        <f t="shared" si="20"/>
        <v>534443.14360761642</v>
      </c>
      <c r="X226" s="2">
        <f t="shared" si="6"/>
        <v>165556.85639238358</v>
      </c>
      <c r="Y226" s="2">
        <f t="shared" si="43"/>
        <v>56477184.898202211</v>
      </c>
      <c r="Z226" s="2" t="str">
        <f t="shared" si="8"/>
        <v>HERE</v>
      </c>
      <c r="AA226" s="2">
        <f>IF(Z226="HERE",Y226,AA225+Graph!$G$1*1000)</f>
        <v>56477184.898202211</v>
      </c>
      <c r="AB226" s="2">
        <f t="shared" si="21"/>
        <v>165556.85639238358</v>
      </c>
      <c r="AC226" s="2">
        <f t="shared" si="44"/>
        <v>50513064.053886965</v>
      </c>
      <c r="AD226" s="3">
        <f t="shared" si="10"/>
        <v>52800000</v>
      </c>
      <c r="AE226" s="2">
        <f>IF(AE224&gt;=52800000,52800000,IF(AB205=Graph!G$1*1000,AE225+Graph!G$1*1000,AC226))</f>
        <v>50513064.053886965</v>
      </c>
      <c r="AF226" s="3">
        <f t="shared" si="11"/>
        <v>50513064.053886965</v>
      </c>
      <c r="AG226" s="3">
        <f t="shared" si="29"/>
        <v>49339038.036367327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151</v>
      </c>
      <c r="C227" s="7"/>
      <c r="D227" s="2" t="e">
        <f t="shared" si="12"/>
        <v>#N/A</v>
      </c>
      <c r="E227" s="2" t="e">
        <f t="shared" si="22"/>
        <v>#N/A</v>
      </c>
      <c r="F227" s="2">
        <v>690484.0601849407</v>
      </c>
      <c r="G227" s="2">
        <f t="shared" si="41"/>
        <v>690484.0601849407</v>
      </c>
      <c r="H227" s="2">
        <f t="shared" si="45"/>
        <v>102650490.67335972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3895086.4285714352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742245.84146340191</v>
      </c>
      <c r="Q227" s="2">
        <f t="shared" si="42"/>
        <v>700000</v>
      </c>
      <c r="R227" s="2">
        <f t="shared" si="46"/>
        <v>107690248.95208919</v>
      </c>
      <c r="S227" s="2">
        <f t="shared" si="17"/>
        <v>690484.0601849407</v>
      </c>
      <c r="T227" s="2">
        <f t="shared" si="18"/>
        <v>20920.857142857276</v>
      </c>
      <c r="U227" s="2">
        <f t="shared" si="19"/>
        <v>700000</v>
      </c>
      <c r="V227" s="2">
        <f t="shared" si="34"/>
        <v>51049342.972983733</v>
      </c>
      <c r="W227" s="2">
        <f t="shared" si="20"/>
        <v>536278.9190967679</v>
      </c>
      <c r="X227" s="2">
        <f t="shared" si="6"/>
        <v>163721.0809032321</v>
      </c>
      <c r="Y227" s="2">
        <f t="shared" si="43"/>
        <v>56640905.979105443</v>
      </c>
      <c r="Z227" s="2" t="str">
        <f t="shared" si="8"/>
        <v>HERE</v>
      </c>
      <c r="AA227" s="2">
        <f>IF(Z227="HERE",Y227,AA226+Graph!$G$1*1000)</f>
        <v>56640905.979105443</v>
      </c>
      <c r="AB227" s="2">
        <f t="shared" si="21"/>
        <v>163721.0809032321</v>
      </c>
      <c r="AC227" s="2">
        <f t="shared" si="44"/>
        <v>51049342.972983733</v>
      </c>
      <c r="AD227" s="3">
        <f t="shared" si="10"/>
        <v>52800000</v>
      </c>
      <c r="AE227" s="2">
        <f>IF(AE225&gt;=52800000,52800000,IF(AB206=Graph!G$1*1000,AE226+Graph!G$1*1000,AC227))</f>
        <v>51049342.972983733</v>
      </c>
      <c r="AF227" s="3">
        <f t="shared" si="11"/>
        <v>51049342.972983733</v>
      </c>
      <c r="AG227" s="3">
        <f t="shared" si="29"/>
        <v>49528649.926233605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152</v>
      </c>
      <c r="C228" s="7"/>
      <c r="D228" s="2" t="e">
        <f t="shared" si="12"/>
        <v>#N/A</v>
      </c>
      <c r="E228" s="2" t="e">
        <f t="shared" si="22"/>
        <v>#N/A</v>
      </c>
      <c r="F228" s="2">
        <v>692319.83567409217</v>
      </c>
      <c r="G228" s="2">
        <f t="shared" si="41"/>
        <v>692319.83567409217</v>
      </c>
      <c r="H228" s="2">
        <f t="shared" si="45"/>
        <v>103342810.50903381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3916007.2857142924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744352.48135887086</v>
      </c>
      <c r="Q228" s="2">
        <f t="shared" si="42"/>
        <v>700000</v>
      </c>
      <c r="R228" s="2">
        <f t="shared" si="46"/>
        <v>108390248.95208919</v>
      </c>
      <c r="S228" s="2">
        <f t="shared" si="17"/>
        <v>692319.83567409217</v>
      </c>
      <c r="T228" s="2">
        <f t="shared" si="18"/>
        <v>20920.857142857276</v>
      </c>
      <c r="U228" s="2">
        <f t="shared" si="19"/>
        <v>700000</v>
      </c>
      <c r="V228" s="2">
        <f t="shared" si="34"/>
        <v>51587457.667569637</v>
      </c>
      <c r="W228" s="2">
        <f t="shared" si="20"/>
        <v>538114.69458590448</v>
      </c>
      <c r="X228" s="2">
        <f t="shared" si="6"/>
        <v>161885.30541409552</v>
      </c>
      <c r="Y228" s="2">
        <f t="shared" si="43"/>
        <v>56802791.284519538</v>
      </c>
      <c r="Z228" s="2" t="str">
        <f t="shared" si="8"/>
        <v>HERE</v>
      </c>
      <c r="AA228" s="2">
        <f>IF(Z228="HERE",Y228,AA227+Graph!$G$1*1000)</f>
        <v>56802791.284519538</v>
      </c>
      <c r="AB228" s="2">
        <f t="shared" si="21"/>
        <v>161885.30541409552</v>
      </c>
      <c r="AC228" s="2">
        <f t="shared" si="44"/>
        <v>51587457.667569637</v>
      </c>
      <c r="AD228" s="3">
        <f t="shared" si="10"/>
        <v>52800000</v>
      </c>
      <c r="AE228" s="2">
        <f>IF(AE226&gt;=52800000,52800000,IF(AB207=Graph!G$1*1000,AE227+Graph!G$1*1000,AC228))</f>
        <v>51587457.667569637</v>
      </c>
      <c r="AF228" s="3">
        <f t="shared" si="11"/>
        <v>51587457.667569637</v>
      </c>
      <c r="AG228" s="3">
        <f t="shared" si="29"/>
        <v>49553628.096699297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153</v>
      </c>
      <c r="C229" s="7"/>
      <c r="D229" s="2" t="e">
        <f t="shared" si="12"/>
        <v>#N/A</v>
      </c>
      <c r="E229" s="2" t="e">
        <f t="shared" si="22"/>
        <v>#N/A</v>
      </c>
      <c r="F229" s="2">
        <v>694155.61116322875</v>
      </c>
      <c r="G229" s="2">
        <f t="shared" si="41"/>
        <v>694155.61116322875</v>
      </c>
      <c r="H229" s="2">
        <f t="shared" si="45"/>
        <v>104036966.12019704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3936928.1428571497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746459.12125433981</v>
      </c>
      <c r="Q229" s="2">
        <f t="shared" si="42"/>
        <v>700000</v>
      </c>
      <c r="R229" s="2">
        <f t="shared" si="46"/>
        <v>109090248.95208919</v>
      </c>
      <c r="S229" s="2">
        <f t="shared" si="17"/>
        <v>694155.61116322875</v>
      </c>
      <c r="T229" s="2">
        <f t="shared" si="18"/>
        <v>20920.857142857276</v>
      </c>
      <c r="U229" s="2">
        <f t="shared" si="19"/>
        <v>700000</v>
      </c>
      <c r="V229" s="2">
        <f t="shared" si="34"/>
        <v>52127408.137644693</v>
      </c>
      <c r="W229" s="2">
        <f t="shared" si="20"/>
        <v>539950.47007505596</v>
      </c>
      <c r="X229" s="2">
        <f t="shared" si="6"/>
        <v>160049.52992494404</v>
      </c>
      <c r="Y229" s="2">
        <f t="shared" si="43"/>
        <v>56962840.814444482</v>
      </c>
      <c r="Z229" s="2" t="str">
        <f t="shared" si="8"/>
        <v>HERE</v>
      </c>
      <c r="AA229" s="2">
        <f>IF(Z229="HERE",Y229,AA228+Graph!$G$1*1000)</f>
        <v>56962840.814444482</v>
      </c>
      <c r="AB229" s="2">
        <f t="shared" si="21"/>
        <v>160049.52992494404</v>
      </c>
      <c r="AC229" s="2">
        <f t="shared" si="44"/>
        <v>52127408.137644693</v>
      </c>
      <c r="AD229" s="3">
        <f t="shared" si="10"/>
        <v>52800000</v>
      </c>
      <c r="AE229" s="2">
        <f>IF(AE227&gt;=52800000,52800000,IF(AB208=Graph!G$1*1000,AE228+Graph!G$1*1000,AC229))</f>
        <v>52127408.137644693</v>
      </c>
      <c r="AF229" s="3">
        <f t="shared" si="11"/>
        <v>52127408.137644693</v>
      </c>
      <c r="AG229" s="3">
        <f t="shared" si="29"/>
        <v>49578698.055939451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154</v>
      </c>
      <c r="C230" s="7"/>
      <c r="D230" s="2" t="e">
        <f t="shared" si="12"/>
        <v>#N/A</v>
      </c>
      <c r="E230" s="2" t="e">
        <f t="shared" si="22"/>
        <v>#N/A</v>
      </c>
      <c r="F230" s="2">
        <v>695991.38665238023</v>
      </c>
      <c r="G230" s="2">
        <f t="shared" ref="G230:G293" si="47">IF(F230&gt;700000,$AK$31*1000,F230)</f>
        <v>695991.38665238023</v>
      </c>
      <c r="H230" s="2">
        <f t="shared" si="45"/>
        <v>104732957.50684942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3957849.000000007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748565.76114980876</v>
      </c>
      <c r="Q230" s="2">
        <f t="shared" ref="Q230:Q293" si="48">IF(P230&gt;700000,700000,P230)</f>
        <v>700000</v>
      </c>
      <c r="R230" s="2">
        <f t="shared" si="46"/>
        <v>109790248.95208919</v>
      </c>
      <c r="S230" s="2">
        <f t="shared" si="17"/>
        <v>695991.38665238023</v>
      </c>
      <c r="T230" s="2">
        <f t="shared" si="18"/>
        <v>20920.857142857276</v>
      </c>
      <c r="U230" s="2">
        <f t="shared" si="19"/>
        <v>700000</v>
      </c>
      <c r="V230" s="2">
        <f t="shared" si="34"/>
        <v>52669194.383208901</v>
      </c>
      <c r="W230" s="2">
        <f t="shared" si="20"/>
        <v>541786.24556420743</v>
      </c>
      <c r="X230" s="2">
        <f t="shared" si="6"/>
        <v>158213.75443579257</v>
      </c>
      <c r="Y230" s="2">
        <f t="shared" si="43"/>
        <v>57121054.568880275</v>
      </c>
      <c r="Z230" s="2" t="str">
        <f t="shared" si="8"/>
        <v>HERE</v>
      </c>
      <c r="AA230" s="2">
        <f>IF(Z230="HERE",Y230,AA229+Graph!$G$1*1000)</f>
        <v>57121054.568880275</v>
      </c>
      <c r="AB230" s="2">
        <f t="shared" si="21"/>
        <v>158213.75443579257</v>
      </c>
      <c r="AC230" s="2">
        <f t="shared" si="44"/>
        <v>52669194.383208901</v>
      </c>
      <c r="AD230" s="3">
        <f t="shared" si="10"/>
        <v>52800000</v>
      </c>
      <c r="AE230" s="2">
        <f>IF(AE228&gt;=52800000,52800000,IF(AB209=Graph!G$1*1000,AE229+Graph!G$1*1000,AC230))</f>
        <v>52669194.383208901</v>
      </c>
      <c r="AF230" s="3">
        <f t="shared" si="11"/>
        <v>52669194.383208901</v>
      </c>
      <c r="AG230" s="3">
        <f t="shared" si="29"/>
        <v>49603859.803954057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155</v>
      </c>
      <c r="C231" s="7"/>
      <c r="D231" s="2" t="e">
        <f t="shared" si="12"/>
        <v>#N/A</v>
      </c>
      <c r="E231" s="2" t="e">
        <f t="shared" si="22"/>
        <v>#N/A</v>
      </c>
      <c r="F231" s="2">
        <v>697827.16214153171</v>
      </c>
      <c r="G231" s="2">
        <f t="shared" si="47"/>
        <v>697827.16214153171</v>
      </c>
      <c r="H231" s="2">
        <f t="shared" si="45"/>
        <v>105430784.66899095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3978769.8571428643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750672.40104529262</v>
      </c>
      <c r="Q231" s="2">
        <f t="shared" si="48"/>
        <v>700000</v>
      </c>
      <c r="R231" s="2">
        <f t="shared" si="46"/>
        <v>110490248.95208919</v>
      </c>
      <c r="S231" s="2">
        <f t="shared" si="17"/>
        <v>697827.16214153171</v>
      </c>
      <c r="T231" s="2">
        <f t="shared" si="18"/>
        <v>20920.857142857276</v>
      </c>
      <c r="U231" s="2">
        <f t="shared" si="19"/>
        <v>700000</v>
      </c>
      <c r="V231" s="2">
        <f t="shared" si="34"/>
        <v>53212816.404262245</v>
      </c>
      <c r="W231" s="2">
        <f t="shared" si="20"/>
        <v>543622.02105334401</v>
      </c>
      <c r="X231" s="2">
        <f t="shared" si="6"/>
        <v>156377.97894665599</v>
      </c>
      <c r="Y231" s="2">
        <f t="shared" si="43"/>
        <v>57277432.547826931</v>
      </c>
      <c r="Z231" s="2" t="str">
        <f t="shared" si="8"/>
        <v>HERE</v>
      </c>
      <c r="AA231" s="2">
        <f>IF(Z231="HERE",Y231,AA230+Graph!$G$1*1000)</f>
        <v>57277432.547826931</v>
      </c>
      <c r="AB231" s="2">
        <f t="shared" si="21"/>
        <v>156377.97894665599</v>
      </c>
      <c r="AC231" s="2">
        <f t="shared" si="44"/>
        <v>53212816.404262245</v>
      </c>
      <c r="AD231" s="3">
        <f t="shared" si="10"/>
        <v>52800000</v>
      </c>
      <c r="AE231" s="2">
        <f>IF(AE229&gt;=52800000,52800000,IF(AB210=Graph!G$1*1000,AE230+Graph!G$1*1000,AC231))</f>
        <v>53212816.404262245</v>
      </c>
      <c r="AF231" s="3">
        <f t="shared" si="11"/>
        <v>52800000</v>
      </c>
      <c r="AG231" s="3">
        <f t="shared" si="29"/>
        <v>49629113.340743124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156</v>
      </c>
      <c r="C232" s="7"/>
      <c r="D232" s="2" t="e">
        <f t="shared" si="12"/>
        <v>#N/A</v>
      </c>
      <c r="E232" s="2" t="e">
        <f t="shared" si="22"/>
        <v>#N/A</v>
      </c>
      <c r="F232" s="2">
        <v>699662.93763066828</v>
      </c>
      <c r="G232" s="2">
        <f t="shared" si="47"/>
        <v>699662.93763066828</v>
      </c>
      <c r="H232" s="2">
        <f t="shared" si="45"/>
        <v>106130447.60662162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3999690.7142857215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752779.04094076157</v>
      </c>
      <c r="Q232" s="2">
        <f t="shared" si="48"/>
        <v>700000</v>
      </c>
      <c r="R232" s="2">
        <f t="shared" si="46"/>
        <v>111190248.95208919</v>
      </c>
      <c r="S232" s="2">
        <f t="shared" si="17"/>
        <v>699662.93763066828</v>
      </c>
      <c r="T232" s="2">
        <f t="shared" si="18"/>
        <v>20920.857142857276</v>
      </c>
      <c r="U232" s="2">
        <f t="shared" si="19"/>
        <v>700000</v>
      </c>
      <c r="V232" s="2">
        <f t="shared" si="34"/>
        <v>53758274.20080474</v>
      </c>
      <c r="W232" s="2">
        <f t="shared" si="20"/>
        <v>545457.79654249549</v>
      </c>
      <c r="X232" s="2">
        <f t="shared" si="6"/>
        <v>154542.20345750451</v>
      </c>
      <c r="Y232" s="2">
        <f t="shared" si="43"/>
        <v>57431974.751284435</v>
      </c>
      <c r="Z232" s="2" t="str">
        <f t="shared" si="8"/>
        <v>HERE</v>
      </c>
      <c r="AA232" s="2">
        <f>IF(Z232="HERE",Y232,AA231+Graph!$G$1*1000)</f>
        <v>57431974.751284435</v>
      </c>
      <c r="AB232" s="2">
        <f t="shared" si="21"/>
        <v>154542.20345750451</v>
      </c>
      <c r="AC232" s="2">
        <f t="shared" si="44"/>
        <v>53758274.20080474</v>
      </c>
      <c r="AD232" s="3">
        <f t="shared" si="10"/>
        <v>52800000</v>
      </c>
      <c r="AE232" s="2">
        <f>IF(AE230&gt;=52800000,52800000,IF(AB211=Graph!G$1*1000,AE231+Graph!G$1*1000,AC232))</f>
        <v>53758274.20080474</v>
      </c>
      <c r="AF232" s="3">
        <f t="shared" si="11"/>
        <v>52800000</v>
      </c>
      <c r="AG232" s="3">
        <f t="shared" si="29"/>
        <v>49654458.666306645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157</v>
      </c>
      <c r="C233" s="7"/>
      <c r="D233" s="2" t="e">
        <f t="shared" si="12"/>
        <v>#N/A</v>
      </c>
      <c r="E233" s="2" t="e">
        <f t="shared" si="22"/>
        <v>#N/A</v>
      </c>
      <c r="F233" s="2">
        <v>701498.71311981976</v>
      </c>
      <c r="G233" s="2">
        <f t="shared" si="47"/>
        <v>679079.14285714284</v>
      </c>
      <c r="H233" s="2">
        <f t="shared" si="45"/>
        <v>106809526.74947877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4020611.5714285788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754885.68083623052</v>
      </c>
      <c r="Q233" s="2">
        <f t="shared" si="48"/>
        <v>700000</v>
      </c>
      <c r="R233" s="2">
        <f t="shared" si="46"/>
        <v>111890248.95208919</v>
      </c>
      <c r="S233" s="2">
        <f t="shared" si="17"/>
        <v>679079.14285714924</v>
      </c>
      <c r="T233" s="2">
        <f t="shared" si="18"/>
        <v>20920.857142857276</v>
      </c>
      <c r="U233" s="2">
        <f t="shared" si="19"/>
        <v>700000</v>
      </c>
      <c r="V233" s="2">
        <f t="shared" si="34"/>
        <v>54305567.772836372</v>
      </c>
      <c r="W233" s="2">
        <f t="shared" si="20"/>
        <v>547293.57203163207</v>
      </c>
      <c r="X233" s="2">
        <f t="shared" si="6"/>
        <v>152706.42796836793</v>
      </c>
      <c r="Y233" s="2">
        <f t="shared" si="43"/>
        <v>57584681.179252803</v>
      </c>
      <c r="Z233" s="2" t="str">
        <f t="shared" si="8"/>
        <v>HERE</v>
      </c>
      <c r="AA233" s="2">
        <f>IF(Z233="HERE",Y233,AA232+Graph!$G$1*1000)</f>
        <v>57584681.179252803</v>
      </c>
      <c r="AB233" s="2">
        <f t="shared" si="21"/>
        <v>152706.42796836793</v>
      </c>
      <c r="AC233" s="2">
        <f t="shared" si="44"/>
        <v>54305567.772836372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49679895.780644625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158</v>
      </c>
      <c r="C234" s="7"/>
      <c r="D234" s="2" t="e">
        <f t="shared" si="12"/>
        <v>#N/A</v>
      </c>
      <c r="E234" s="2" t="e">
        <f t="shared" si="22"/>
        <v>#N/A</v>
      </c>
      <c r="F234" s="2">
        <v>703334.48860895634</v>
      </c>
      <c r="G234" s="2">
        <f t="shared" si="47"/>
        <v>679079.14285714284</v>
      </c>
      <c r="H234" s="2">
        <f t="shared" si="45"/>
        <v>107488605.89233592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4041532.4285714361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756992.32073169947</v>
      </c>
      <c r="Q234" s="2">
        <f t="shared" si="48"/>
        <v>700000</v>
      </c>
      <c r="R234" s="2">
        <f t="shared" si="46"/>
        <v>112590248.95208919</v>
      </c>
      <c r="S234" s="2">
        <f t="shared" si="17"/>
        <v>679079.14285714924</v>
      </c>
      <c r="T234" s="2">
        <f t="shared" si="18"/>
        <v>20920.857142857276</v>
      </c>
      <c r="U234" s="2">
        <f t="shared" si="19"/>
        <v>700000</v>
      </c>
      <c r="V234" s="2">
        <f t="shared" si="34"/>
        <v>54854697.120357156</v>
      </c>
      <c r="W234" s="2">
        <f t="shared" si="20"/>
        <v>549129.34752078354</v>
      </c>
      <c r="X234" s="2">
        <f t="shared" si="6"/>
        <v>150870.65247921646</v>
      </c>
      <c r="Y234" s="2">
        <f t="shared" si="43"/>
        <v>57735551.83173202</v>
      </c>
      <c r="Z234" s="2" t="str">
        <f t="shared" si="8"/>
        <v>HERE</v>
      </c>
      <c r="AA234" s="2">
        <f>IF(Z234="HERE",Y234,AA233+Graph!$G$1*1000)</f>
        <v>57735551.83173202</v>
      </c>
      <c r="AB234" s="2">
        <f t="shared" si="21"/>
        <v>150870.65247921646</v>
      </c>
      <c r="AC234" s="2">
        <f t="shared" si="44"/>
        <v>54854697.120357156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49705424.683757059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159</v>
      </c>
      <c r="C235" s="7"/>
      <c r="D235" s="2" t="e">
        <f t="shared" si="12"/>
        <v>#N/A</v>
      </c>
      <c r="E235" s="2" t="e">
        <f t="shared" si="22"/>
        <v>#N/A</v>
      </c>
      <c r="F235" s="2">
        <v>705170.26409810781</v>
      </c>
      <c r="G235" s="2">
        <f t="shared" si="47"/>
        <v>679079.14285714284</v>
      </c>
      <c r="H235" s="2">
        <f t="shared" si="45"/>
        <v>108167685.03519307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4062453.2857142934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759098.96062716842</v>
      </c>
      <c r="Q235" s="2">
        <f t="shared" si="48"/>
        <v>700000</v>
      </c>
      <c r="R235" s="2">
        <f t="shared" si="46"/>
        <v>113290248.95208919</v>
      </c>
      <c r="S235" s="2">
        <f t="shared" si="17"/>
        <v>679079.14285714924</v>
      </c>
      <c r="T235" s="2">
        <f t="shared" si="18"/>
        <v>20920.857142857276</v>
      </c>
      <c r="U235" s="2">
        <f t="shared" si="19"/>
        <v>700000</v>
      </c>
      <c r="V235" s="2">
        <f t="shared" si="34"/>
        <v>55405662.243367076</v>
      </c>
      <c r="W235" s="2">
        <f t="shared" si="20"/>
        <v>550965.12300992012</v>
      </c>
      <c r="X235" s="2">
        <f t="shared" si="6"/>
        <v>149034.87699007988</v>
      </c>
      <c r="Y235" s="2">
        <f t="shared" si="43"/>
        <v>57884586.7087221</v>
      </c>
      <c r="Z235" s="2" t="str">
        <f t="shared" si="8"/>
        <v>HERE</v>
      </c>
      <c r="AA235" s="2">
        <f>IF(Z235="HERE",Y235,AA234+Graph!$G$1*1000)</f>
        <v>57884586.7087221</v>
      </c>
      <c r="AB235" s="2">
        <f t="shared" si="21"/>
        <v>149034.87699007988</v>
      </c>
      <c r="AC235" s="2">
        <f t="shared" si="44"/>
        <v>55405662.243367076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49731045.375643954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160</v>
      </c>
      <c r="C236" s="7"/>
      <c r="D236" s="2" t="e">
        <f t="shared" si="12"/>
        <v>#N/A</v>
      </c>
      <c r="E236" s="2" t="e">
        <f t="shared" si="22"/>
        <v>#N/A</v>
      </c>
      <c r="F236" s="2">
        <v>707006.03958724439</v>
      </c>
      <c r="G236" s="2">
        <f t="shared" si="47"/>
        <v>679079.14285714284</v>
      </c>
      <c r="H236" s="2">
        <f t="shared" si="45"/>
        <v>108846764.17805022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4083374.1428571506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761205.60052263737</v>
      </c>
      <c r="Q236" s="2">
        <f t="shared" si="48"/>
        <v>700000</v>
      </c>
      <c r="R236" s="2">
        <f t="shared" si="46"/>
        <v>113990248.95208919</v>
      </c>
      <c r="S236" s="2">
        <f t="shared" si="17"/>
        <v>679079.14285714924</v>
      </c>
      <c r="T236" s="2">
        <f t="shared" si="18"/>
        <v>20920.857142857276</v>
      </c>
      <c r="U236" s="2">
        <f t="shared" si="19"/>
        <v>700000</v>
      </c>
      <c r="V236" s="2">
        <f t="shared" si="34"/>
        <v>55958463.141866148</v>
      </c>
      <c r="W236" s="2">
        <f t="shared" si="20"/>
        <v>552800.8984990716</v>
      </c>
      <c r="X236" s="2">
        <f t="shared" si="6"/>
        <v>147199.1015009284</v>
      </c>
      <c r="Y236" s="2">
        <f t="shared" si="43"/>
        <v>58031785.810223028</v>
      </c>
      <c r="Z236" s="2" t="str">
        <f t="shared" si="8"/>
        <v>HERE</v>
      </c>
      <c r="AA236" s="2">
        <f>IF(Z236="HERE",Y236,AA235+Graph!$G$1*1000)</f>
        <v>58031785.810223028</v>
      </c>
      <c r="AB236" s="2">
        <f t="shared" si="21"/>
        <v>147199.1015009284</v>
      </c>
      <c r="AC236" s="2">
        <f t="shared" si="44"/>
        <v>55958463.141866148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49756757.856305309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161</v>
      </c>
      <c r="C237" s="7"/>
      <c r="D237" s="2" t="e">
        <f t="shared" si="12"/>
        <v>#N/A</v>
      </c>
      <c r="E237" s="2" t="e">
        <f t="shared" si="22"/>
        <v>#N/A</v>
      </c>
      <c r="F237" s="2">
        <v>708841.81507639587</v>
      </c>
      <c r="G237" s="2">
        <f t="shared" si="47"/>
        <v>679079.14285714284</v>
      </c>
      <c r="H237" s="2">
        <f t="shared" si="45"/>
        <v>109525843.32090737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4104295.0000000079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763312.24041810632</v>
      </c>
      <c r="Q237" s="2">
        <f t="shared" si="48"/>
        <v>700000</v>
      </c>
      <c r="R237" s="2">
        <f t="shared" si="46"/>
        <v>114690248.95208919</v>
      </c>
      <c r="S237" s="2">
        <f t="shared" si="17"/>
        <v>679079.14285714924</v>
      </c>
      <c r="T237" s="2">
        <f t="shared" si="18"/>
        <v>20920.857142857276</v>
      </c>
      <c r="U237" s="2">
        <f t="shared" si="19"/>
        <v>700000</v>
      </c>
      <c r="V237" s="2">
        <f t="shared" si="34"/>
        <v>56513099.815854371</v>
      </c>
      <c r="W237" s="2">
        <f t="shared" si="20"/>
        <v>554636.67398822308</v>
      </c>
      <c r="X237" s="2">
        <f t="shared" si="6"/>
        <v>145363.32601177692</v>
      </c>
      <c r="Y237" s="2">
        <f t="shared" si="43"/>
        <v>58177149.136234805</v>
      </c>
      <c r="Z237" s="2" t="str">
        <f t="shared" si="8"/>
        <v>HERE</v>
      </c>
      <c r="AA237" s="2">
        <f>IF(Z237="HERE",Y237,AA236+Graph!$G$1*1000)</f>
        <v>58177149.136234805</v>
      </c>
      <c r="AB237" s="2">
        <f t="shared" si="21"/>
        <v>145363.32601177692</v>
      </c>
      <c r="AC237" s="2">
        <f t="shared" si="44"/>
        <v>56513099.815854371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49782562.125741117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162</v>
      </c>
      <c r="C238" s="7"/>
      <c r="D238" s="2" t="e">
        <f t="shared" si="12"/>
        <v>#N/A</v>
      </c>
      <c r="E238" s="2" t="e">
        <f t="shared" si="22"/>
        <v>#N/A</v>
      </c>
      <c r="F238" s="2">
        <v>710677.59056554735</v>
      </c>
      <c r="G238" s="2">
        <f t="shared" si="47"/>
        <v>679079.14285714284</v>
      </c>
      <c r="H238" s="2">
        <f t="shared" si="45"/>
        <v>110204922.46376452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4125215.8571428652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765418.88031357527</v>
      </c>
      <c r="Q238" s="2">
        <f t="shared" si="48"/>
        <v>700000</v>
      </c>
      <c r="R238" s="2">
        <f t="shared" si="46"/>
        <v>115390248.95208919</v>
      </c>
      <c r="S238" s="2">
        <f t="shared" si="17"/>
        <v>679079.14285714924</v>
      </c>
      <c r="T238" s="2">
        <f t="shared" si="18"/>
        <v>20920.857142857276</v>
      </c>
      <c r="U238" s="2">
        <f t="shared" si="19"/>
        <v>700000</v>
      </c>
      <c r="V238" s="2">
        <f t="shared" si="34"/>
        <v>57069572.26533173</v>
      </c>
      <c r="W238" s="2">
        <f t="shared" si="20"/>
        <v>556472.44947735965</v>
      </c>
      <c r="X238" s="2">
        <f t="shared" si="6"/>
        <v>143527.55052264035</v>
      </c>
      <c r="Y238" s="2">
        <f t="shared" si="43"/>
        <v>58320676.686757445</v>
      </c>
      <c r="Z238" s="2" t="str">
        <f t="shared" si="8"/>
        <v>HERE</v>
      </c>
      <c r="AA238" s="2">
        <f>IF(Z238="HERE",Y238,AA237+Graph!$G$1*1000)</f>
        <v>58320676.686757445</v>
      </c>
      <c r="AB238" s="2">
        <f t="shared" si="21"/>
        <v>143527.55052264035</v>
      </c>
      <c r="AC238" s="2">
        <f t="shared" si="44"/>
        <v>57069572.26533173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49808458.183951378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163</v>
      </c>
      <c r="C239" s="7"/>
      <c r="D239" s="2" t="e">
        <f t="shared" si="12"/>
        <v>#N/A</v>
      </c>
      <c r="E239" s="2" t="e">
        <f t="shared" si="22"/>
        <v>#N/A</v>
      </c>
      <c r="F239" s="2">
        <v>712513.36605468392</v>
      </c>
      <c r="G239" s="2">
        <f t="shared" si="47"/>
        <v>679079.14285714284</v>
      </c>
      <c r="H239" s="2">
        <f t="shared" si="45"/>
        <v>110884001.60662167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4146136.7142857225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767525.52020904422</v>
      </c>
      <c r="Q239" s="2">
        <f t="shared" si="48"/>
        <v>700000</v>
      </c>
      <c r="R239" s="2">
        <f t="shared" si="46"/>
        <v>116090248.95208919</v>
      </c>
      <c r="S239" s="2">
        <f t="shared" si="17"/>
        <v>679079.14285714924</v>
      </c>
      <c r="T239" s="2">
        <f t="shared" si="18"/>
        <v>20920.857142857276</v>
      </c>
      <c r="U239" s="2">
        <f t="shared" si="19"/>
        <v>700000</v>
      </c>
      <c r="V239" s="2">
        <f t="shared" si="34"/>
        <v>57627880.490298241</v>
      </c>
      <c r="W239" s="2">
        <f t="shared" si="20"/>
        <v>558308.22496651113</v>
      </c>
      <c r="X239" s="2">
        <f t="shared" si="6"/>
        <v>141691.77503348887</v>
      </c>
      <c r="Y239" s="2">
        <f t="shared" si="43"/>
        <v>58462368.461790934</v>
      </c>
      <c r="Z239" s="2" t="str">
        <f t="shared" si="8"/>
        <v>HERE</v>
      </c>
      <c r="AA239" s="2">
        <f>IF(Z239="HERE",Y239,AA238+Graph!$G$1*1000)</f>
        <v>58462368.461790934</v>
      </c>
      <c r="AB239" s="2">
        <f t="shared" si="21"/>
        <v>141691.77503348887</v>
      </c>
      <c r="AC239" s="2">
        <f t="shared" si="44"/>
        <v>57627880.490298241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49834446.030936107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164</v>
      </c>
      <c r="C240" s="7"/>
      <c r="D240" s="2" t="e">
        <f t="shared" si="12"/>
        <v>#N/A</v>
      </c>
      <c r="E240" s="2" t="e">
        <f t="shared" si="22"/>
        <v>#N/A</v>
      </c>
      <c r="F240" s="2">
        <v>714349.1415438354</v>
      </c>
      <c r="G240" s="2">
        <f t="shared" si="47"/>
        <v>679079.14285714284</v>
      </c>
      <c r="H240" s="2">
        <f t="shared" si="45"/>
        <v>111563080.74947882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4167057.5714285797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769632.16010451317</v>
      </c>
      <c r="Q240" s="2">
        <f t="shared" si="48"/>
        <v>700000</v>
      </c>
      <c r="R240" s="2">
        <f t="shared" si="46"/>
        <v>116790248.95208919</v>
      </c>
      <c r="S240" s="2">
        <f t="shared" si="17"/>
        <v>679079.14285714924</v>
      </c>
      <c r="T240" s="2">
        <f t="shared" si="18"/>
        <v>20920.857142857276</v>
      </c>
      <c r="U240" s="2">
        <f t="shared" si="19"/>
        <v>700000</v>
      </c>
      <c r="V240" s="2">
        <f t="shared" si="34"/>
        <v>58188024.490753889</v>
      </c>
      <c r="W240" s="2">
        <f t="shared" si="20"/>
        <v>560144.00045564771</v>
      </c>
      <c r="X240" s="2">
        <f t="shared" si="6"/>
        <v>139855.99954435229</v>
      </c>
      <c r="Y240" s="2">
        <f t="shared" si="43"/>
        <v>58602224.461335286</v>
      </c>
      <c r="Z240" s="2" t="str">
        <f t="shared" si="8"/>
        <v>HERE</v>
      </c>
      <c r="AA240" s="2">
        <f>IF(Z240="HERE",Y240,AA239+Graph!$G$1*1000)</f>
        <v>58602224.461335286</v>
      </c>
      <c r="AB240" s="2">
        <f t="shared" si="21"/>
        <v>139855.99954435229</v>
      </c>
      <c r="AC240" s="2">
        <f t="shared" si="44"/>
        <v>57627880.490298241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49860525.666695282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165</v>
      </c>
      <c r="C241" s="7"/>
      <c r="D241" s="2" t="e">
        <f t="shared" si="12"/>
        <v>#N/A</v>
      </c>
      <c r="E241" s="2" t="e">
        <f t="shared" si="22"/>
        <v>#N/A</v>
      </c>
      <c r="F241" s="2">
        <v>716184.91703297198</v>
      </c>
      <c r="G241" s="2">
        <f t="shared" si="47"/>
        <v>679079.14285714284</v>
      </c>
      <c r="H241" s="2">
        <f t="shared" si="45"/>
        <v>112242159.89233597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4187978.428571437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771738.79999998212</v>
      </c>
      <c r="Q241" s="2">
        <f t="shared" si="48"/>
        <v>700000</v>
      </c>
      <c r="R241" s="2">
        <f t="shared" si="46"/>
        <v>117490248.95208919</v>
      </c>
      <c r="S241" s="2">
        <f t="shared" si="17"/>
        <v>679079.14285714924</v>
      </c>
      <c r="T241" s="2">
        <f t="shared" si="18"/>
        <v>20920.857142857276</v>
      </c>
      <c r="U241" s="2">
        <f t="shared" si="19"/>
        <v>700000</v>
      </c>
      <c r="V241" s="2">
        <f t="shared" si="34"/>
        <v>58750004.266698688</v>
      </c>
      <c r="W241" s="2">
        <f t="shared" si="20"/>
        <v>561979.77594479918</v>
      </c>
      <c r="X241" s="2">
        <f t="shared" si="6"/>
        <v>138020.22405520082</v>
      </c>
      <c r="Y241" s="2">
        <f t="shared" si="43"/>
        <v>58740244.685390487</v>
      </c>
      <c r="Z241" s="2" t="str">
        <f t="shared" si="8"/>
        <v>MEEP</v>
      </c>
      <c r="AA241" s="2">
        <f>IF(Z241="HERE",Y241,AA240+Graph!$G$1*1000)</f>
        <v>59022224.461335286</v>
      </c>
      <c r="AB241" s="2">
        <f t="shared" si="21"/>
        <v>420000</v>
      </c>
      <c r="AC241" s="2">
        <f t="shared" si="44"/>
        <v>57627880.490298241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49886697.091228917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166</v>
      </c>
      <c r="C242" s="7"/>
      <c r="D242" s="2" t="e">
        <f t="shared" si="12"/>
        <v>#N/A</v>
      </c>
      <c r="E242" s="2" t="e">
        <f t="shared" si="22"/>
        <v>#N/A</v>
      </c>
      <c r="F242" s="2">
        <v>718020.69252212346</v>
      </c>
      <c r="G242" s="2">
        <f t="shared" si="47"/>
        <v>679079.14285714284</v>
      </c>
      <c r="H242" s="2">
        <f t="shared" si="45"/>
        <v>112921239.03519312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4208899.2857142938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773845.43989546597</v>
      </c>
      <c r="Q242" s="2">
        <f t="shared" si="48"/>
        <v>700000</v>
      </c>
      <c r="R242" s="2">
        <f t="shared" si="46"/>
        <v>118190248.95208919</v>
      </c>
      <c r="S242" s="2">
        <f t="shared" si="17"/>
        <v>679079.14285714924</v>
      </c>
      <c r="T242" s="2">
        <f t="shared" si="18"/>
        <v>20920.85714285681</v>
      </c>
      <c r="U242" s="2">
        <f t="shared" si="19"/>
        <v>700000</v>
      </c>
      <c r="V242" s="2">
        <f t="shared" si="34"/>
        <v>59313819.818132624</v>
      </c>
      <c r="W242" s="2">
        <f t="shared" si="20"/>
        <v>563815.55143393576</v>
      </c>
      <c r="X242" s="2">
        <f t="shared" si="6"/>
        <v>136184.44856606424</v>
      </c>
      <c r="Y242" s="2">
        <f t="shared" si="43"/>
        <v>58876429.133956552</v>
      </c>
      <c r="Z242" s="2" t="str">
        <f t="shared" si="8"/>
        <v>MEEP</v>
      </c>
      <c r="AA242" s="2">
        <f>IF(Z242="HERE",Y242,AA241+Graph!$G$1*1000)</f>
        <v>59442224.461335286</v>
      </c>
      <c r="AB242" s="2">
        <f t="shared" si="21"/>
        <v>420000</v>
      </c>
      <c r="AC242" s="2">
        <f t="shared" si="44"/>
        <v>57627880.490298241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49912960.304537013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167</v>
      </c>
      <c r="C243" s="7"/>
      <c r="D243" s="2" t="e">
        <f t="shared" si="12"/>
        <v>#N/A</v>
      </c>
      <c r="E243" s="2" t="e">
        <f t="shared" si="22"/>
        <v>#N/A</v>
      </c>
      <c r="F243" s="2">
        <v>719856.46801126003</v>
      </c>
      <c r="G243" s="2">
        <f t="shared" si="47"/>
        <v>679079.14285714284</v>
      </c>
      <c r="H243" s="2">
        <f t="shared" si="45"/>
        <v>113600318.17805026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4229820.1428571511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775952.07979093492</v>
      </c>
      <c r="Q243" s="2">
        <f t="shared" si="48"/>
        <v>700000</v>
      </c>
      <c r="R243" s="2">
        <f t="shared" si="46"/>
        <v>118890248.95208919</v>
      </c>
      <c r="S243" s="2">
        <f t="shared" si="17"/>
        <v>679079.14285714924</v>
      </c>
      <c r="T243" s="2">
        <f t="shared" si="18"/>
        <v>20920.857142857276</v>
      </c>
      <c r="U243" s="2">
        <f t="shared" si="19"/>
        <v>700000</v>
      </c>
      <c r="V243" s="2">
        <f t="shared" si="34"/>
        <v>59879471.145055711</v>
      </c>
      <c r="W243" s="2">
        <f t="shared" si="20"/>
        <v>565651.32692308724</v>
      </c>
      <c r="X243" s="2">
        <f t="shared" si="6"/>
        <v>134348.67307691276</v>
      </c>
      <c r="Y243" s="2">
        <f t="shared" si="43"/>
        <v>59010777.807033464</v>
      </c>
      <c r="Z243" s="2" t="str">
        <f t="shared" si="8"/>
        <v>MEEP</v>
      </c>
      <c r="AA243" s="2">
        <f>IF(Z243="HERE",Y243,AA242+Graph!$G$1*1000)</f>
        <v>59862224.461335286</v>
      </c>
      <c r="AB243" s="2">
        <f t="shared" si="21"/>
        <v>420000</v>
      </c>
      <c r="AC243" s="2">
        <f t="shared" si="44"/>
        <v>57627880.490298241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49939315.30661957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168</v>
      </c>
      <c r="C244" s="7"/>
      <c r="D244" s="2" t="e">
        <f t="shared" si="12"/>
        <v>#N/A</v>
      </c>
      <c r="E244" s="2" t="e">
        <f t="shared" si="22"/>
        <v>#N/A</v>
      </c>
      <c r="F244" s="2">
        <v>721692.24350041151</v>
      </c>
      <c r="G244" s="2">
        <f t="shared" si="47"/>
        <v>679079.14285714284</v>
      </c>
      <c r="H244" s="2">
        <f t="shared" si="45"/>
        <v>114279397.32090741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4250741.0000000084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778058.71968640387</v>
      </c>
      <c r="Q244" s="2">
        <f t="shared" si="48"/>
        <v>700000</v>
      </c>
      <c r="R244" s="2">
        <f t="shared" si="46"/>
        <v>119590248.95208919</v>
      </c>
      <c r="S244" s="2">
        <f t="shared" si="17"/>
        <v>679079.14285714924</v>
      </c>
      <c r="T244" s="2">
        <f t="shared" si="18"/>
        <v>20920.857142857276</v>
      </c>
      <c r="U244" s="2">
        <f t="shared" si="19"/>
        <v>700000</v>
      </c>
      <c r="V244" s="2">
        <f t="shared" si="34"/>
        <v>60446958.247467935</v>
      </c>
      <c r="W244" s="2">
        <f t="shared" si="20"/>
        <v>567487.10241222382</v>
      </c>
      <c r="X244" s="2">
        <f t="shared" si="6"/>
        <v>132512.89758777618</v>
      </c>
      <c r="Y244" s="2">
        <f t="shared" si="43"/>
        <v>59143290.70462124</v>
      </c>
      <c r="Z244" s="2" t="str">
        <f t="shared" si="8"/>
        <v>MEEP</v>
      </c>
      <c r="AA244" s="2">
        <f>IF(Z244="HERE",Y244,AA243+Graph!$G$1*1000)</f>
        <v>60282224.461335286</v>
      </c>
      <c r="AB244" s="2">
        <f t="shared" si="21"/>
        <v>420000</v>
      </c>
      <c r="AC244" s="2">
        <f t="shared" si="44"/>
        <v>57627880.490298241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49965762.097476579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169</v>
      </c>
      <c r="C245" s="7"/>
      <c r="D245" s="2" t="e">
        <f t="shared" si="12"/>
        <v>#N/A</v>
      </c>
      <c r="E245" s="2" t="e">
        <f t="shared" si="22"/>
        <v>#N/A</v>
      </c>
      <c r="F245" s="2">
        <v>723528.01898956299</v>
      </c>
      <c r="G245" s="2">
        <f t="shared" si="47"/>
        <v>679079.14285714284</v>
      </c>
      <c r="H245" s="2">
        <f t="shared" si="45"/>
        <v>114958476.46376456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4271661.8571428657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780165.35958187282</v>
      </c>
      <c r="Q245" s="2">
        <f t="shared" si="48"/>
        <v>700000</v>
      </c>
      <c r="R245" s="2">
        <f t="shared" si="46"/>
        <v>120290248.95208919</v>
      </c>
      <c r="S245" s="2">
        <f t="shared" si="17"/>
        <v>679079.14285714924</v>
      </c>
      <c r="T245" s="2">
        <f t="shared" si="18"/>
        <v>20920.857142857276</v>
      </c>
      <c r="U245" s="2">
        <f t="shared" si="19"/>
        <v>700000</v>
      </c>
      <c r="V245" s="2">
        <f t="shared" si="34"/>
        <v>61016281.12536931</v>
      </c>
      <c r="W245" s="2">
        <f t="shared" si="20"/>
        <v>569322.87790137529</v>
      </c>
      <c r="X245" s="2">
        <f t="shared" si="6"/>
        <v>130677.12209862471</v>
      </c>
      <c r="Y245" s="2">
        <f t="shared" si="43"/>
        <v>59273967.826719865</v>
      </c>
      <c r="Z245" s="2" t="str">
        <f t="shared" si="8"/>
        <v>MEEP</v>
      </c>
      <c r="AA245" s="2">
        <f>IF(Z245="HERE",Y245,AA244+Graph!$G$1*1000)</f>
        <v>60702224.461335286</v>
      </c>
      <c r="AB245" s="2">
        <f t="shared" si="21"/>
        <v>420000</v>
      </c>
      <c r="AC245" s="2">
        <f t="shared" si="44"/>
        <v>57627880.490298241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49992300.677108042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170</v>
      </c>
      <c r="C246" s="7"/>
      <c r="D246" s="2" t="e">
        <f t="shared" si="12"/>
        <v>#N/A</v>
      </c>
      <c r="E246" s="2" t="e">
        <f t="shared" si="22"/>
        <v>#N/A</v>
      </c>
      <c r="F246" s="2">
        <v>725363.79447869956</v>
      </c>
      <c r="G246" s="2">
        <f t="shared" si="47"/>
        <v>679079.14285714284</v>
      </c>
      <c r="H246" s="2">
        <f t="shared" si="45"/>
        <v>115637555.60662171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4292582.7142857229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782271.99947734177</v>
      </c>
      <c r="Q246" s="2">
        <f t="shared" si="48"/>
        <v>700000</v>
      </c>
      <c r="R246" s="2">
        <f t="shared" si="46"/>
        <v>120990248.95208919</v>
      </c>
      <c r="S246" s="2">
        <f t="shared" si="17"/>
        <v>679079.14285714924</v>
      </c>
      <c r="T246" s="2">
        <f t="shared" si="18"/>
        <v>20920.857142857276</v>
      </c>
      <c r="U246" s="2">
        <f t="shared" si="19"/>
        <v>700000</v>
      </c>
      <c r="V246" s="2">
        <f t="shared" si="34"/>
        <v>61587439.778759837</v>
      </c>
      <c r="W246" s="2">
        <f t="shared" si="20"/>
        <v>571158.65339052677</v>
      </c>
      <c r="X246" s="2">
        <f t="shared" si="6"/>
        <v>128841.34660947323</v>
      </c>
      <c r="Y246" s="2">
        <f t="shared" si="43"/>
        <v>59402809.173329338</v>
      </c>
      <c r="Z246" s="2" t="str">
        <f t="shared" si="8"/>
        <v>MEEP</v>
      </c>
      <c r="AA246" s="2">
        <f>IF(Z246="HERE",Y246,AA245+Graph!$G$1*1000)</f>
        <v>61122224.461335286</v>
      </c>
      <c r="AB246" s="2">
        <f t="shared" si="21"/>
        <v>420000</v>
      </c>
      <c r="AC246" s="2">
        <f t="shared" si="44"/>
        <v>57627880.490298241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50018931.045513965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171</v>
      </c>
      <c r="C247" s="7"/>
      <c r="D247" s="2" t="e">
        <f t="shared" si="12"/>
        <v>#N/A</v>
      </c>
      <c r="E247" s="2" t="e">
        <f t="shared" si="22"/>
        <v>#N/A</v>
      </c>
      <c r="F247" s="2">
        <v>727199.56996785104</v>
      </c>
      <c r="G247" s="2">
        <f t="shared" si="47"/>
        <v>679079.14285714284</v>
      </c>
      <c r="H247" s="2">
        <f t="shared" si="45"/>
        <v>116316634.74947886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4313503.5714285802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784378.63937281072</v>
      </c>
      <c r="Q247" s="2">
        <f t="shared" si="48"/>
        <v>700000</v>
      </c>
      <c r="R247" s="2">
        <f t="shared" si="46"/>
        <v>121690248.95208919</v>
      </c>
      <c r="S247" s="2">
        <f t="shared" si="17"/>
        <v>679079.14285714924</v>
      </c>
      <c r="T247" s="2">
        <f t="shared" si="18"/>
        <v>20920.857142857276</v>
      </c>
      <c r="U247" s="2">
        <f t="shared" si="19"/>
        <v>700000</v>
      </c>
      <c r="V247" s="2">
        <f t="shared" si="34"/>
        <v>62160434.2076395</v>
      </c>
      <c r="W247" s="2">
        <f t="shared" si="20"/>
        <v>572994.42887966335</v>
      </c>
      <c r="X247" s="2">
        <f t="shared" si="6"/>
        <v>127005.57112033665</v>
      </c>
      <c r="Y247" s="2">
        <f t="shared" si="43"/>
        <v>59529814.744449675</v>
      </c>
      <c r="Z247" s="2" t="str">
        <f t="shared" si="8"/>
        <v>MEEP</v>
      </c>
      <c r="AA247" s="2">
        <f>IF(Z247="HERE",Y247,AA246+Graph!$G$1*1000)</f>
        <v>61542224.461335286</v>
      </c>
      <c r="AB247" s="2">
        <f t="shared" si="21"/>
        <v>420000</v>
      </c>
      <c r="AC247" s="2">
        <f t="shared" si="44"/>
        <v>57627880.490298241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50045653.202694349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172</v>
      </c>
      <c r="C248" s="7"/>
      <c r="D248" s="2" t="e">
        <f t="shared" si="12"/>
        <v>#N/A</v>
      </c>
      <c r="E248" s="2" t="e">
        <f t="shared" si="22"/>
        <v>#N/A</v>
      </c>
      <c r="F248" s="2">
        <v>729035.34545698762</v>
      </c>
      <c r="G248" s="2">
        <f t="shared" si="47"/>
        <v>679079.14285714284</v>
      </c>
      <c r="H248" s="2">
        <f t="shared" si="45"/>
        <v>116995713.89233601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4334424.4285714375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786485.27926827967</v>
      </c>
      <c r="Q248" s="2">
        <f t="shared" si="48"/>
        <v>700000</v>
      </c>
      <c r="R248" s="2">
        <f t="shared" si="46"/>
        <v>122390248.95208919</v>
      </c>
      <c r="S248" s="2">
        <f t="shared" si="17"/>
        <v>679079.14285714924</v>
      </c>
      <c r="T248" s="2">
        <f t="shared" si="18"/>
        <v>20920.857142857276</v>
      </c>
      <c r="U248" s="2">
        <f t="shared" si="19"/>
        <v>700000</v>
      </c>
      <c r="V248" s="2">
        <f t="shared" si="34"/>
        <v>62735264.412008315</v>
      </c>
      <c r="W248" s="2">
        <f t="shared" si="20"/>
        <v>574830.20436881483</v>
      </c>
      <c r="X248" s="2">
        <f t="shared" si="6"/>
        <v>125169.79563118517</v>
      </c>
      <c r="Y248" s="2">
        <f t="shared" si="43"/>
        <v>59654984.54008086</v>
      </c>
      <c r="Z248" s="2" t="str">
        <f t="shared" si="8"/>
        <v>MEEP</v>
      </c>
      <c r="AA248" s="2">
        <f>IF(Z248="HERE",Y248,AA247+Graph!$G$1*1000)</f>
        <v>61962224.461335286</v>
      </c>
      <c r="AB248" s="2">
        <f t="shared" si="21"/>
        <v>420000</v>
      </c>
      <c r="AC248" s="2">
        <f t="shared" si="44"/>
        <v>57627880.490298241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50072467.148649186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173</v>
      </c>
      <c r="C249" s="7"/>
      <c r="D249" s="2" t="e">
        <f t="shared" si="12"/>
        <v>#N/A</v>
      </c>
      <c r="E249" s="2" t="e">
        <f t="shared" si="22"/>
        <v>#N/A</v>
      </c>
      <c r="F249" s="2">
        <v>730871.1209461391</v>
      </c>
      <c r="G249" s="2">
        <f t="shared" si="47"/>
        <v>679079.14285714284</v>
      </c>
      <c r="H249" s="2">
        <f t="shared" si="45"/>
        <v>117674793.03519316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4355345.2857142948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788591.91916374862</v>
      </c>
      <c r="Q249" s="2">
        <f t="shared" si="48"/>
        <v>700000</v>
      </c>
      <c r="R249" s="2">
        <f t="shared" si="46"/>
        <v>123090248.95208919</v>
      </c>
      <c r="S249" s="2">
        <f t="shared" si="17"/>
        <v>679079.14285714924</v>
      </c>
      <c r="T249" s="2">
        <f t="shared" si="18"/>
        <v>20920.857142857276</v>
      </c>
      <c r="U249" s="2">
        <f t="shared" si="19"/>
        <v>700000</v>
      </c>
      <c r="V249" s="2">
        <f t="shared" si="34"/>
        <v>63311930.391866267</v>
      </c>
      <c r="W249" s="2">
        <f t="shared" si="20"/>
        <v>576665.9798579514</v>
      </c>
      <c r="X249" s="2">
        <f t="shared" si="6"/>
        <v>123334.0201420486</v>
      </c>
      <c r="Y249" s="2">
        <f t="shared" si="43"/>
        <v>59778318.560222909</v>
      </c>
      <c r="Z249" s="2" t="str">
        <f t="shared" si="8"/>
        <v>MEEP</v>
      </c>
      <c r="AA249" s="2">
        <f>IF(Z249="HERE",Y249,AA248+Graph!$G$1*1000)</f>
        <v>62382224.461335286</v>
      </c>
      <c r="AB249" s="2">
        <f t="shared" si="21"/>
        <v>420000</v>
      </c>
      <c r="AC249" s="2">
        <f t="shared" si="44"/>
        <v>57627880.490298241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50099372.883378483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174</v>
      </c>
      <c r="C250" s="7"/>
      <c r="D250" s="2" t="e">
        <f t="shared" si="12"/>
        <v>#N/A</v>
      </c>
      <c r="E250" s="2" t="e">
        <f t="shared" si="22"/>
        <v>#N/A</v>
      </c>
      <c r="F250" s="2">
        <v>732706.89643527567</v>
      </c>
      <c r="G250" s="2">
        <f t="shared" si="47"/>
        <v>679079.14285714284</v>
      </c>
      <c r="H250" s="2">
        <f t="shared" si="45"/>
        <v>118353872.17805031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4376266.142857152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790698.55905921757</v>
      </c>
      <c r="Q250" s="2">
        <f t="shared" si="48"/>
        <v>700000</v>
      </c>
      <c r="R250" s="2">
        <f t="shared" si="46"/>
        <v>123790248.95208919</v>
      </c>
      <c r="S250" s="2">
        <f t="shared" si="17"/>
        <v>679079.14285714924</v>
      </c>
      <c r="T250" s="2">
        <f t="shared" si="18"/>
        <v>20920.857142857276</v>
      </c>
      <c r="U250" s="2">
        <f t="shared" si="19"/>
        <v>700000</v>
      </c>
      <c r="V250" s="2">
        <f t="shared" si="34"/>
        <v>63890432.14721337</v>
      </c>
      <c r="W250" s="2">
        <f t="shared" si="20"/>
        <v>578501.75534710288</v>
      </c>
      <c r="X250" s="2">
        <f t="shared" si="6"/>
        <v>121498.24465289712</v>
      </c>
      <c r="Y250" s="2">
        <f t="shared" si="43"/>
        <v>59899816.804875806</v>
      </c>
      <c r="Z250" s="2" t="str">
        <f t="shared" si="8"/>
        <v>MEEP</v>
      </c>
      <c r="AA250" s="2">
        <f>IF(Z250="HERE",Y250,AA249+Graph!$G$1*1000)</f>
        <v>62802224.461335286</v>
      </c>
      <c r="AB250" s="2">
        <f t="shared" si="21"/>
        <v>420000</v>
      </c>
      <c r="AC250" s="2">
        <f t="shared" si="44"/>
        <v>57627880.490298241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50126370.406882234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175</v>
      </c>
      <c r="C251" s="7"/>
      <c r="D251" s="2" t="e">
        <f t="shared" si="12"/>
        <v>#N/A</v>
      </c>
      <c r="E251" s="2" t="e">
        <f t="shared" si="22"/>
        <v>#N/A</v>
      </c>
      <c r="F251" s="2">
        <v>734542.67192442715</v>
      </c>
      <c r="G251" s="2">
        <f t="shared" si="47"/>
        <v>679079.14285714284</v>
      </c>
      <c r="H251" s="2">
        <f t="shared" si="45"/>
        <v>119032951.32090746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4397187.0000000093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792805.19895468652</v>
      </c>
      <c r="Q251" s="2">
        <f t="shared" si="48"/>
        <v>700000</v>
      </c>
      <c r="R251" s="2">
        <f t="shared" si="46"/>
        <v>124490248.95208919</v>
      </c>
      <c r="S251" s="2">
        <f t="shared" si="17"/>
        <v>679079.14285714924</v>
      </c>
      <c r="T251" s="2">
        <f t="shared" si="18"/>
        <v>20920.857142857276</v>
      </c>
      <c r="U251" s="2">
        <f t="shared" si="19"/>
        <v>700000</v>
      </c>
      <c r="V251" s="2">
        <f t="shared" si="34"/>
        <v>64470769.678049609</v>
      </c>
      <c r="W251" s="2">
        <f t="shared" si="20"/>
        <v>580337.53083623946</v>
      </c>
      <c r="X251" s="2">
        <f t="shared" si="6"/>
        <v>119662.46916376054</v>
      </c>
      <c r="Y251" s="2">
        <f t="shared" si="43"/>
        <v>60019479.274039567</v>
      </c>
      <c r="Z251" s="2" t="str">
        <f t="shared" si="8"/>
        <v>MEEP</v>
      </c>
      <c r="AA251" s="2">
        <f>IF(Z251="HERE",Y251,AA250+Graph!$G$1*1000)</f>
        <v>63222224.461335286</v>
      </c>
      <c r="AB251" s="2">
        <f t="shared" si="21"/>
        <v>420000</v>
      </c>
      <c r="AC251" s="2">
        <f t="shared" si="44"/>
        <v>57627880.490298241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50153459.719160445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176</v>
      </c>
      <c r="C252" s="7"/>
      <c r="D252" s="2" t="e">
        <f t="shared" si="12"/>
        <v>#N/A</v>
      </c>
      <c r="E252" s="2" t="e">
        <f t="shared" si="22"/>
        <v>#N/A</v>
      </c>
      <c r="F252" s="2">
        <v>736378.44741356373</v>
      </c>
      <c r="G252" s="2">
        <f t="shared" si="47"/>
        <v>679079.14285714284</v>
      </c>
      <c r="H252" s="2">
        <f t="shared" si="45"/>
        <v>119712030.46376461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4418107.8571428666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794911.83885017037</v>
      </c>
      <c r="Q252" s="2">
        <f t="shared" si="48"/>
        <v>700000</v>
      </c>
      <c r="R252" s="2">
        <f t="shared" si="46"/>
        <v>125190248.95208919</v>
      </c>
      <c r="S252" s="2">
        <f t="shared" si="17"/>
        <v>679079.14285714924</v>
      </c>
      <c r="T252" s="2">
        <f t="shared" si="18"/>
        <v>20920.857142857276</v>
      </c>
      <c r="U252" s="2">
        <f t="shared" si="19"/>
        <v>700000</v>
      </c>
      <c r="V252" s="2">
        <f t="shared" si="34"/>
        <v>65052942.984375</v>
      </c>
      <c r="W252" s="2">
        <f t="shared" si="20"/>
        <v>582173.30632539093</v>
      </c>
      <c r="X252" s="2">
        <f t="shared" si="6"/>
        <v>117826.69367460907</v>
      </c>
      <c r="Y252" s="2">
        <f t="shared" si="43"/>
        <v>60137305.967714176</v>
      </c>
      <c r="Z252" s="2" t="str">
        <f t="shared" si="8"/>
        <v>MEEP</v>
      </c>
      <c r="AA252" s="2">
        <f>IF(Z252="HERE",Y252,AA251+Graph!$G$1*1000)</f>
        <v>63642224.461335286</v>
      </c>
      <c r="AB252" s="2">
        <f t="shared" si="21"/>
        <v>420000</v>
      </c>
      <c r="AC252" s="2">
        <f t="shared" si="44"/>
        <v>57627880.490298241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177</v>
      </c>
      <c r="C253" s="7"/>
      <c r="D253" s="2" t="e">
        <f t="shared" si="12"/>
        <v>#N/A</v>
      </c>
      <c r="E253" s="2" t="e">
        <f t="shared" si="22"/>
        <v>#N/A</v>
      </c>
      <c r="F253" s="2">
        <v>738214.22290271521</v>
      </c>
      <c r="G253" s="2">
        <f t="shared" si="47"/>
        <v>679079.14285714284</v>
      </c>
      <c r="H253" s="2">
        <f t="shared" si="45"/>
        <v>120391109.60662176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4439028.7142857239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797018.47874563932</v>
      </c>
      <c r="Q253" s="2">
        <f t="shared" si="48"/>
        <v>700000</v>
      </c>
      <c r="R253" s="2">
        <f t="shared" si="46"/>
        <v>125890248.95208919</v>
      </c>
      <c r="S253" s="2">
        <f t="shared" si="17"/>
        <v>679079.14285714924</v>
      </c>
      <c r="T253" s="2">
        <f t="shared" si="18"/>
        <v>20920.857142857276</v>
      </c>
      <c r="U253" s="2">
        <f t="shared" si="19"/>
        <v>700000</v>
      </c>
      <c r="V253" s="2">
        <f t="shared" si="34"/>
        <v>65636952.066189542</v>
      </c>
      <c r="W253" s="2">
        <f t="shared" si="20"/>
        <v>584009.08181454241</v>
      </c>
      <c r="X253" s="2">
        <f t="shared" si="6"/>
        <v>115990.91818545759</v>
      </c>
      <c r="Y253" s="2">
        <f t="shared" si="43"/>
        <v>60253296.885899633</v>
      </c>
      <c r="Z253" s="2" t="str">
        <f t="shared" si="8"/>
        <v>MEEP</v>
      </c>
      <c r="AA253" s="2">
        <f>IF(Z253="HERE",Y253,AA252+Graph!$G$1*1000)</f>
        <v>64062224.461335286</v>
      </c>
      <c r="AB253" s="2">
        <f t="shared" si="21"/>
        <v>420000</v>
      </c>
      <c r="AC253" s="2">
        <f t="shared" si="44"/>
        <v>57627880.490298241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178</v>
      </c>
      <c r="C254" s="7"/>
      <c r="D254" s="2" t="e">
        <f t="shared" si="12"/>
        <v>#N/A</v>
      </c>
      <c r="E254" s="2" t="e">
        <f t="shared" si="22"/>
        <v>#N/A</v>
      </c>
      <c r="F254" s="2">
        <v>740049.99839186668</v>
      </c>
      <c r="G254" s="2">
        <f t="shared" si="47"/>
        <v>679079.14285714284</v>
      </c>
      <c r="H254" s="2">
        <f t="shared" si="45"/>
        <v>121070188.74947891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4459949.5714285811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799125.11864110827</v>
      </c>
      <c r="Q254" s="2">
        <f t="shared" si="48"/>
        <v>700000</v>
      </c>
      <c r="R254" s="2">
        <f t="shared" si="46"/>
        <v>126590248.95208919</v>
      </c>
      <c r="S254" s="2">
        <f t="shared" si="17"/>
        <v>679079.14285714924</v>
      </c>
      <c r="T254" s="2">
        <f t="shared" si="18"/>
        <v>20920.857142857276</v>
      </c>
      <c r="U254" s="2">
        <f t="shared" si="19"/>
        <v>700000</v>
      </c>
      <c r="V254" s="2">
        <f t="shared" si="34"/>
        <v>66222796.923493221</v>
      </c>
      <c r="W254" s="2">
        <f t="shared" si="20"/>
        <v>585844.85730367899</v>
      </c>
      <c r="X254" s="2">
        <f t="shared" si="6"/>
        <v>114155.14269632101</v>
      </c>
      <c r="Y254" s="2">
        <f t="shared" si="43"/>
        <v>60367452.028595954</v>
      </c>
      <c r="Z254" s="2" t="str">
        <f t="shared" si="8"/>
        <v>MEEP</v>
      </c>
      <c r="AA254" s="2">
        <f>IF(Z254="HERE",Y254,AA253+Graph!$G$1*1000)</f>
        <v>64482224.461335286</v>
      </c>
      <c r="AB254" s="2">
        <f t="shared" si="21"/>
        <v>420000</v>
      </c>
      <c r="AC254" s="2">
        <f t="shared" si="44"/>
        <v>57627880.490298241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179</v>
      </c>
      <c r="C255" s="7"/>
      <c r="D255" s="2" t="e">
        <f t="shared" si="12"/>
        <v>#N/A</v>
      </c>
      <c r="E255" s="2" t="e">
        <f t="shared" si="22"/>
        <v>#N/A</v>
      </c>
      <c r="F255" s="2">
        <v>741885.77388100326</v>
      </c>
      <c r="G255" s="2">
        <f t="shared" si="47"/>
        <v>679079.14285714284</v>
      </c>
      <c r="H255" s="2">
        <f t="shared" si="45"/>
        <v>121749267.89233606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4480870.4285714384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801231.75853657722</v>
      </c>
      <c r="Q255" s="2">
        <f t="shared" si="48"/>
        <v>700000</v>
      </c>
      <c r="R255" s="2">
        <f t="shared" si="46"/>
        <v>127290248.95208919</v>
      </c>
      <c r="S255" s="2">
        <f t="shared" si="17"/>
        <v>679079.14285714924</v>
      </c>
      <c r="T255" s="2">
        <f t="shared" si="18"/>
        <v>20920.857142857276</v>
      </c>
      <c r="U255" s="2">
        <f t="shared" si="19"/>
        <v>700000</v>
      </c>
      <c r="V255" s="2">
        <f t="shared" si="34"/>
        <v>66810477.556286052</v>
      </c>
      <c r="W255" s="2">
        <f t="shared" si="20"/>
        <v>587680.63279283047</v>
      </c>
      <c r="X255" s="2">
        <f t="shared" si="6"/>
        <v>112319.36720716953</v>
      </c>
      <c r="Y255" s="2">
        <f t="shared" si="43"/>
        <v>60479771.395803124</v>
      </c>
      <c r="Z255" s="2" t="str">
        <f t="shared" si="8"/>
        <v>MEEP</v>
      </c>
      <c r="AA255" s="2">
        <f>IF(Z255="HERE",Y255,AA254+Graph!$G$1*1000)</f>
        <v>64902224.461335286</v>
      </c>
      <c r="AB255" s="2">
        <f t="shared" si="21"/>
        <v>420000</v>
      </c>
      <c r="AC255" s="2">
        <f t="shared" si="44"/>
        <v>57627880.490298241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180</v>
      </c>
      <c r="C256" s="7"/>
      <c r="D256" s="2" t="e">
        <f t="shared" si="12"/>
        <v>#N/A</v>
      </c>
      <c r="E256" s="2" t="e">
        <f t="shared" si="22"/>
        <v>#N/A</v>
      </c>
      <c r="F256" s="2">
        <v>743721.54937015474</v>
      </c>
      <c r="G256" s="2">
        <f t="shared" si="47"/>
        <v>679079.14285714284</v>
      </c>
      <c r="H256" s="2">
        <f t="shared" si="45"/>
        <v>122428347.0351932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4501791.2857142957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803338.39843204618</v>
      </c>
      <c r="Q256" s="2">
        <f t="shared" si="48"/>
        <v>700000</v>
      </c>
      <c r="R256" s="2">
        <f t="shared" si="46"/>
        <v>127990248.95208919</v>
      </c>
      <c r="S256" s="2">
        <f t="shared" si="17"/>
        <v>679079.14285714924</v>
      </c>
      <c r="T256" s="2">
        <f t="shared" si="18"/>
        <v>20920.857142857276</v>
      </c>
      <c r="U256" s="2">
        <f t="shared" si="19"/>
        <v>700000</v>
      </c>
      <c r="V256" s="2">
        <f t="shared" si="34"/>
        <v>67399993.964568019</v>
      </c>
      <c r="W256" s="2">
        <f t="shared" si="20"/>
        <v>589516.40828196704</v>
      </c>
      <c r="X256" s="2">
        <f t="shared" si="6"/>
        <v>110483.59171803296</v>
      </c>
      <c r="Y256" s="2">
        <f t="shared" si="43"/>
        <v>60590254.987521157</v>
      </c>
      <c r="Z256" s="2" t="str">
        <f t="shared" si="8"/>
        <v>MEEP</v>
      </c>
      <c r="AA256" s="2">
        <f>IF(Z256="HERE",Y256,AA255+Graph!$G$1*1000)</f>
        <v>65322224.461335286</v>
      </c>
      <c r="AB256" s="2">
        <f t="shared" si="21"/>
        <v>420000</v>
      </c>
      <c r="AC256" s="2">
        <f t="shared" si="44"/>
        <v>57627880.490298241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181</v>
      </c>
      <c r="C257" s="7"/>
      <c r="D257" s="2" t="e">
        <f t="shared" si="12"/>
        <v>#N/A</v>
      </c>
      <c r="E257" s="2" t="e">
        <f t="shared" si="22"/>
        <v>#N/A</v>
      </c>
      <c r="F257" s="2">
        <v>745557.32485929132</v>
      </c>
      <c r="G257" s="2">
        <f t="shared" si="47"/>
        <v>679079.14285714284</v>
      </c>
      <c r="H257" s="2">
        <f t="shared" si="45"/>
        <v>123107426.17805035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4522712.142857153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805445.03832751513</v>
      </c>
      <c r="Q257" s="2">
        <f t="shared" si="48"/>
        <v>700000</v>
      </c>
      <c r="R257" s="2">
        <f t="shared" si="46"/>
        <v>128690248.95208919</v>
      </c>
      <c r="S257" s="2">
        <f t="shared" si="17"/>
        <v>679079.14285714924</v>
      </c>
      <c r="T257" s="2">
        <f t="shared" si="18"/>
        <v>20920.857142857276</v>
      </c>
      <c r="U257" s="2">
        <f t="shared" si="19"/>
        <v>700000</v>
      </c>
      <c r="V257" s="2">
        <f t="shared" si="34"/>
        <v>67991346.148339137</v>
      </c>
      <c r="W257" s="2">
        <f t="shared" si="20"/>
        <v>591352.18377111852</v>
      </c>
      <c r="X257" s="2">
        <f t="shared" si="6"/>
        <v>108647.81622888148</v>
      </c>
      <c r="Y257" s="2">
        <f t="shared" si="43"/>
        <v>60698902.803750038</v>
      </c>
      <c r="Z257" s="2" t="str">
        <f t="shared" si="8"/>
        <v>MEEP</v>
      </c>
      <c r="AA257" s="2">
        <f>IF(Z257="HERE",Y257,AA256+Graph!$G$1*1000)</f>
        <v>65742224.461335286</v>
      </c>
      <c r="AB257" s="2">
        <f t="shared" si="21"/>
        <v>420000</v>
      </c>
      <c r="AC257" s="2">
        <f t="shared" si="44"/>
        <v>57627880.490298241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182</v>
      </c>
      <c r="C258" s="7"/>
      <c r="D258" s="2" t="e">
        <f t="shared" si="12"/>
        <v>#N/A</v>
      </c>
      <c r="E258" s="2" t="e">
        <f t="shared" si="22"/>
        <v>#N/A</v>
      </c>
      <c r="F258" s="2">
        <v>747393.10034844279</v>
      </c>
      <c r="G258" s="2">
        <f t="shared" si="47"/>
        <v>679079.14285714284</v>
      </c>
      <c r="H258" s="2">
        <f t="shared" si="45"/>
        <v>123786505.3209075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4543633.0000000102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807551.67822298408</v>
      </c>
      <c r="Q258" s="2">
        <f t="shared" si="48"/>
        <v>700000</v>
      </c>
      <c r="R258" s="2">
        <f t="shared" si="46"/>
        <v>129390248.95208919</v>
      </c>
      <c r="S258" s="2">
        <f t="shared" si="17"/>
        <v>679079.14285714924</v>
      </c>
      <c r="T258" s="2">
        <f t="shared" si="18"/>
        <v>20920.857142857276</v>
      </c>
      <c r="U258" s="2">
        <f t="shared" si="19"/>
        <v>700000</v>
      </c>
      <c r="V258" s="2">
        <f t="shared" si="34"/>
        <v>68584534.107599393</v>
      </c>
      <c r="W258" s="2">
        <f t="shared" si="20"/>
        <v>593187.9592602551</v>
      </c>
      <c r="X258" s="2">
        <f t="shared" si="6"/>
        <v>106812.0407397449</v>
      </c>
      <c r="Y258" s="2">
        <f t="shared" si="43"/>
        <v>60805714.844489783</v>
      </c>
      <c r="Z258" s="2" t="str">
        <f t="shared" si="8"/>
        <v>MEEP</v>
      </c>
      <c r="AA258" s="2">
        <f>IF(Z258="HERE",Y258,AA257+Graph!$G$1*1000)</f>
        <v>66162224.461335286</v>
      </c>
      <c r="AB258" s="2">
        <f t="shared" si="21"/>
        <v>420000</v>
      </c>
      <c r="AC258" s="2">
        <f t="shared" si="44"/>
        <v>57627880.490298241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183</v>
      </c>
      <c r="C259" s="7"/>
      <c r="D259" s="2" t="e">
        <f t="shared" si="12"/>
        <v>#N/A</v>
      </c>
      <c r="E259" s="2" t="e">
        <f t="shared" si="22"/>
        <v>#N/A</v>
      </c>
      <c r="F259" s="2">
        <v>749228.87583757937</v>
      </c>
      <c r="G259" s="2">
        <f t="shared" si="47"/>
        <v>679079.14285714284</v>
      </c>
      <c r="H259" s="2">
        <f t="shared" si="45"/>
        <v>124465584.46376465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4564553.8571428675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809658.31811845303</v>
      </c>
      <c r="Q259" s="2">
        <f t="shared" si="48"/>
        <v>700000</v>
      </c>
      <c r="R259" s="2">
        <f t="shared" si="46"/>
        <v>130090248.95208919</v>
      </c>
      <c r="S259" s="2">
        <f t="shared" si="17"/>
        <v>679079.14285714924</v>
      </c>
      <c r="T259" s="2">
        <f t="shared" si="18"/>
        <v>20920.857142857276</v>
      </c>
      <c r="U259" s="2">
        <f t="shared" si="19"/>
        <v>700000</v>
      </c>
      <c r="V259" s="2">
        <f t="shared" si="34"/>
        <v>69179557.842348799</v>
      </c>
      <c r="W259" s="2">
        <f t="shared" si="20"/>
        <v>595023.73474940658</v>
      </c>
      <c r="X259" s="2">
        <f t="shared" si="6"/>
        <v>104976.26525059342</v>
      </c>
      <c r="Y259" s="2">
        <f t="shared" si="43"/>
        <v>60910691.109740376</v>
      </c>
      <c r="Z259" s="2" t="str">
        <f t="shared" si="8"/>
        <v>MEEP</v>
      </c>
      <c r="AA259" s="2">
        <f>IF(Z259="HERE",Y259,AA258+Graph!$G$1*1000)</f>
        <v>66582224.461335286</v>
      </c>
      <c r="AB259" s="2">
        <f t="shared" si="21"/>
        <v>420000</v>
      </c>
      <c r="AC259" s="2">
        <f t="shared" si="44"/>
        <v>57627880.490298241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184</v>
      </c>
      <c r="C260" s="7"/>
      <c r="D260" s="2" t="e">
        <f t="shared" si="12"/>
        <v>#N/A</v>
      </c>
      <c r="E260" s="2" t="e">
        <f t="shared" si="22"/>
        <v>#N/A</v>
      </c>
      <c r="F260" s="2">
        <v>751064.65132673085</v>
      </c>
      <c r="G260" s="2">
        <f t="shared" si="47"/>
        <v>679079.14285714284</v>
      </c>
      <c r="H260" s="2">
        <f t="shared" si="45"/>
        <v>125144663.6066218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4585474.7142857248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811764.95801392198</v>
      </c>
      <c r="Q260" s="2">
        <f t="shared" si="48"/>
        <v>700000</v>
      </c>
      <c r="R260" s="2">
        <f t="shared" si="46"/>
        <v>130790248.95208919</v>
      </c>
      <c r="S260" s="2">
        <f t="shared" si="17"/>
        <v>679079.14285714924</v>
      </c>
      <c r="T260" s="2">
        <f t="shared" si="18"/>
        <v>20920.857142857276</v>
      </c>
      <c r="U260" s="2">
        <f t="shared" si="19"/>
        <v>700000</v>
      </c>
      <c r="V260" s="2">
        <f t="shared" si="34"/>
        <v>69776417.352587357</v>
      </c>
      <c r="W260" s="2">
        <f t="shared" si="20"/>
        <v>596859.51023855805</v>
      </c>
      <c r="X260" s="2">
        <f t="shared" si="6"/>
        <v>103140.48976144195</v>
      </c>
      <c r="Y260" s="2">
        <f t="shared" si="43"/>
        <v>61013831.599501818</v>
      </c>
      <c r="Z260" s="2" t="str">
        <f t="shared" si="8"/>
        <v>MEEP</v>
      </c>
      <c r="AA260" s="2">
        <f>IF(Z260="HERE",Y260,AA259+Graph!$G$1*1000)</f>
        <v>67002224.461335286</v>
      </c>
      <c r="AB260" s="2">
        <f t="shared" si="21"/>
        <v>420000</v>
      </c>
      <c r="AC260" s="2">
        <f t="shared" si="44"/>
        <v>57627880.490298241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185</v>
      </c>
      <c r="C261" s="7"/>
      <c r="D261" s="2" t="e">
        <f t="shared" si="12"/>
        <v>#N/A</v>
      </c>
      <c r="E261" s="2" t="e">
        <f t="shared" si="22"/>
        <v>#N/A</v>
      </c>
      <c r="F261" s="2">
        <v>752900.42681588233</v>
      </c>
      <c r="G261" s="2">
        <f t="shared" si="47"/>
        <v>679079.14285714284</v>
      </c>
      <c r="H261" s="2">
        <f t="shared" si="45"/>
        <v>125823742.74947895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4606395.5714285821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813871.59790939093</v>
      </c>
      <c r="Q261" s="2">
        <f t="shared" si="48"/>
        <v>700000</v>
      </c>
      <c r="R261" s="2">
        <f t="shared" si="46"/>
        <v>131490248.95208919</v>
      </c>
      <c r="S261" s="2">
        <f t="shared" si="17"/>
        <v>679079.14285714924</v>
      </c>
      <c r="T261" s="2">
        <f t="shared" si="18"/>
        <v>20920.857142857276</v>
      </c>
      <c r="U261" s="2">
        <f t="shared" si="19"/>
        <v>700000</v>
      </c>
      <c r="V261" s="2">
        <f t="shared" si="34"/>
        <v>70375112.638315052</v>
      </c>
      <c r="W261" s="2">
        <f t="shared" si="20"/>
        <v>598695.28572769463</v>
      </c>
      <c r="X261" s="2">
        <f t="shared" si="6"/>
        <v>101304.71427230537</v>
      </c>
      <c r="Y261" s="2">
        <f t="shared" si="43"/>
        <v>61115136.313774124</v>
      </c>
      <c r="Z261" s="2" t="str">
        <f t="shared" si="8"/>
        <v>MEEP</v>
      </c>
      <c r="AA261" s="2">
        <f>IF(Z261="HERE",Y261,AA260+Graph!$G$1*1000)</f>
        <v>67422224.461335286</v>
      </c>
      <c r="AB261" s="2">
        <f t="shared" si="21"/>
        <v>420000</v>
      </c>
      <c r="AC261" s="2">
        <f t="shared" si="44"/>
        <v>57627880.490298241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186</v>
      </c>
      <c r="C262" s="7"/>
      <c r="D262" s="2" t="e">
        <f t="shared" si="12"/>
        <v>#N/A</v>
      </c>
      <c r="E262" s="2" t="e">
        <f t="shared" si="22"/>
        <v>#N/A</v>
      </c>
      <c r="F262" s="2">
        <v>754736.2023050189</v>
      </c>
      <c r="G262" s="2">
        <f t="shared" si="47"/>
        <v>679079.14285714284</v>
      </c>
      <c r="H262" s="2">
        <f t="shared" si="45"/>
        <v>126502821.8923361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4627316.4285714393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815978.23780485988</v>
      </c>
      <c r="Q262" s="2">
        <f t="shared" si="48"/>
        <v>700000</v>
      </c>
      <c r="R262" s="2">
        <f t="shared" si="46"/>
        <v>132190248.95208919</v>
      </c>
      <c r="S262" s="2">
        <f t="shared" si="17"/>
        <v>679079.14285714924</v>
      </c>
      <c r="T262" s="2">
        <f t="shared" si="18"/>
        <v>20920.857142857276</v>
      </c>
      <c r="U262" s="2">
        <f t="shared" si="19"/>
        <v>700000</v>
      </c>
      <c r="V262" s="2">
        <f t="shared" si="34"/>
        <v>70975643.699531898</v>
      </c>
      <c r="W262" s="2">
        <f t="shared" si="20"/>
        <v>600531.06121684611</v>
      </c>
      <c r="X262" s="2">
        <f t="shared" si="6"/>
        <v>99468.938783153892</v>
      </c>
      <c r="Y262" s="2">
        <f t="shared" si="43"/>
        <v>61214605.252557278</v>
      </c>
      <c r="Z262" s="2" t="str">
        <f t="shared" si="8"/>
        <v>MEEP</v>
      </c>
      <c r="AA262" s="2">
        <f>IF(Z262="HERE",Y262,AA261+Graph!$G$1*1000)</f>
        <v>67842224.461335286</v>
      </c>
      <c r="AB262" s="2">
        <f t="shared" si="21"/>
        <v>420000</v>
      </c>
      <c r="AC262" s="2">
        <f t="shared" si="44"/>
        <v>57627880.490298241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187</v>
      </c>
      <c r="C263" s="7"/>
      <c r="D263" s="2" t="e">
        <f t="shared" si="12"/>
        <v>#N/A</v>
      </c>
      <c r="E263" s="2" t="e">
        <f t="shared" si="22"/>
        <v>#N/A</v>
      </c>
      <c r="F263" s="2">
        <v>756571.97779417038</v>
      </c>
      <c r="G263" s="2">
        <f t="shared" si="47"/>
        <v>679079.14285714284</v>
      </c>
      <c r="H263" s="2">
        <f t="shared" si="45"/>
        <v>127181901.03519325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4648237.2857142966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818084.87770034373</v>
      </c>
      <c r="Q263" s="2">
        <f t="shared" si="48"/>
        <v>700000</v>
      </c>
      <c r="R263" s="2">
        <f t="shared" si="46"/>
        <v>132890248.95208919</v>
      </c>
      <c r="S263" s="2">
        <f t="shared" si="17"/>
        <v>679079.14285714924</v>
      </c>
      <c r="T263" s="2">
        <f t="shared" si="18"/>
        <v>20920.857142857276</v>
      </c>
      <c r="U263" s="2">
        <f t="shared" si="19"/>
        <v>700000</v>
      </c>
      <c r="V263" s="2">
        <f t="shared" si="34"/>
        <v>71578010.536237881</v>
      </c>
      <c r="W263" s="2">
        <f t="shared" si="20"/>
        <v>602366.83670598269</v>
      </c>
      <c r="X263" s="2">
        <f t="shared" si="6"/>
        <v>97633.163294017315</v>
      </c>
      <c r="Y263" s="2">
        <f t="shared" si="43"/>
        <v>61312238.415851295</v>
      </c>
      <c r="Z263" s="2" t="str">
        <f t="shared" si="8"/>
        <v>MEEP</v>
      </c>
      <c r="AA263" s="2">
        <f>IF(Z263="HERE",Y263,AA262+Graph!$G$1*1000)</f>
        <v>68262224.461335286</v>
      </c>
      <c r="AB263" s="2">
        <f t="shared" si="21"/>
        <v>420000</v>
      </c>
      <c r="AC263" s="2">
        <f t="shared" si="44"/>
        <v>57627880.490298241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188</v>
      </c>
      <c r="C264" s="7"/>
      <c r="D264" s="2" t="e">
        <f t="shared" si="12"/>
        <v>#N/A</v>
      </c>
      <c r="E264" s="2" t="e">
        <f t="shared" si="22"/>
        <v>#N/A</v>
      </c>
      <c r="F264" s="2">
        <v>758407.75328330696</v>
      </c>
      <c r="G264" s="2">
        <f t="shared" si="47"/>
        <v>679079.14285714284</v>
      </c>
      <c r="H264" s="2">
        <f t="shared" si="45"/>
        <v>127860980.1780504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4669158.1428571539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820191.51759581268</v>
      </c>
      <c r="Q264" s="2">
        <f t="shared" si="48"/>
        <v>700000</v>
      </c>
      <c r="R264" s="2">
        <f t="shared" si="46"/>
        <v>133590248.95208919</v>
      </c>
      <c r="S264" s="2">
        <f t="shared" si="17"/>
        <v>679079.14285714924</v>
      </c>
      <c r="T264" s="2">
        <f t="shared" si="18"/>
        <v>20920.857142857276</v>
      </c>
      <c r="U264" s="2">
        <f t="shared" si="19"/>
        <v>700000</v>
      </c>
      <c r="V264" s="2">
        <f t="shared" si="34"/>
        <v>72182213.148433015</v>
      </c>
      <c r="W264" s="2">
        <f t="shared" si="20"/>
        <v>604202.61219513416</v>
      </c>
      <c r="X264" s="2">
        <f t="shared" si="6"/>
        <v>95797.387804865837</v>
      </c>
      <c r="Y264" s="2">
        <f t="shared" si="43"/>
        <v>61408035.803656161</v>
      </c>
      <c r="Z264" s="2" t="str">
        <f t="shared" si="8"/>
        <v>MEEP</v>
      </c>
      <c r="AA264" s="2">
        <f>IF(Z264="HERE",Y264,AA263+Graph!$G$1*1000)</f>
        <v>68682224.461335286</v>
      </c>
      <c r="AB264" s="2">
        <f t="shared" si="21"/>
        <v>420000</v>
      </c>
      <c r="AC264" s="2">
        <f t="shared" si="44"/>
        <v>57627880.490298241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189</v>
      </c>
      <c r="C265" s="7"/>
      <c r="D265" s="2" t="e">
        <f t="shared" si="12"/>
        <v>#N/A</v>
      </c>
      <c r="E265" s="2" t="e">
        <f t="shared" si="22"/>
        <v>#N/A</v>
      </c>
      <c r="F265" s="2">
        <v>760243.52877245843</v>
      </c>
      <c r="G265" s="2">
        <f t="shared" si="47"/>
        <v>679079.14285714284</v>
      </c>
      <c r="H265" s="2">
        <f t="shared" si="45"/>
        <v>128540059.32090755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4690079.0000000112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822298.15749128163</v>
      </c>
      <c r="Q265" s="2">
        <f t="shared" si="48"/>
        <v>700000</v>
      </c>
      <c r="R265" s="2">
        <f t="shared" si="46"/>
        <v>134290248.95208919</v>
      </c>
      <c r="S265" s="2">
        <f t="shared" si="17"/>
        <v>679079.14285714924</v>
      </c>
      <c r="T265" s="2">
        <f t="shared" si="18"/>
        <v>20920.857142857276</v>
      </c>
      <c r="U265" s="2">
        <f t="shared" si="19"/>
        <v>700000</v>
      </c>
      <c r="V265" s="2">
        <f t="shared" si="34"/>
        <v>72788251.536117285</v>
      </c>
      <c r="W265" s="2">
        <f t="shared" si="20"/>
        <v>606038.38768427074</v>
      </c>
      <c r="X265" s="2">
        <f t="shared" si="6"/>
        <v>93961.61231572926</v>
      </c>
      <c r="Y265" s="2">
        <f t="shared" si="43"/>
        <v>61501997.41597189</v>
      </c>
      <c r="Z265" s="2" t="str">
        <f t="shared" si="8"/>
        <v>MEEP</v>
      </c>
      <c r="AA265" s="2">
        <f>IF(Z265="HERE",Y265,AA264+Graph!$G$1*1000)</f>
        <v>69102224.461335286</v>
      </c>
      <c r="AB265" s="2">
        <f t="shared" si="21"/>
        <v>420000</v>
      </c>
      <c r="AC265" s="2">
        <f t="shared" si="44"/>
        <v>57627880.490298241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190</v>
      </c>
      <c r="C266" s="7"/>
      <c r="D266" s="2" t="e">
        <f t="shared" si="12"/>
        <v>#N/A</v>
      </c>
      <c r="E266" s="2" t="e">
        <f t="shared" si="22"/>
        <v>#N/A</v>
      </c>
      <c r="F266" s="2">
        <v>762079.30426159501</v>
      </c>
      <c r="G266" s="2">
        <f t="shared" si="47"/>
        <v>679079.14285714284</v>
      </c>
      <c r="H266" s="2">
        <f t="shared" si="45"/>
        <v>129219138.4637647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4710999.8571428685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824404.79738675058</v>
      </c>
      <c r="Q266" s="2">
        <f t="shared" si="48"/>
        <v>700000</v>
      </c>
      <c r="R266" s="2">
        <f t="shared" si="46"/>
        <v>134990248.95208919</v>
      </c>
      <c r="S266" s="2">
        <f t="shared" si="17"/>
        <v>679079.14285714924</v>
      </c>
      <c r="T266" s="2">
        <f t="shared" si="18"/>
        <v>20920.857142857276</v>
      </c>
      <c r="U266" s="2">
        <f t="shared" si="19"/>
        <v>700000</v>
      </c>
      <c r="V266" s="2">
        <f t="shared" si="34"/>
        <v>73396125.699290708</v>
      </c>
      <c r="W266" s="2">
        <f t="shared" si="20"/>
        <v>607874.16317342222</v>
      </c>
      <c r="X266" s="2">
        <f t="shared" si="6"/>
        <v>92125.836826577783</v>
      </c>
      <c r="Y266" s="2">
        <f t="shared" si="43"/>
        <v>61594123.252798468</v>
      </c>
      <c r="Z266" s="2" t="str">
        <f t="shared" si="8"/>
        <v>MEEP</v>
      </c>
      <c r="AA266" s="2">
        <f>IF(Z266="HERE",Y266,AA265+Graph!$G$1*1000)</f>
        <v>69522224.461335286</v>
      </c>
      <c r="AB266" s="2">
        <f t="shared" si="21"/>
        <v>420000</v>
      </c>
      <c r="AC266" s="2">
        <f t="shared" si="44"/>
        <v>57627880.490298241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191</v>
      </c>
      <c r="C267" s="7"/>
      <c r="D267" s="2" t="e">
        <f t="shared" si="12"/>
        <v>#N/A</v>
      </c>
      <c r="E267" s="2" t="e">
        <f t="shared" si="22"/>
        <v>#N/A</v>
      </c>
      <c r="F267" s="2">
        <v>763915.07975074649</v>
      </c>
      <c r="G267" s="2">
        <f t="shared" si="47"/>
        <v>679079.14285714284</v>
      </c>
      <c r="H267" s="2">
        <f t="shared" si="45"/>
        <v>129898217.60662185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4731920.7142857257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826511.43728221953</v>
      </c>
      <c r="Q267" s="2">
        <f t="shared" si="48"/>
        <v>700000</v>
      </c>
      <c r="R267" s="2">
        <f t="shared" si="46"/>
        <v>135690248.95208919</v>
      </c>
      <c r="S267" s="2">
        <f t="shared" si="17"/>
        <v>679079.14285714924</v>
      </c>
      <c r="T267" s="2">
        <f t="shared" si="18"/>
        <v>20920.857142857276</v>
      </c>
      <c r="U267" s="2">
        <f t="shared" si="19"/>
        <v>700000</v>
      </c>
      <c r="V267" s="2">
        <f t="shared" si="34"/>
        <v>74005835.637953267</v>
      </c>
      <c r="W267" s="2">
        <f t="shared" si="20"/>
        <v>609709.93866255879</v>
      </c>
      <c r="X267" s="2">
        <f t="shared" si="6"/>
        <v>90290.061337441206</v>
      </c>
      <c r="Y267" s="2">
        <f t="shared" si="43"/>
        <v>61684413.314135909</v>
      </c>
      <c r="Z267" s="2" t="str">
        <f t="shared" si="8"/>
        <v>MEEP</v>
      </c>
      <c r="AA267" s="2">
        <f>IF(Z267="HERE",Y267,AA266+Graph!$G$1*1000)</f>
        <v>69942224.461335286</v>
      </c>
      <c r="AB267" s="2">
        <f t="shared" si="21"/>
        <v>420000</v>
      </c>
      <c r="AC267" s="2">
        <f t="shared" si="44"/>
        <v>57627880.490298241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192</v>
      </c>
      <c r="C268" s="7"/>
      <c r="D268" s="2" t="e">
        <f t="shared" si="12"/>
        <v>#N/A</v>
      </c>
      <c r="E268" s="2" t="e">
        <f t="shared" si="22"/>
        <v>#N/A</v>
      </c>
      <c r="F268" s="2">
        <v>765750.85523989797</v>
      </c>
      <c r="G268" s="2">
        <f t="shared" si="47"/>
        <v>679079.14285714284</v>
      </c>
      <c r="H268" s="2">
        <f t="shared" si="45"/>
        <v>130577296.749479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4752841.571428583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828618.07717768848</v>
      </c>
      <c r="Q268" s="2">
        <f t="shared" si="48"/>
        <v>700000</v>
      </c>
      <c r="R268" s="2">
        <f t="shared" si="46"/>
        <v>136390248.95208919</v>
      </c>
      <c r="S268" s="2">
        <f t="shared" si="17"/>
        <v>679079.14285714924</v>
      </c>
      <c r="T268" s="2">
        <f t="shared" si="18"/>
        <v>20920.857142857276</v>
      </c>
      <c r="U268" s="2">
        <f t="shared" si="19"/>
        <v>700000</v>
      </c>
      <c r="V268" s="2">
        <f t="shared" si="34"/>
        <v>74617381.352104977</v>
      </c>
      <c r="W268" s="2">
        <f t="shared" si="20"/>
        <v>611545.71415171027</v>
      </c>
      <c r="X268" s="2">
        <f t="shared" si="6"/>
        <v>88454.285848289728</v>
      </c>
      <c r="Y268" s="2">
        <f t="shared" si="43"/>
        <v>61772867.599984199</v>
      </c>
      <c r="Z268" s="2" t="str">
        <f t="shared" si="8"/>
        <v>MEEP</v>
      </c>
      <c r="AA268" s="2">
        <f>IF(Z268="HERE",Y268,AA267+Graph!$G$1*1000)</f>
        <v>70362224.461335286</v>
      </c>
      <c r="AB268" s="2">
        <f t="shared" si="21"/>
        <v>420000</v>
      </c>
      <c r="AC268" s="2">
        <f t="shared" si="44"/>
        <v>57627880.490298241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193</v>
      </c>
      <c r="C269" s="7"/>
      <c r="D269" s="2" t="e">
        <f t="shared" si="12"/>
        <v>#N/A</v>
      </c>
      <c r="E269" s="2" t="e">
        <f t="shared" si="22"/>
        <v>#N/A</v>
      </c>
      <c r="F269" s="2">
        <v>767586.63072903454</v>
      </c>
      <c r="G269" s="2">
        <f t="shared" si="47"/>
        <v>679079.14285714284</v>
      </c>
      <c r="H269" s="2">
        <f t="shared" si="45"/>
        <v>131256375.89233615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4773762.4285714403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830724.71707315743</v>
      </c>
      <c r="Q269" s="2">
        <f t="shared" si="48"/>
        <v>700000</v>
      </c>
      <c r="R269" s="2">
        <f t="shared" si="46"/>
        <v>137090248.95208919</v>
      </c>
      <c r="S269" s="2">
        <f t="shared" si="17"/>
        <v>679079.14285714924</v>
      </c>
      <c r="T269" s="2">
        <f t="shared" si="18"/>
        <v>20920.857142857276</v>
      </c>
      <c r="U269" s="2">
        <f t="shared" si="19"/>
        <v>700000</v>
      </c>
      <c r="V269" s="2">
        <f t="shared" si="34"/>
        <v>75230762.841745839</v>
      </c>
      <c r="W269" s="2">
        <f t="shared" si="20"/>
        <v>613381.48964086175</v>
      </c>
      <c r="X269" s="2">
        <f t="shared" si="6"/>
        <v>86618.51035913825</v>
      </c>
      <c r="Y269" s="2">
        <f t="shared" si="43"/>
        <v>61859486.110343337</v>
      </c>
      <c r="Z269" s="2" t="str">
        <f t="shared" si="8"/>
        <v>MEEP</v>
      </c>
      <c r="AA269" s="2">
        <f>IF(Z269="HERE",Y269,AA268+Graph!$G$1*1000)</f>
        <v>70782224.461335286</v>
      </c>
      <c r="AB269" s="2">
        <f t="shared" si="21"/>
        <v>420000</v>
      </c>
      <c r="AC269" s="2">
        <f t="shared" si="44"/>
        <v>57627880.490298241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194</v>
      </c>
      <c r="C270" s="7"/>
      <c r="D270" s="2" t="e">
        <f t="shared" si="12"/>
        <v>#N/A</v>
      </c>
      <c r="E270" s="2" t="e">
        <f t="shared" si="22"/>
        <v>#N/A</v>
      </c>
      <c r="F270" s="2">
        <v>769422.40621818602</v>
      </c>
      <c r="G270" s="2">
        <f t="shared" si="47"/>
        <v>679079.14285714284</v>
      </c>
      <c r="H270" s="2">
        <f t="shared" si="45"/>
        <v>131935455.03519329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4794683.2857142976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832831.35696862638</v>
      </c>
      <c r="Q270" s="2">
        <f t="shared" si="48"/>
        <v>700000</v>
      </c>
      <c r="R270" s="2">
        <f t="shared" si="46"/>
        <v>137790248.95208919</v>
      </c>
      <c r="S270" s="2">
        <f t="shared" si="17"/>
        <v>679079.14285714924</v>
      </c>
      <c r="T270" s="2">
        <f t="shared" si="18"/>
        <v>20920.857142857276</v>
      </c>
      <c r="U270" s="2">
        <f t="shared" si="19"/>
        <v>700000</v>
      </c>
      <c r="V270" s="2">
        <f t="shared" si="34"/>
        <v>75845980.106875837</v>
      </c>
      <c r="W270" s="2">
        <f t="shared" si="20"/>
        <v>615217.26512999833</v>
      </c>
      <c r="X270" s="2">
        <f t="shared" si="6"/>
        <v>84782.734870001674</v>
      </c>
      <c r="Y270" s="2">
        <f t="shared" si="43"/>
        <v>61944268.845213339</v>
      </c>
      <c r="Z270" s="2" t="str">
        <f t="shared" si="8"/>
        <v>MEEP</v>
      </c>
      <c r="AA270" s="2">
        <f>IF(Z270="HERE",Y270,AA269+Graph!$G$1*1000)</f>
        <v>71202224.461335286</v>
      </c>
      <c r="AB270" s="2">
        <f t="shared" si="21"/>
        <v>420000</v>
      </c>
      <c r="AC270" s="2">
        <f t="shared" si="44"/>
        <v>57627880.490298241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195</v>
      </c>
      <c r="C271" s="7"/>
      <c r="D271" s="2" t="e">
        <f t="shared" si="12"/>
        <v>#N/A</v>
      </c>
      <c r="E271" s="2" t="e">
        <f t="shared" si="22"/>
        <v>#N/A</v>
      </c>
      <c r="F271" s="2">
        <v>771258.1817073226</v>
      </c>
      <c r="G271" s="2">
        <f t="shared" si="47"/>
        <v>679079.14285714284</v>
      </c>
      <c r="H271" s="2">
        <f t="shared" si="45"/>
        <v>132614534.17805044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4815604.1428571548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834937.99686409533</v>
      </c>
      <c r="Q271" s="2">
        <f t="shared" si="48"/>
        <v>700000</v>
      </c>
      <c r="R271" s="2">
        <f t="shared" si="46"/>
        <v>138490248.95208919</v>
      </c>
      <c r="S271" s="2">
        <f t="shared" si="17"/>
        <v>679079.14285714924</v>
      </c>
      <c r="T271" s="2">
        <f t="shared" si="18"/>
        <v>20920.857142857276</v>
      </c>
      <c r="U271" s="2">
        <f t="shared" si="19"/>
        <v>700000</v>
      </c>
      <c r="V271" s="2">
        <f t="shared" si="34"/>
        <v>76463033.147494987</v>
      </c>
      <c r="W271" s="2">
        <f t="shared" si="20"/>
        <v>617053.0406191498</v>
      </c>
      <c r="X271" s="2">
        <f t="shared" si="6"/>
        <v>82946.959380850196</v>
      </c>
      <c r="Y271" s="2">
        <f t="shared" si="43"/>
        <v>62027215.804594189</v>
      </c>
      <c r="Z271" s="2" t="str">
        <f t="shared" si="8"/>
        <v>MEEP</v>
      </c>
      <c r="AA271" s="2">
        <f>IF(Z271="HERE",Y271,AA270+Graph!$G$1*1000)</f>
        <v>71622224.461335286</v>
      </c>
      <c r="AB271" s="2">
        <f t="shared" si="21"/>
        <v>420000</v>
      </c>
      <c r="AC271" s="2">
        <f t="shared" si="44"/>
        <v>57627880.490298241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196</v>
      </c>
      <c r="C272" s="7"/>
      <c r="D272" s="2" t="e">
        <f t="shared" si="12"/>
        <v>#N/A</v>
      </c>
      <c r="E272" s="2" t="e">
        <f t="shared" si="22"/>
        <v>#N/A</v>
      </c>
      <c r="F272" s="2">
        <v>773093.95719647408</v>
      </c>
      <c r="G272" s="2">
        <f t="shared" si="47"/>
        <v>679079.14285714284</v>
      </c>
      <c r="H272" s="2">
        <f t="shared" si="45"/>
        <v>133293613.32090759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4836525.0000000121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837044.63675956428</v>
      </c>
      <c r="Q272" s="2">
        <f t="shared" si="48"/>
        <v>700000</v>
      </c>
      <c r="R272" s="2">
        <f t="shared" si="46"/>
        <v>139190248.95208919</v>
      </c>
      <c r="S272" s="2">
        <f t="shared" si="17"/>
        <v>679079.14285714924</v>
      </c>
      <c r="T272" s="2">
        <f t="shared" si="18"/>
        <v>20920.857142857276</v>
      </c>
      <c r="U272" s="2">
        <f t="shared" si="19"/>
        <v>700000</v>
      </c>
      <c r="V272" s="2">
        <f t="shared" si="34"/>
        <v>77081921.963603273</v>
      </c>
      <c r="W272" s="2">
        <f t="shared" si="20"/>
        <v>618888.81610828638</v>
      </c>
      <c r="X272" s="2">
        <f t="shared" si="6"/>
        <v>81111.183891713619</v>
      </c>
      <c r="Y272" s="2">
        <f t="shared" si="43"/>
        <v>62108326.988485903</v>
      </c>
      <c r="Z272" s="2" t="str">
        <f t="shared" si="8"/>
        <v>MEEP</v>
      </c>
      <c r="AA272" s="2">
        <f>IF(Z272="HERE",Y272,AA271+Graph!$G$1*1000)</f>
        <v>72042224.461335286</v>
      </c>
      <c r="AB272" s="2">
        <f t="shared" si="21"/>
        <v>420000</v>
      </c>
      <c r="AC272" s="2">
        <f t="shared" si="44"/>
        <v>57627880.490298241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197</v>
      </c>
      <c r="C273" s="7"/>
      <c r="D273" s="2" t="e">
        <f t="shared" si="12"/>
        <v>#N/A</v>
      </c>
      <c r="E273" s="2" t="e">
        <f t="shared" si="22"/>
        <v>#N/A</v>
      </c>
      <c r="F273" s="2">
        <v>774929.73268561065</v>
      </c>
      <c r="G273" s="2">
        <f t="shared" si="47"/>
        <v>679079.14285714284</v>
      </c>
      <c r="H273" s="2">
        <f t="shared" si="45"/>
        <v>133972692.46376474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4857445.8571428694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839151.27665504813</v>
      </c>
      <c r="Q273" s="2">
        <f t="shared" si="48"/>
        <v>700000</v>
      </c>
      <c r="R273" s="2">
        <f t="shared" si="46"/>
        <v>139890248.95208919</v>
      </c>
      <c r="S273" s="2">
        <f t="shared" si="17"/>
        <v>679079.14285714924</v>
      </c>
      <c r="T273" s="2">
        <f t="shared" si="18"/>
        <v>20920.857142857276</v>
      </c>
      <c r="U273" s="2">
        <f t="shared" si="19"/>
        <v>700000</v>
      </c>
      <c r="V273" s="2">
        <f t="shared" si="34"/>
        <v>77702646.555200711</v>
      </c>
      <c r="W273" s="2">
        <f t="shared" si="20"/>
        <v>620724.59159743786</v>
      </c>
      <c r="X273" s="2">
        <f t="shared" si="6"/>
        <v>79275.408402562141</v>
      </c>
      <c r="Y273" s="2">
        <f t="shared" si="43"/>
        <v>62187602.396888465</v>
      </c>
      <c r="Z273" s="2" t="str">
        <f t="shared" si="8"/>
        <v>MEEP</v>
      </c>
      <c r="AA273" s="2">
        <f>IF(Z273="HERE",Y273,AA272+Graph!$G$1*1000)</f>
        <v>72462224.461335286</v>
      </c>
      <c r="AB273" s="2">
        <f t="shared" si="21"/>
        <v>420000</v>
      </c>
      <c r="AC273" s="2">
        <f t="shared" si="44"/>
        <v>57627880.490298241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198</v>
      </c>
      <c r="C274" s="7"/>
      <c r="D274" s="2" t="e">
        <f t="shared" si="12"/>
        <v>#N/A</v>
      </c>
      <c r="E274" s="2" t="e">
        <f t="shared" si="22"/>
        <v>#N/A</v>
      </c>
      <c r="F274" s="2">
        <v>776765.50817476213</v>
      </c>
      <c r="G274" s="2">
        <f t="shared" si="47"/>
        <v>679079.14285714284</v>
      </c>
      <c r="H274" s="2">
        <f t="shared" si="45"/>
        <v>134651771.60662189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4878366.7142857267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841257.91655051708</v>
      </c>
      <c r="Q274" s="2">
        <f t="shared" si="48"/>
        <v>700000</v>
      </c>
      <c r="R274" s="2">
        <f t="shared" si="46"/>
        <v>140590248.95208919</v>
      </c>
      <c r="S274" s="2">
        <f t="shared" si="17"/>
        <v>679079.14285714924</v>
      </c>
      <c r="T274" s="2">
        <f t="shared" si="18"/>
        <v>20920.857142857276</v>
      </c>
      <c r="U274" s="2">
        <f t="shared" si="19"/>
        <v>700000</v>
      </c>
      <c r="V274" s="2">
        <f t="shared" si="34"/>
        <v>78325206.922287285</v>
      </c>
      <c r="W274" s="2">
        <f t="shared" si="20"/>
        <v>622560.36708657444</v>
      </c>
      <c r="X274" s="2">
        <f t="shared" si="6"/>
        <v>77439.632913425565</v>
      </c>
      <c r="Y274" s="2">
        <f t="shared" si="43"/>
        <v>62265042.02980189</v>
      </c>
      <c r="Z274" s="2" t="str">
        <f t="shared" si="8"/>
        <v>MEEP</v>
      </c>
      <c r="AA274" s="2">
        <f>IF(Z274="HERE",Y274,AA273+Graph!$G$1*1000)</f>
        <v>72882224.461335286</v>
      </c>
      <c r="AB274" s="2">
        <f t="shared" si="21"/>
        <v>420000</v>
      </c>
      <c r="AC274" s="2">
        <f t="shared" si="44"/>
        <v>57627880.490298241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199</v>
      </c>
      <c r="C275" s="7"/>
      <c r="D275" s="2" t="e">
        <f t="shared" si="12"/>
        <v>#N/A</v>
      </c>
      <c r="E275" s="2" t="e">
        <f t="shared" si="22"/>
        <v>#N/A</v>
      </c>
      <c r="F275" s="2">
        <v>778601.28366389871</v>
      </c>
      <c r="G275" s="2">
        <f t="shared" si="47"/>
        <v>679079.14285714284</v>
      </c>
      <c r="H275" s="2">
        <f t="shared" si="45"/>
        <v>135330850.74947903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4899287.5714285839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843364.55644598603</v>
      </c>
      <c r="Q275" s="2">
        <f t="shared" si="48"/>
        <v>700000</v>
      </c>
      <c r="R275" s="2">
        <f t="shared" si="46"/>
        <v>141290248.95208919</v>
      </c>
      <c r="S275" s="2">
        <f t="shared" si="17"/>
        <v>679079.14285713434</v>
      </c>
      <c r="T275" s="2">
        <f t="shared" si="18"/>
        <v>20920.857142857276</v>
      </c>
      <c r="U275" s="2">
        <f t="shared" si="19"/>
        <v>700000</v>
      </c>
      <c r="V275" s="2">
        <f t="shared" si="34"/>
        <v>78949603.064863011</v>
      </c>
      <c r="W275" s="2">
        <f t="shared" si="20"/>
        <v>624396.14257572591</v>
      </c>
      <c r="X275" s="2">
        <f t="shared" si="6"/>
        <v>75603.857424274087</v>
      </c>
      <c r="Y275" s="2">
        <f t="shared" si="43"/>
        <v>62340645.887226164</v>
      </c>
      <c r="Z275" s="2" t="str">
        <f t="shared" si="8"/>
        <v>MEEP</v>
      </c>
      <c r="AA275" s="2">
        <f>IF(Z275="HERE",Y275,AA274+Graph!$G$1*1000)</f>
        <v>73302224.461335286</v>
      </c>
      <c r="AB275" s="2">
        <f t="shared" si="21"/>
        <v>420000</v>
      </c>
      <c r="AC275" s="2">
        <f t="shared" si="44"/>
        <v>57627880.490298241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200</v>
      </c>
      <c r="C276" s="7"/>
      <c r="D276" s="2" t="e">
        <f t="shared" si="12"/>
        <v>#N/A</v>
      </c>
      <c r="E276" s="2" t="e">
        <f t="shared" si="22"/>
        <v>#N/A</v>
      </c>
      <c r="F276" s="2">
        <v>780437.05915305018</v>
      </c>
      <c r="G276" s="2">
        <f t="shared" si="47"/>
        <v>679079.14285714284</v>
      </c>
      <c r="H276" s="2">
        <f t="shared" si="45"/>
        <v>136009929.89233616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4920208.4285714412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845471.19634145498</v>
      </c>
      <c r="Q276" s="2">
        <f t="shared" si="48"/>
        <v>700000</v>
      </c>
      <c r="R276" s="2">
        <f t="shared" si="46"/>
        <v>141990248.95208919</v>
      </c>
      <c r="S276" s="2">
        <f t="shared" si="17"/>
        <v>679079.14285713434</v>
      </c>
      <c r="T276" s="2">
        <f t="shared" si="18"/>
        <v>20920.857142857276</v>
      </c>
      <c r="U276" s="2">
        <f t="shared" si="19"/>
        <v>700000</v>
      </c>
      <c r="V276" s="2">
        <f t="shared" si="34"/>
        <v>79575834.982927889</v>
      </c>
      <c r="W276" s="2">
        <f t="shared" si="20"/>
        <v>626231.91806487739</v>
      </c>
      <c r="X276" s="2">
        <f t="shared" si="6"/>
        <v>73768.081935122609</v>
      </c>
      <c r="Y276" s="2">
        <f t="shared" si="43"/>
        <v>62414413.969161287</v>
      </c>
      <c r="Z276" s="2" t="str">
        <f t="shared" si="8"/>
        <v>MEEP</v>
      </c>
      <c r="AA276" s="2">
        <f>IF(Z276="HERE",Y276,AA275+Graph!$G$1*1000)</f>
        <v>73722224.461335286</v>
      </c>
      <c r="AB276" s="2">
        <f t="shared" si="21"/>
        <v>420000</v>
      </c>
      <c r="AC276" s="2">
        <f t="shared" si="44"/>
        <v>57627880.490298241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201</v>
      </c>
      <c r="C277" s="7"/>
      <c r="D277" s="2" t="e">
        <f t="shared" si="12"/>
        <v>#N/A</v>
      </c>
      <c r="E277" s="2" t="e">
        <f t="shared" si="22"/>
        <v>#N/A</v>
      </c>
      <c r="F277" s="2">
        <v>782272.83464220166</v>
      </c>
      <c r="G277" s="2">
        <f t="shared" si="47"/>
        <v>679079.14285714284</v>
      </c>
      <c r="H277" s="2">
        <f t="shared" si="45"/>
        <v>136689009.03519329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4941129.2857142985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847577.83623692393</v>
      </c>
      <c r="Q277" s="2">
        <f t="shared" si="48"/>
        <v>700000</v>
      </c>
      <c r="R277" s="2">
        <f t="shared" si="46"/>
        <v>142690248.95208919</v>
      </c>
      <c r="S277" s="2">
        <f t="shared" si="17"/>
        <v>679079.14285713434</v>
      </c>
      <c r="T277" s="2">
        <f t="shared" si="18"/>
        <v>20920.857142857276</v>
      </c>
      <c r="U277" s="2">
        <f t="shared" si="19"/>
        <v>700000</v>
      </c>
      <c r="V277" s="2">
        <f t="shared" si="34"/>
        <v>80203902.676481903</v>
      </c>
      <c r="W277" s="2">
        <f t="shared" si="20"/>
        <v>628067.69355401397</v>
      </c>
      <c r="X277" s="2">
        <f t="shared" si="6"/>
        <v>71932.306445986032</v>
      </c>
      <c r="Y277" s="2">
        <f t="shared" si="43"/>
        <v>62486346.275607273</v>
      </c>
      <c r="Z277" s="2" t="str">
        <f t="shared" si="8"/>
        <v>MEEP</v>
      </c>
      <c r="AA277" s="2">
        <f>IF(Z277="HERE",Y277,AA276+Graph!$G$1*1000)</f>
        <v>74142224.461335286</v>
      </c>
      <c r="AB277" s="2">
        <f t="shared" si="21"/>
        <v>420000</v>
      </c>
      <c r="AC277" s="2">
        <f t="shared" si="44"/>
        <v>57627880.490298241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202</v>
      </c>
      <c r="C278" s="7"/>
      <c r="D278" s="2" t="e">
        <f t="shared" si="12"/>
        <v>#N/A</v>
      </c>
      <c r="E278" s="2" t="e">
        <f t="shared" si="22"/>
        <v>#N/A</v>
      </c>
      <c r="F278" s="2">
        <v>784108.61013133824</v>
      </c>
      <c r="G278" s="2">
        <f t="shared" si="47"/>
        <v>679079.14285714284</v>
      </c>
      <c r="H278" s="2">
        <f t="shared" si="45"/>
        <v>137368088.17805043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4962050.1428571558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849684.47613239288</v>
      </c>
      <c r="Q278" s="2">
        <f t="shared" si="48"/>
        <v>700000</v>
      </c>
      <c r="R278" s="2">
        <f t="shared" si="46"/>
        <v>143390248.95208919</v>
      </c>
      <c r="S278" s="2">
        <f t="shared" si="17"/>
        <v>679079.14285713434</v>
      </c>
      <c r="T278" s="2">
        <f t="shared" si="18"/>
        <v>20920.857142857276</v>
      </c>
      <c r="U278" s="2">
        <f t="shared" si="19"/>
        <v>700000</v>
      </c>
      <c r="V278" s="2">
        <f t="shared" si="34"/>
        <v>80833806.145525068</v>
      </c>
      <c r="W278" s="2">
        <f t="shared" si="20"/>
        <v>629903.46904316545</v>
      </c>
      <c r="X278" s="2">
        <f t="shared" si="6"/>
        <v>70096.530956834555</v>
      </c>
      <c r="Y278" s="2">
        <f t="shared" si="43"/>
        <v>62556442.806564108</v>
      </c>
      <c r="Z278" s="2" t="str">
        <f t="shared" si="8"/>
        <v>MEEP</v>
      </c>
      <c r="AA278" s="2">
        <f>IF(Z278="HERE",Y278,AA277+Graph!$G$1*1000)</f>
        <v>74562224.461335286</v>
      </c>
      <c r="AB278" s="2">
        <f t="shared" si="21"/>
        <v>420000</v>
      </c>
      <c r="AC278" s="2">
        <f t="shared" si="44"/>
        <v>57627880.490298241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203</v>
      </c>
      <c r="C279" s="7"/>
      <c r="D279" s="2" t="e">
        <f t="shared" si="12"/>
        <v>#N/A</v>
      </c>
      <c r="E279" s="2" t="e">
        <f t="shared" si="22"/>
        <v>#N/A</v>
      </c>
      <c r="F279" s="2">
        <v>785944.38562048972</v>
      </c>
      <c r="G279" s="2">
        <f t="shared" si="47"/>
        <v>679079.14285714284</v>
      </c>
      <c r="H279" s="2">
        <f t="shared" si="45"/>
        <v>138047167.32090756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4982971.000000013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851791.11602786183</v>
      </c>
      <c r="Q279" s="2">
        <f t="shared" si="48"/>
        <v>700000</v>
      </c>
      <c r="R279" s="2">
        <f t="shared" si="46"/>
        <v>144090248.95208919</v>
      </c>
      <c r="S279" s="2">
        <f t="shared" si="17"/>
        <v>679079.14285713434</v>
      </c>
      <c r="T279" s="2">
        <f t="shared" si="18"/>
        <v>20920.857142857276</v>
      </c>
      <c r="U279" s="2">
        <f t="shared" si="19"/>
        <v>700000</v>
      </c>
      <c r="V279" s="2">
        <f t="shared" si="34"/>
        <v>81465545.39005737</v>
      </c>
      <c r="W279" s="2">
        <f t="shared" si="20"/>
        <v>631739.24453230202</v>
      </c>
      <c r="X279" s="2">
        <f t="shared" si="6"/>
        <v>68260.755467697978</v>
      </c>
      <c r="Y279" s="2">
        <f t="shared" si="43"/>
        <v>62624703.562031806</v>
      </c>
      <c r="Z279" s="2" t="str">
        <f t="shared" si="8"/>
        <v>MEEP</v>
      </c>
      <c r="AA279" s="2">
        <f>IF(Z279="HERE",Y279,AA278+Graph!$G$1*1000)</f>
        <v>74982224.461335286</v>
      </c>
      <c r="AB279" s="2">
        <f t="shared" si="21"/>
        <v>420000</v>
      </c>
      <c r="AC279" s="2">
        <f t="shared" si="44"/>
        <v>57627880.490298241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204</v>
      </c>
      <c r="C280" s="7"/>
      <c r="D280" s="2" t="e">
        <f t="shared" si="12"/>
        <v>#N/A</v>
      </c>
      <c r="E280" s="2" t="e">
        <f t="shared" si="22"/>
        <v>#N/A</v>
      </c>
      <c r="F280" s="2">
        <v>787780.16110962629</v>
      </c>
      <c r="G280" s="2">
        <f t="shared" si="47"/>
        <v>679079.14285714284</v>
      </c>
      <c r="H280" s="2">
        <f t="shared" si="45"/>
        <v>138726246.4637647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5003891.8571428703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853897.75592333078</v>
      </c>
      <c r="Q280" s="2">
        <f t="shared" si="48"/>
        <v>700000</v>
      </c>
      <c r="R280" s="2">
        <f t="shared" si="46"/>
        <v>144790248.95208919</v>
      </c>
      <c r="S280" s="2">
        <f t="shared" si="17"/>
        <v>679079.14285713434</v>
      </c>
      <c r="T280" s="2">
        <f t="shared" si="18"/>
        <v>20920.857142857276</v>
      </c>
      <c r="U280" s="2">
        <f t="shared" si="19"/>
        <v>700000</v>
      </c>
      <c r="V280" s="2">
        <f t="shared" si="34"/>
        <v>82099120.410078824</v>
      </c>
      <c r="W280" s="2">
        <f t="shared" si="20"/>
        <v>633575.0200214535</v>
      </c>
      <c r="X280" s="2">
        <f t="shared" si="6"/>
        <v>66424.9799785465</v>
      </c>
      <c r="Y280" s="2">
        <f t="shared" si="43"/>
        <v>62691128.542010352</v>
      </c>
      <c r="Z280" s="2" t="str">
        <f t="shared" si="8"/>
        <v>MEEP</v>
      </c>
      <c r="AA280" s="2">
        <f>IF(Z280="HERE",Y280,AA279+Graph!$G$1*1000)</f>
        <v>75402224.461335286</v>
      </c>
      <c r="AB280" s="2">
        <f t="shared" si="21"/>
        <v>420000</v>
      </c>
      <c r="AC280" s="2">
        <f t="shared" si="44"/>
        <v>57627880.490298241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205</v>
      </c>
      <c r="C281" s="7"/>
      <c r="D281" s="2" t="e">
        <f t="shared" si="12"/>
        <v>#N/A</v>
      </c>
      <c r="E281" s="2" t="e">
        <f t="shared" si="22"/>
        <v>#N/A</v>
      </c>
      <c r="F281" s="2">
        <v>789615.93659877777</v>
      </c>
      <c r="G281" s="2">
        <f t="shared" si="47"/>
        <v>679079.14285714284</v>
      </c>
      <c r="H281" s="2">
        <f t="shared" si="45"/>
        <v>139405325.60662183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5024812.7142857276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856004.39581879973</v>
      </c>
      <c r="Q281" s="2">
        <f t="shared" si="48"/>
        <v>700000</v>
      </c>
      <c r="R281" s="2">
        <f t="shared" si="46"/>
        <v>145490248.95208919</v>
      </c>
      <c r="S281" s="2">
        <f t="shared" si="17"/>
        <v>679079.14285713434</v>
      </c>
      <c r="T281" s="2">
        <f t="shared" si="18"/>
        <v>20920.857142857276</v>
      </c>
      <c r="U281" s="2">
        <f t="shared" si="19"/>
        <v>700000</v>
      </c>
      <c r="V281" s="2">
        <f t="shared" si="34"/>
        <v>82734531.205589414</v>
      </c>
      <c r="W281" s="2">
        <f t="shared" si="20"/>
        <v>635410.79551059008</v>
      </c>
      <c r="X281" s="2">
        <f t="shared" si="6"/>
        <v>64589.204489409924</v>
      </c>
      <c r="Y281" s="2">
        <f t="shared" si="43"/>
        <v>62755717.746499762</v>
      </c>
      <c r="Z281" s="2" t="str">
        <f t="shared" si="8"/>
        <v>MEEP</v>
      </c>
      <c r="AA281" s="2">
        <f>IF(Z281="HERE",Y281,AA280+Graph!$G$1*1000)</f>
        <v>75822224.461335286</v>
      </c>
      <c r="AB281" s="2">
        <f t="shared" si="21"/>
        <v>420000</v>
      </c>
      <c r="AC281" s="2">
        <f t="shared" si="44"/>
        <v>57627880.490298241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206</v>
      </c>
      <c r="C282" s="7"/>
      <c r="D282" s="2" t="e">
        <f t="shared" si="12"/>
        <v>#N/A</v>
      </c>
      <c r="E282" s="2" t="e">
        <f t="shared" si="22"/>
        <v>#N/A</v>
      </c>
      <c r="F282" s="2">
        <v>791451.71208791435</v>
      </c>
      <c r="G282" s="2">
        <f t="shared" si="47"/>
        <v>679079.14285714284</v>
      </c>
      <c r="H282" s="2">
        <f t="shared" si="45"/>
        <v>140084404.74947897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5045733.5714285849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858111.03571426868</v>
      </c>
      <c r="Q282" s="2">
        <f t="shared" si="48"/>
        <v>700000</v>
      </c>
      <c r="R282" s="2">
        <f t="shared" si="46"/>
        <v>146190248.95208919</v>
      </c>
      <c r="S282" s="2">
        <f t="shared" si="17"/>
        <v>679079.14285713434</v>
      </c>
      <c r="T282" s="2">
        <f t="shared" si="18"/>
        <v>20920.857142857276</v>
      </c>
      <c r="U282" s="2">
        <f t="shared" si="19"/>
        <v>700000</v>
      </c>
      <c r="V282" s="2">
        <f t="shared" si="34"/>
        <v>83371777.776589155</v>
      </c>
      <c r="W282" s="2">
        <f t="shared" si="20"/>
        <v>637246.57099974155</v>
      </c>
      <c r="X282" s="2">
        <f t="shared" si="6"/>
        <v>62753.429000258446</v>
      </c>
      <c r="Y282" s="2">
        <f t="shared" si="43"/>
        <v>62818471.17550002</v>
      </c>
      <c r="Z282" s="2" t="str">
        <f t="shared" si="8"/>
        <v>MEEP</v>
      </c>
      <c r="AA282" s="2">
        <f>IF(Z282="HERE",Y282,AA281+Graph!$G$1*1000)</f>
        <v>76242224.461335286</v>
      </c>
      <c r="AB282" s="2">
        <f t="shared" si="21"/>
        <v>420000</v>
      </c>
      <c r="AC282" s="2">
        <f t="shared" si="44"/>
        <v>57627880.490298241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207</v>
      </c>
      <c r="C283" s="7"/>
      <c r="D283" s="2" t="e">
        <f t="shared" si="12"/>
        <v>#N/A</v>
      </c>
      <c r="E283" s="2" t="e">
        <f t="shared" si="22"/>
        <v>#N/A</v>
      </c>
      <c r="F283" s="2">
        <v>793287.48757706583</v>
      </c>
      <c r="G283" s="2">
        <f t="shared" si="47"/>
        <v>679079.14285714284</v>
      </c>
      <c r="H283" s="2">
        <f t="shared" si="45"/>
        <v>140763483.8923361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5066654.4285714421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860217.67560975254</v>
      </c>
      <c r="Q283" s="2">
        <f t="shared" si="48"/>
        <v>700000</v>
      </c>
      <c r="R283" s="2">
        <f t="shared" si="46"/>
        <v>146890248.95208919</v>
      </c>
      <c r="S283" s="2">
        <f t="shared" si="17"/>
        <v>679079.14285713434</v>
      </c>
      <c r="T283" s="2">
        <f t="shared" si="18"/>
        <v>20920.857142857276</v>
      </c>
      <c r="U283" s="2">
        <f t="shared" si="19"/>
        <v>700000</v>
      </c>
      <c r="V283" s="2">
        <f t="shared" si="34"/>
        <v>84010860.123078048</v>
      </c>
      <c r="W283" s="2">
        <f t="shared" si="20"/>
        <v>639082.34648889303</v>
      </c>
      <c r="X283" s="2">
        <f t="shared" si="6"/>
        <v>60917.653511106968</v>
      </c>
      <c r="Y283" s="2">
        <f t="shared" si="43"/>
        <v>62879388.829011127</v>
      </c>
      <c r="Z283" s="2" t="str">
        <f t="shared" si="8"/>
        <v>MEEP</v>
      </c>
      <c r="AA283" s="2">
        <f>IF(Z283="HERE",Y283,AA282+Graph!$G$1*1000)</f>
        <v>76662224.461335286</v>
      </c>
      <c r="AB283" s="2">
        <f t="shared" si="21"/>
        <v>420000</v>
      </c>
      <c r="AC283" s="2">
        <f t="shared" si="44"/>
        <v>57627880.490298241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208</v>
      </c>
      <c r="C284" s="7"/>
      <c r="D284" s="2" t="e">
        <f t="shared" si="12"/>
        <v>#N/A</v>
      </c>
      <c r="E284" s="2" t="e">
        <f t="shared" si="22"/>
        <v>#N/A</v>
      </c>
      <c r="F284" s="2">
        <v>795123.2630662173</v>
      </c>
      <c r="G284" s="2">
        <f t="shared" si="47"/>
        <v>679079.14285714284</v>
      </c>
      <c r="H284" s="2">
        <f t="shared" si="45"/>
        <v>141442563.03519323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5087575.2857142994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862324.31550522149</v>
      </c>
      <c r="Q284" s="2">
        <f t="shared" si="48"/>
        <v>700000</v>
      </c>
      <c r="R284" s="2">
        <f t="shared" si="46"/>
        <v>147590248.95208919</v>
      </c>
      <c r="S284" s="2">
        <f t="shared" si="17"/>
        <v>679079.14285713434</v>
      </c>
      <c r="T284" s="2">
        <f t="shared" si="18"/>
        <v>20920.857142857276</v>
      </c>
      <c r="U284" s="2">
        <f t="shared" si="19"/>
        <v>700000</v>
      </c>
      <c r="V284" s="2">
        <f t="shared" si="34"/>
        <v>84651778.245056078</v>
      </c>
      <c r="W284" s="2">
        <f t="shared" si="20"/>
        <v>640918.12197802961</v>
      </c>
      <c r="X284" s="2">
        <f t="shared" si="6"/>
        <v>59081.878021970391</v>
      </c>
      <c r="Y284" s="2">
        <f t="shared" si="43"/>
        <v>62938470.707033098</v>
      </c>
      <c r="Z284" s="2" t="str">
        <f t="shared" si="8"/>
        <v>MEEP</v>
      </c>
      <c r="AA284" s="2">
        <f>IF(Z284="HERE",Y284,AA283+Graph!$G$1*1000)</f>
        <v>77082224.461335286</v>
      </c>
      <c r="AB284" s="2">
        <f t="shared" si="21"/>
        <v>420000</v>
      </c>
      <c r="AC284" s="2">
        <f t="shared" si="44"/>
        <v>57627880.490298241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209</v>
      </c>
      <c r="C285" s="7"/>
      <c r="D285" s="2" t="e">
        <f t="shared" si="12"/>
        <v>#N/A</v>
      </c>
      <c r="E285" s="2" t="e">
        <f t="shared" si="22"/>
        <v>#N/A</v>
      </c>
      <c r="F285" s="2">
        <v>796959.03855535388</v>
      </c>
      <c r="G285" s="2">
        <f t="shared" si="47"/>
        <v>679079.14285714284</v>
      </c>
      <c r="H285" s="2">
        <f t="shared" si="45"/>
        <v>142121642.17805037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5108496.1428571567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864430.95540069044</v>
      </c>
      <c r="Q285" s="2">
        <f t="shared" si="48"/>
        <v>700000</v>
      </c>
      <c r="R285" s="2">
        <f t="shared" si="46"/>
        <v>148290248.95208919</v>
      </c>
      <c r="S285" s="2">
        <f t="shared" si="17"/>
        <v>679079.14285713434</v>
      </c>
      <c r="T285" s="2">
        <f t="shared" si="18"/>
        <v>20920.857142857276</v>
      </c>
      <c r="U285" s="2">
        <f t="shared" si="19"/>
        <v>700000</v>
      </c>
      <c r="V285" s="2">
        <f t="shared" si="34"/>
        <v>85294532.142523259</v>
      </c>
      <c r="W285" s="2">
        <f t="shared" si="20"/>
        <v>642753.89746718109</v>
      </c>
      <c r="X285" s="2">
        <f t="shared" si="6"/>
        <v>57246.102532818913</v>
      </c>
      <c r="Y285" s="2">
        <f t="shared" si="43"/>
        <v>62995716.809565917</v>
      </c>
      <c r="Z285" s="2" t="str">
        <f t="shared" si="8"/>
        <v>MEEP</v>
      </c>
      <c r="AA285" s="2">
        <f>IF(Z285="HERE",Y285,AA284+Graph!$G$1*1000)</f>
        <v>77502224.461335286</v>
      </c>
      <c r="AB285" s="2">
        <f t="shared" si="21"/>
        <v>420000</v>
      </c>
      <c r="AC285" s="2">
        <f t="shared" si="44"/>
        <v>57627880.490298241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210</v>
      </c>
      <c r="C286" s="7"/>
      <c r="D286" s="2" t="e">
        <f t="shared" si="12"/>
        <v>#N/A</v>
      </c>
      <c r="E286" s="2" t="e">
        <f t="shared" si="22"/>
        <v>#N/A</v>
      </c>
      <c r="F286" s="2">
        <v>798794.81404450536</v>
      </c>
      <c r="G286" s="2">
        <f t="shared" si="47"/>
        <v>679079.14285714284</v>
      </c>
      <c r="H286" s="2">
        <f t="shared" si="45"/>
        <v>142800721.3209075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5129417.000000014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866537.59529615939</v>
      </c>
      <c r="Q286" s="2">
        <f t="shared" si="48"/>
        <v>700000</v>
      </c>
      <c r="R286" s="2">
        <f t="shared" si="46"/>
        <v>148990248.95208919</v>
      </c>
      <c r="S286" s="2">
        <f t="shared" si="17"/>
        <v>679079.14285713434</v>
      </c>
      <c r="T286" s="2">
        <f t="shared" si="18"/>
        <v>20920.857142857276</v>
      </c>
      <c r="U286" s="2">
        <f t="shared" si="19"/>
        <v>700000</v>
      </c>
      <c r="V286" s="2">
        <f t="shared" si="34"/>
        <v>85939121.815479577</v>
      </c>
      <c r="W286" s="2">
        <f t="shared" si="20"/>
        <v>644589.67295631766</v>
      </c>
      <c r="X286" s="2">
        <f t="shared" ref="X286:X385" si="51">SUM(U286-W286)</f>
        <v>55410.327043682337</v>
      </c>
      <c r="Y286" s="2">
        <f t="shared" si="43"/>
        <v>63051127.136609599</v>
      </c>
      <c r="Z286" s="2" t="str">
        <f t="shared" ref="Z286:Z385" si="52">IF(V286&lt;Y286,"HERE","MEEP")</f>
        <v>MEEP</v>
      </c>
      <c r="AA286" s="2">
        <f>IF(Z286="HERE",Y286,AA285+Graph!$G$1*1000)</f>
        <v>77922224.461335286</v>
      </c>
      <c r="AB286" s="2">
        <f t="shared" si="21"/>
        <v>420000</v>
      </c>
      <c r="AC286" s="2">
        <f t="shared" si="44"/>
        <v>57627880.490298241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800630.58953364193</v>
      </c>
      <c r="G287" s="2">
        <f t="shared" si="47"/>
        <v>679079.14285714284</v>
      </c>
      <c r="H287" s="2">
        <f t="shared" si="45"/>
        <v>143479800.46376464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5150337.8571428712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868644.23519162834</v>
      </c>
      <c r="Q287" s="2">
        <f t="shared" si="48"/>
        <v>700000</v>
      </c>
      <c r="R287" s="2">
        <f t="shared" si="46"/>
        <v>149690248.95208919</v>
      </c>
      <c r="S287" s="2">
        <f t="shared" ref="S287:S385" si="58">SUM(H287-H286)</f>
        <v>679079.14285713434</v>
      </c>
      <c r="T287" s="2">
        <f t="shared" ref="T287:T385" si="59">SUM(L287-L286)</f>
        <v>20920.857142857276</v>
      </c>
      <c r="U287" s="2">
        <f t="shared" ref="U287:U385" si="60">SUM(R287-R286)</f>
        <v>700000</v>
      </c>
      <c r="V287" s="2">
        <f t="shared" si="34"/>
        <v>86585547.263925046</v>
      </c>
      <c r="W287" s="2">
        <f t="shared" ref="W287:W385" si="61">SUM(V287-V286)</f>
        <v>646425.44844546914</v>
      </c>
      <c r="X287" s="2">
        <f t="shared" si="51"/>
        <v>53574.551554530859</v>
      </c>
      <c r="Y287" s="2">
        <f t="shared" ref="Y287:Y350" si="62">IF(COUNT($C288)=0,IF(COUNT($C287)=1,C287,SUM(Y286+X287)),C287)</f>
        <v>63104701.68816413</v>
      </c>
      <c r="Z287" s="2" t="str">
        <f t="shared" si="52"/>
        <v>MEEP</v>
      </c>
      <c r="AA287" s="2">
        <f>IF(Z287="HERE",Y287,AA286+Graph!$G$1*1000)</f>
        <v>78342224.461335286</v>
      </c>
      <c r="AB287" s="2">
        <f t="shared" ref="AB287:AB385" si="63">SUM(AA287-AA286)</f>
        <v>420000</v>
      </c>
      <c r="AC287" s="2">
        <f t="shared" ref="AC287:AC350" si="64">IF(Z288="HERE",V287,AC286)</f>
        <v>57627880.490298241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212</v>
      </c>
      <c r="C288" s="7"/>
      <c r="D288" s="2" t="e">
        <f t="shared" si="55"/>
        <v>#N/A</v>
      </c>
      <c r="E288" s="2" t="e">
        <f t="shared" si="22"/>
        <v>#N/A</v>
      </c>
      <c r="F288" s="2">
        <v>802466.36502279341</v>
      </c>
      <c r="G288" s="2">
        <f t="shared" si="47"/>
        <v>679079.14285714284</v>
      </c>
      <c r="H288" s="2">
        <f t="shared" ref="H288:H351" si="65">IF(COUNT($C289)=0,IF(COUNT($C288)=1,C288,SUM(H287+G288)),C288)</f>
        <v>144158879.60662177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5171258.7142857285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870750.87508709729</v>
      </c>
      <c r="Q288" s="2">
        <f t="shared" si="48"/>
        <v>700000</v>
      </c>
      <c r="R288" s="2">
        <f t="shared" ref="R288:R351" si="66">IF(COUNT($C289)=0,IF(COUNT($C288)=1,M288,SUM(R287+Q288)),M288)</f>
        <v>150390248.95208919</v>
      </c>
      <c r="S288" s="2">
        <f t="shared" si="58"/>
        <v>679079.14285713434</v>
      </c>
      <c r="T288" s="2">
        <f t="shared" si="59"/>
        <v>20920.857142857276</v>
      </c>
      <c r="U288" s="2">
        <f t="shared" si="60"/>
        <v>700000</v>
      </c>
      <c r="V288" s="2">
        <f t="shared" si="34"/>
        <v>87233808.487859651</v>
      </c>
      <c r="W288" s="2">
        <f t="shared" si="61"/>
        <v>648261.22393460572</v>
      </c>
      <c r="X288" s="2">
        <f t="shared" si="51"/>
        <v>51738.776065394282</v>
      </c>
      <c r="Y288" s="2">
        <f t="shared" si="62"/>
        <v>63156440.464229524</v>
      </c>
      <c r="Z288" s="2" t="str">
        <f t="shared" si="52"/>
        <v>MEEP</v>
      </c>
      <c r="AA288" s="2">
        <f>IF(Z288="HERE",Y288,AA287+Graph!$G$1*1000)</f>
        <v>78762224.461335286</v>
      </c>
      <c r="AB288" s="2">
        <f t="shared" si="63"/>
        <v>420000</v>
      </c>
      <c r="AC288" s="2">
        <f t="shared" si="64"/>
        <v>57627880.490298241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213</v>
      </c>
      <c r="C289" s="7"/>
      <c r="D289" s="2" t="e">
        <f t="shared" si="55"/>
        <v>#N/A</v>
      </c>
      <c r="E289" s="2" t="e">
        <f t="shared" si="22"/>
        <v>#N/A</v>
      </c>
      <c r="F289" s="2">
        <v>804302.14051192999</v>
      </c>
      <c r="G289" s="2">
        <f t="shared" si="47"/>
        <v>679079.14285714284</v>
      </c>
      <c r="H289" s="2">
        <f t="shared" si="65"/>
        <v>144837958.74947891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5192179.5714285858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872857.51498256624</v>
      </c>
      <c r="Q289" s="2">
        <f t="shared" si="48"/>
        <v>700000</v>
      </c>
      <c r="R289" s="2">
        <f t="shared" si="66"/>
        <v>151090248.95208919</v>
      </c>
      <c r="S289" s="2">
        <f t="shared" si="58"/>
        <v>679079.14285713434</v>
      </c>
      <c r="T289" s="2">
        <f t="shared" si="59"/>
        <v>20920.857142857276</v>
      </c>
      <c r="U289" s="2">
        <f t="shared" si="60"/>
        <v>700000</v>
      </c>
      <c r="V289" s="2">
        <f t="shared" si="34"/>
        <v>87883905.487283409</v>
      </c>
      <c r="W289" s="2">
        <f t="shared" si="61"/>
        <v>650096.9994237572</v>
      </c>
      <c r="X289" s="2">
        <f t="shared" si="51"/>
        <v>49903.000576242805</v>
      </c>
      <c r="Y289" s="2">
        <f t="shared" si="62"/>
        <v>63206343.464805767</v>
      </c>
      <c r="Z289" s="2" t="str">
        <f t="shared" si="52"/>
        <v>MEEP</v>
      </c>
      <c r="AA289" s="2">
        <f>IF(Z289="HERE",Y289,AA288+Graph!$G$1*1000)</f>
        <v>79182224.461335286</v>
      </c>
      <c r="AB289" s="2">
        <f t="shared" si="63"/>
        <v>420000</v>
      </c>
      <c r="AC289" s="2">
        <f t="shared" si="64"/>
        <v>57627880.490298241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214</v>
      </c>
      <c r="C290" s="7"/>
      <c r="D290" s="2" t="e">
        <f t="shared" si="55"/>
        <v>#N/A</v>
      </c>
      <c r="E290" s="2" t="e">
        <f t="shared" si="22"/>
        <v>#N/A</v>
      </c>
      <c r="F290" s="2">
        <v>806137.91600108147</v>
      </c>
      <c r="G290" s="2">
        <f t="shared" si="47"/>
        <v>679079.14285714284</v>
      </c>
      <c r="H290" s="2">
        <f t="shared" si="65"/>
        <v>145517037.89233604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5213100.4285714431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874964.15487803519</v>
      </c>
      <c r="Q290" s="2">
        <f t="shared" si="48"/>
        <v>700000</v>
      </c>
      <c r="R290" s="2">
        <f t="shared" si="66"/>
        <v>151790248.95208919</v>
      </c>
      <c r="S290" s="2">
        <f t="shared" si="58"/>
        <v>679079.14285713434</v>
      </c>
      <c r="T290" s="2">
        <f t="shared" si="59"/>
        <v>20920.857142857276</v>
      </c>
      <c r="U290" s="2">
        <f t="shared" si="60"/>
        <v>700000</v>
      </c>
      <c r="V290" s="2">
        <f t="shared" si="34"/>
        <v>88535838.262196302</v>
      </c>
      <c r="W290" s="2">
        <f t="shared" si="61"/>
        <v>651932.77491289377</v>
      </c>
      <c r="X290" s="2">
        <f t="shared" si="51"/>
        <v>48067.225087106228</v>
      </c>
      <c r="Y290" s="2">
        <f t="shared" si="62"/>
        <v>63254410.689892873</v>
      </c>
      <c r="Z290" s="2" t="str">
        <f t="shared" si="52"/>
        <v>MEEP</v>
      </c>
      <c r="AA290" s="2">
        <f>IF(Z290="HERE",Y290,AA289+Graph!$G$1*1000)</f>
        <v>79602224.461335286</v>
      </c>
      <c r="AB290" s="2">
        <f t="shared" si="63"/>
        <v>420000</v>
      </c>
      <c r="AC290" s="2">
        <f t="shared" si="64"/>
        <v>57627880.490298241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215</v>
      </c>
      <c r="C291" s="7"/>
      <c r="D291" s="2" t="e">
        <f t="shared" si="55"/>
        <v>#N/A</v>
      </c>
      <c r="E291" s="2" t="e">
        <f t="shared" si="22"/>
        <v>#N/A</v>
      </c>
      <c r="F291" s="2">
        <v>807973.69149023294</v>
      </c>
      <c r="G291" s="2">
        <f t="shared" si="47"/>
        <v>679079.14285714284</v>
      </c>
      <c r="H291" s="2">
        <f t="shared" si="65"/>
        <v>146196117.03519318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5234021.2857143003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877070.79477350414</v>
      </c>
      <c r="Q291" s="2">
        <f t="shared" si="48"/>
        <v>700000</v>
      </c>
      <c r="R291" s="2">
        <f t="shared" si="66"/>
        <v>152490248.95208919</v>
      </c>
      <c r="S291" s="2">
        <f t="shared" si="58"/>
        <v>679079.14285713434</v>
      </c>
      <c r="T291" s="2">
        <f t="shared" si="59"/>
        <v>20920.857142857276</v>
      </c>
      <c r="U291" s="2">
        <f t="shared" si="60"/>
        <v>700000</v>
      </c>
      <c r="V291" s="2">
        <f t="shared" si="34"/>
        <v>89189606.812598348</v>
      </c>
      <c r="W291" s="2">
        <f t="shared" si="61"/>
        <v>653768.55040204525</v>
      </c>
      <c r="X291" s="2">
        <f t="shared" si="51"/>
        <v>46231.44959795475</v>
      </c>
      <c r="Y291" s="2">
        <f t="shared" si="62"/>
        <v>63300642.139490828</v>
      </c>
      <c r="Z291" s="2" t="str">
        <f t="shared" si="52"/>
        <v>MEEP</v>
      </c>
      <c r="AA291" s="2">
        <f>IF(Z291="HERE",Y291,AA290+Graph!$G$1*1000)</f>
        <v>80022224.461335286</v>
      </c>
      <c r="AB291" s="2">
        <f t="shared" si="63"/>
        <v>420000</v>
      </c>
      <c r="AC291" s="2">
        <f t="shared" si="64"/>
        <v>57627880.490298241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809809.46697936952</v>
      </c>
      <c r="G292" s="2">
        <f t="shared" si="47"/>
        <v>679079.14285714284</v>
      </c>
      <c r="H292" s="2">
        <f t="shared" si="65"/>
        <v>146875196.17805031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5254942.1428571576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879177.43466897309</v>
      </c>
      <c r="Q292" s="2">
        <f t="shared" si="48"/>
        <v>700000</v>
      </c>
      <c r="R292" s="2">
        <f t="shared" si="66"/>
        <v>153190248.95208919</v>
      </c>
      <c r="S292" s="2">
        <f t="shared" si="58"/>
        <v>679079.14285713434</v>
      </c>
      <c r="T292" s="2">
        <f t="shared" si="59"/>
        <v>20920.857142857276</v>
      </c>
      <c r="U292" s="2">
        <f t="shared" si="60"/>
        <v>700000</v>
      </c>
      <c r="V292" s="2">
        <f t="shared" si="34"/>
        <v>89845211.138489544</v>
      </c>
      <c r="W292" s="2">
        <f t="shared" si="61"/>
        <v>655604.32589119673</v>
      </c>
      <c r="X292" s="2">
        <f t="shared" si="51"/>
        <v>44395.674108803272</v>
      </c>
      <c r="Y292" s="2">
        <f t="shared" si="62"/>
        <v>63345037.813599631</v>
      </c>
      <c r="Z292" s="2" t="str">
        <f t="shared" si="52"/>
        <v>MEEP</v>
      </c>
      <c r="AA292" s="2">
        <f>IF(Z292="HERE",Y292,AA291+Graph!$G$1*1000)</f>
        <v>80442224.461335286</v>
      </c>
      <c r="AB292" s="2">
        <f t="shared" si="63"/>
        <v>420000</v>
      </c>
      <c r="AC292" s="2">
        <f t="shared" si="64"/>
        <v>57627880.490298241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217</v>
      </c>
      <c r="C293" s="7"/>
      <c r="D293" s="2" t="e">
        <f t="shared" si="55"/>
        <v>#N/A</v>
      </c>
      <c r="E293" s="2" t="e">
        <f t="shared" si="67"/>
        <v>#N/A</v>
      </c>
      <c r="F293" s="2">
        <v>811645.242468521</v>
      </c>
      <c r="G293" s="2">
        <f t="shared" si="47"/>
        <v>679079.14285714284</v>
      </c>
      <c r="H293" s="2">
        <f t="shared" si="65"/>
        <v>147554275.32090744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5275863.0000000149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881284.07456444204</v>
      </c>
      <c r="Q293" s="2">
        <f t="shared" si="48"/>
        <v>700000</v>
      </c>
      <c r="R293" s="2">
        <f t="shared" si="66"/>
        <v>153890248.95208919</v>
      </c>
      <c r="S293" s="2">
        <f t="shared" si="58"/>
        <v>679079.14285713434</v>
      </c>
      <c r="T293" s="2">
        <f t="shared" si="59"/>
        <v>20920.857142857276</v>
      </c>
      <c r="U293" s="2">
        <f t="shared" si="60"/>
        <v>700000</v>
      </c>
      <c r="V293" s="2">
        <f t="shared" si="34"/>
        <v>90502651.239869878</v>
      </c>
      <c r="W293" s="2">
        <f t="shared" si="61"/>
        <v>657440.1013803333</v>
      </c>
      <c r="X293" s="2">
        <f t="shared" si="51"/>
        <v>42559.898619666696</v>
      </c>
      <c r="Y293" s="2">
        <f t="shared" si="62"/>
        <v>63387597.712219298</v>
      </c>
      <c r="Z293" s="2" t="str">
        <f t="shared" si="52"/>
        <v>MEEP</v>
      </c>
      <c r="AA293" s="2">
        <f>IF(Z293="HERE",Y293,AA292+Graph!$G$1*1000)</f>
        <v>80862224.461335286</v>
      </c>
      <c r="AB293" s="2">
        <f t="shared" si="63"/>
        <v>420000</v>
      </c>
      <c r="AC293" s="2">
        <f t="shared" si="64"/>
        <v>57627880.490298241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218</v>
      </c>
      <c r="C294" s="7"/>
      <c r="D294" s="2" t="e">
        <f t="shared" si="55"/>
        <v>#N/A</v>
      </c>
      <c r="E294" s="2" t="e">
        <f t="shared" si="67"/>
        <v>#N/A</v>
      </c>
      <c r="F294" s="2">
        <v>813481.01795765758</v>
      </c>
      <c r="G294" s="2">
        <f t="shared" ref="G294:G357" si="70">IF(F294&gt;700000,$AK$31*1000,F294)</f>
        <v>679079.14285714284</v>
      </c>
      <c r="H294" s="2">
        <f t="shared" si="65"/>
        <v>148233354.46376458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5296783.8571428722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883390.71445992589</v>
      </c>
      <c r="Q294" s="2">
        <f t="shared" ref="Q294:Q357" si="71">IF(P294&gt;700000,700000,P294)</f>
        <v>700000</v>
      </c>
      <c r="R294" s="2">
        <f t="shared" si="66"/>
        <v>154590248.95208919</v>
      </c>
      <c r="S294" s="2">
        <f t="shared" si="58"/>
        <v>679079.14285713434</v>
      </c>
      <c r="T294" s="2">
        <f t="shared" si="59"/>
        <v>20920.857142857276</v>
      </c>
      <c r="U294" s="2">
        <f t="shared" si="60"/>
        <v>700000</v>
      </c>
      <c r="V294" s="2">
        <f t="shared" si="34"/>
        <v>91161927.116739362</v>
      </c>
      <c r="W294" s="2">
        <f t="shared" si="61"/>
        <v>659275.87686948478</v>
      </c>
      <c r="X294" s="2">
        <f t="shared" si="51"/>
        <v>40724.123130515218</v>
      </c>
      <c r="Y294" s="2">
        <f t="shared" si="62"/>
        <v>63428321.835349813</v>
      </c>
      <c r="Z294" s="2" t="str">
        <f t="shared" si="52"/>
        <v>MEEP</v>
      </c>
      <c r="AA294" s="2">
        <f>IF(Z294="HERE",Y294,AA293+Graph!$G$1*1000)</f>
        <v>81282224.461335286</v>
      </c>
      <c r="AB294" s="2">
        <f t="shared" si="63"/>
        <v>420000</v>
      </c>
      <c r="AC294" s="2">
        <f t="shared" si="64"/>
        <v>57627880.490298241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219</v>
      </c>
      <c r="C295" s="7"/>
      <c r="D295" s="2" t="e">
        <f t="shared" si="55"/>
        <v>#N/A</v>
      </c>
      <c r="E295" s="2" t="e">
        <f t="shared" si="67"/>
        <v>#N/A</v>
      </c>
      <c r="F295" s="2">
        <v>815316.79344680905</v>
      </c>
      <c r="G295" s="2">
        <f t="shared" si="70"/>
        <v>679079.14285714284</v>
      </c>
      <c r="H295" s="2">
        <f t="shared" si="65"/>
        <v>148912433.60662171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5317704.7142857295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885497.35435539484</v>
      </c>
      <c r="Q295" s="2">
        <f t="shared" si="71"/>
        <v>700000</v>
      </c>
      <c r="R295" s="2">
        <f t="shared" si="66"/>
        <v>155290248.95208919</v>
      </c>
      <c r="S295" s="2">
        <f t="shared" si="58"/>
        <v>679079.14285713434</v>
      </c>
      <c r="T295" s="2">
        <f t="shared" si="59"/>
        <v>20920.857142857276</v>
      </c>
      <c r="U295" s="2">
        <f t="shared" si="60"/>
        <v>700000</v>
      </c>
      <c r="V295" s="2">
        <f t="shared" si="34"/>
        <v>91823038.769097984</v>
      </c>
      <c r="W295" s="2">
        <f t="shared" si="61"/>
        <v>661111.65235862136</v>
      </c>
      <c r="X295" s="2">
        <f t="shared" si="51"/>
        <v>38888.347641378641</v>
      </c>
      <c r="Y295" s="2">
        <f t="shared" si="62"/>
        <v>63467210.182991192</v>
      </c>
      <c r="Z295" s="2" t="str">
        <f t="shared" si="52"/>
        <v>MEEP</v>
      </c>
      <c r="AA295" s="2">
        <f>IF(Z295="HERE",Y295,AA294+Graph!$G$1*1000)</f>
        <v>81702224.461335286</v>
      </c>
      <c r="AB295" s="2">
        <f t="shared" si="63"/>
        <v>420000</v>
      </c>
      <c r="AC295" s="2">
        <f t="shared" si="64"/>
        <v>57627880.490298241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220</v>
      </c>
      <c r="C296" s="7"/>
      <c r="D296" s="2" t="e">
        <f t="shared" si="55"/>
        <v>#N/A</v>
      </c>
      <c r="E296" s="2" t="e">
        <f t="shared" si="67"/>
        <v>#N/A</v>
      </c>
      <c r="F296" s="2">
        <v>817152.56893594563</v>
      </c>
      <c r="G296" s="2">
        <f t="shared" si="70"/>
        <v>679079.14285714284</v>
      </c>
      <c r="H296" s="2">
        <f t="shared" si="65"/>
        <v>149591512.74947885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5338625.5714285867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887603.99425086379</v>
      </c>
      <c r="Q296" s="2">
        <f t="shared" si="71"/>
        <v>700000</v>
      </c>
      <c r="R296" s="2">
        <f t="shared" si="66"/>
        <v>155990248.95208919</v>
      </c>
      <c r="S296" s="2">
        <f t="shared" si="58"/>
        <v>679079.14285713434</v>
      </c>
      <c r="T296" s="2">
        <f t="shared" si="59"/>
        <v>20920.857142857276</v>
      </c>
      <c r="U296" s="2">
        <f t="shared" si="60"/>
        <v>700000</v>
      </c>
      <c r="V296" s="2">
        <f t="shared" si="34"/>
        <v>92485986.196945757</v>
      </c>
      <c r="W296" s="2">
        <f t="shared" si="61"/>
        <v>662947.42784777284</v>
      </c>
      <c r="X296" s="2">
        <f t="shared" si="51"/>
        <v>37052.572152227163</v>
      </c>
      <c r="Y296" s="2">
        <f t="shared" si="62"/>
        <v>63504262.755143419</v>
      </c>
      <c r="Z296" s="2" t="str">
        <f t="shared" si="52"/>
        <v>MEEP</v>
      </c>
      <c r="AA296" s="2">
        <f>IF(Z296="HERE",Y296,AA295+Graph!$G$1*1000)</f>
        <v>82122224.461335286</v>
      </c>
      <c r="AB296" s="2">
        <f t="shared" si="63"/>
        <v>420000</v>
      </c>
      <c r="AC296" s="2">
        <f t="shared" si="64"/>
        <v>57627880.490298241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221</v>
      </c>
      <c r="C297" s="7"/>
      <c r="D297" s="2" t="e">
        <f t="shared" si="55"/>
        <v>#N/A</v>
      </c>
      <c r="E297" s="2" t="e">
        <f t="shared" si="67"/>
        <v>#N/A</v>
      </c>
      <c r="F297" s="2">
        <v>818988.34442509711</v>
      </c>
      <c r="G297" s="2">
        <f t="shared" si="70"/>
        <v>679079.14285714284</v>
      </c>
      <c r="H297" s="2">
        <f t="shared" si="65"/>
        <v>150270591.89233598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5359546.428571444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889710.63414633274</v>
      </c>
      <c r="Q297" s="2">
        <f t="shared" si="71"/>
        <v>700000</v>
      </c>
      <c r="R297" s="2">
        <f t="shared" si="66"/>
        <v>156690248.95208919</v>
      </c>
      <c r="S297" s="2">
        <f t="shared" si="58"/>
        <v>679079.14285713434</v>
      </c>
      <c r="T297" s="2">
        <f t="shared" si="59"/>
        <v>20920.857142857276</v>
      </c>
      <c r="U297" s="2">
        <f t="shared" si="60"/>
        <v>700000</v>
      </c>
      <c r="V297" s="2">
        <f t="shared" si="34"/>
        <v>93150769.400282666</v>
      </c>
      <c r="W297" s="2">
        <f t="shared" si="61"/>
        <v>664783.20333690941</v>
      </c>
      <c r="X297" s="2">
        <f t="shared" si="51"/>
        <v>35216.796663090587</v>
      </c>
      <c r="Y297" s="2">
        <f t="shared" si="62"/>
        <v>63539479.551806509</v>
      </c>
      <c r="Z297" s="2" t="str">
        <f t="shared" si="52"/>
        <v>MEEP</v>
      </c>
      <c r="AA297" s="2">
        <f>IF(Z297="HERE",Y297,AA296+Graph!$G$1*1000)</f>
        <v>82542224.461335286</v>
      </c>
      <c r="AB297" s="2">
        <f t="shared" si="63"/>
        <v>420000</v>
      </c>
      <c r="AC297" s="2">
        <f t="shared" si="64"/>
        <v>57627880.490298241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222</v>
      </c>
      <c r="C298" s="7"/>
      <c r="D298" s="2" t="e">
        <f t="shared" si="55"/>
        <v>#N/A</v>
      </c>
      <c r="E298" s="2" t="e">
        <f t="shared" si="67"/>
        <v>#N/A</v>
      </c>
      <c r="F298" s="2">
        <v>820824.11991423368</v>
      </c>
      <c r="G298" s="2">
        <f t="shared" si="70"/>
        <v>679079.14285714284</v>
      </c>
      <c r="H298" s="2">
        <f t="shared" si="65"/>
        <v>150949671.03519312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5380467.2857143013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891817.27404180169</v>
      </c>
      <c r="Q298" s="2">
        <f t="shared" si="71"/>
        <v>700000</v>
      </c>
      <c r="R298" s="2">
        <f t="shared" si="66"/>
        <v>157390248.95208919</v>
      </c>
      <c r="S298" s="2">
        <f t="shared" si="58"/>
        <v>679079.14285713434</v>
      </c>
      <c r="T298" s="2">
        <f t="shared" si="59"/>
        <v>20920.857142857276</v>
      </c>
      <c r="U298" s="2">
        <f t="shared" si="60"/>
        <v>700000</v>
      </c>
      <c r="V298" s="2">
        <f t="shared" si="34"/>
        <v>93817388.379108727</v>
      </c>
      <c r="W298" s="2">
        <f t="shared" si="61"/>
        <v>666618.97882606089</v>
      </c>
      <c r="X298" s="2">
        <f t="shared" si="51"/>
        <v>33381.021173939109</v>
      </c>
      <c r="Y298" s="2">
        <f t="shared" si="62"/>
        <v>63572860.572980449</v>
      </c>
      <c r="Z298" s="2" t="str">
        <f t="shared" si="52"/>
        <v>MEEP</v>
      </c>
      <c r="AA298" s="2">
        <f>IF(Z298="HERE",Y298,AA297+Graph!$G$1*1000)</f>
        <v>82962224.461335286</v>
      </c>
      <c r="AB298" s="2">
        <f t="shared" si="63"/>
        <v>420000</v>
      </c>
      <c r="AC298" s="2">
        <f t="shared" si="64"/>
        <v>57627880.490298241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223</v>
      </c>
      <c r="C299" s="7"/>
      <c r="D299" s="2" t="e">
        <f t="shared" si="55"/>
        <v>#N/A</v>
      </c>
      <c r="E299" s="2" t="e">
        <f t="shared" si="67"/>
        <v>#N/A</v>
      </c>
      <c r="F299" s="2">
        <v>822659.89540338516</v>
      </c>
      <c r="G299" s="2">
        <f t="shared" si="70"/>
        <v>679079.14285714284</v>
      </c>
      <c r="H299" s="2">
        <f t="shared" si="65"/>
        <v>151628750.17805025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5401388.1428571586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893923.91393727064</v>
      </c>
      <c r="Q299" s="2">
        <f t="shared" si="71"/>
        <v>700000</v>
      </c>
      <c r="R299" s="2">
        <f t="shared" si="66"/>
        <v>158090248.95208919</v>
      </c>
      <c r="S299" s="2">
        <f t="shared" si="58"/>
        <v>679079.14285713434</v>
      </c>
      <c r="T299" s="2">
        <f t="shared" si="59"/>
        <v>20920.857142857276</v>
      </c>
      <c r="U299" s="2">
        <f t="shared" si="60"/>
        <v>700000</v>
      </c>
      <c r="V299" s="2">
        <f t="shared" si="34"/>
        <v>94485843.133423939</v>
      </c>
      <c r="W299" s="2">
        <f t="shared" si="61"/>
        <v>668454.75431521237</v>
      </c>
      <c r="X299" s="2">
        <f t="shared" si="51"/>
        <v>31545.245684787631</v>
      </c>
      <c r="Y299" s="2">
        <f t="shared" si="62"/>
        <v>63604405.818665236</v>
      </c>
      <c r="Z299" s="2" t="str">
        <f t="shared" si="52"/>
        <v>MEEP</v>
      </c>
      <c r="AA299" s="2">
        <f>IF(Z299="HERE",Y299,AA298+Graph!$G$1*1000)</f>
        <v>83382224.461335286</v>
      </c>
      <c r="AB299" s="2">
        <f t="shared" si="63"/>
        <v>420000</v>
      </c>
      <c r="AC299" s="2">
        <f t="shared" si="64"/>
        <v>57627880.490298241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224</v>
      </c>
      <c r="C300" s="7"/>
      <c r="D300" s="2" t="e">
        <f t="shared" si="55"/>
        <v>#N/A</v>
      </c>
      <c r="E300" s="2" t="e">
        <f t="shared" si="67"/>
        <v>#N/A</v>
      </c>
      <c r="F300" s="2">
        <v>824495.67089253664</v>
      </c>
      <c r="G300" s="2">
        <f t="shared" si="70"/>
        <v>679079.14285714284</v>
      </c>
      <c r="H300" s="2">
        <f t="shared" si="65"/>
        <v>152307829.32090738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5422309.0000000158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896030.55383273959</v>
      </c>
      <c r="Q300" s="2">
        <f t="shared" si="71"/>
        <v>700000</v>
      </c>
      <c r="R300" s="2">
        <f t="shared" si="66"/>
        <v>158790248.95208919</v>
      </c>
      <c r="S300" s="2">
        <f t="shared" si="58"/>
        <v>679079.14285713434</v>
      </c>
      <c r="T300" s="2">
        <f t="shared" si="59"/>
        <v>20920.857142857276</v>
      </c>
      <c r="U300" s="2">
        <f t="shared" si="60"/>
        <v>700000</v>
      </c>
      <c r="V300" s="2">
        <f t="shared" si="34"/>
        <v>95156133.663228288</v>
      </c>
      <c r="W300" s="2">
        <f t="shared" si="61"/>
        <v>670290.52980434895</v>
      </c>
      <c r="X300" s="2">
        <f t="shared" si="51"/>
        <v>29709.470195651054</v>
      </c>
      <c r="Y300" s="2">
        <f t="shared" si="62"/>
        <v>63634115.288860887</v>
      </c>
      <c r="Z300" s="2" t="str">
        <f t="shared" si="52"/>
        <v>MEEP</v>
      </c>
      <c r="AA300" s="2">
        <f>IF(Z300="HERE",Y300,AA299+Graph!$G$1*1000)</f>
        <v>83802224.461335286</v>
      </c>
      <c r="AB300" s="2">
        <f t="shared" si="63"/>
        <v>420000</v>
      </c>
      <c r="AC300" s="2">
        <f t="shared" si="64"/>
        <v>57627880.490298241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225</v>
      </c>
      <c r="C301" s="7"/>
      <c r="D301" s="2" t="e">
        <f t="shared" si="55"/>
        <v>#N/A</v>
      </c>
      <c r="E301" s="2" t="e">
        <f t="shared" si="67"/>
        <v>#N/A</v>
      </c>
      <c r="F301" s="2">
        <v>826331.44638167322</v>
      </c>
      <c r="G301" s="2">
        <f t="shared" si="70"/>
        <v>679079.14285714284</v>
      </c>
      <c r="H301" s="2">
        <f t="shared" si="65"/>
        <v>152986908.46376452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5443229.8571428731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898137.19372820854</v>
      </c>
      <c r="Q301" s="2">
        <f t="shared" si="71"/>
        <v>700000</v>
      </c>
      <c r="R301" s="2">
        <f t="shared" si="66"/>
        <v>159490248.95208919</v>
      </c>
      <c r="S301" s="2">
        <f t="shared" si="58"/>
        <v>679079.14285713434</v>
      </c>
      <c r="T301" s="2">
        <f t="shared" si="59"/>
        <v>20920.857142857276</v>
      </c>
      <c r="U301" s="2">
        <f t="shared" si="60"/>
        <v>700000</v>
      </c>
      <c r="V301" s="2">
        <f t="shared" si="34"/>
        <v>95828259.968521789</v>
      </c>
      <c r="W301" s="2">
        <f t="shared" si="61"/>
        <v>672126.30529350042</v>
      </c>
      <c r="X301" s="2">
        <f t="shared" si="51"/>
        <v>27873.694706499577</v>
      </c>
      <c r="Y301" s="2">
        <f t="shared" si="62"/>
        <v>63661988.983567387</v>
      </c>
      <c r="Z301" s="2" t="str">
        <f t="shared" si="52"/>
        <v>MEEP</v>
      </c>
      <c r="AA301" s="2">
        <f>IF(Z301="HERE",Y301,AA300+Graph!$G$1*1000)</f>
        <v>84222224.461335286</v>
      </c>
      <c r="AB301" s="2">
        <f t="shared" si="63"/>
        <v>420000</v>
      </c>
      <c r="AC301" s="2">
        <f t="shared" si="64"/>
        <v>57627880.490298241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226</v>
      </c>
      <c r="C302" s="7"/>
      <c r="D302" s="2" t="e">
        <f t="shared" si="55"/>
        <v>#N/A</v>
      </c>
      <c r="E302" s="2" t="e">
        <f t="shared" si="67"/>
        <v>#N/A</v>
      </c>
      <c r="F302" s="2">
        <v>828167.22187082469</v>
      </c>
      <c r="G302" s="2">
        <f t="shared" si="70"/>
        <v>679079.14285714284</v>
      </c>
      <c r="H302" s="2">
        <f t="shared" si="65"/>
        <v>153665987.60662165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5464150.7142857304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900243.83362367749</v>
      </c>
      <c r="Q302" s="2">
        <f t="shared" si="71"/>
        <v>700000</v>
      </c>
      <c r="R302" s="2">
        <f t="shared" si="66"/>
        <v>160190248.95208919</v>
      </c>
      <c r="S302" s="2">
        <f t="shared" si="58"/>
        <v>679079.14285713434</v>
      </c>
      <c r="T302" s="2">
        <f t="shared" si="59"/>
        <v>20920.857142857276</v>
      </c>
      <c r="U302" s="2">
        <f t="shared" si="60"/>
        <v>700000</v>
      </c>
      <c r="V302" s="2">
        <f t="shared" si="34"/>
        <v>96502222.049304426</v>
      </c>
      <c r="W302" s="2">
        <f t="shared" si="61"/>
        <v>673962.080782637</v>
      </c>
      <c r="X302" s="2">
        <f t="shared" si="51"/>
        <v>26037.919217363</v>
      </c>
      <c r="Y302" s="2">
        <f t="shared" si="62"/>
        <v>63688026.90278475</v>
      </c>
      <c r="Z302" s="2" t="str">
        <f t="shared" si="52"/>
        <v>MEEP</v>
      </c>
      <c r="AA302" s="2">
        <f>IF(Z302="HERE",Y302,AA301+Graph!$G$1*1000)</f>
        <v>84642224.461335286</v>
      </c>
      <c r="AB302" s="2">
        <f t="shared" si="63"/>
        <v>420000</v>
      </c>
      <c r="AC302" s="2">
        <f t="shared" si="64"/>
        <v>57627880.490298241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227</v>
      </c>
      <c r="C303" s="7"/>
      <c r="D303" s="2" t="e">
        <f t="shared" si="55"/>
        <v>#N/A</v>
      </c>
      <c r="E303" s="2" t="e">
        <f t="shared" si="67"/>
        <v>#N/A</v>
      </c>
      <c r="F303" s="2">
        <v>830002.99735996127</v>
      </c>
      <c r="G303" s="2">
        <f t="shared" si="70"/>
        <v>679079.14285714284</v>
      </c>
      <c r="H303" s="2">
        <f t="shared" si="65"/>
        <v>154345066.74947879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5485071.5714285877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902350.47351914644</v>
      </c>
      <c r="Q303" s="2">
        <f t="shared" si="71"/>
        <v>700000</v>
      </c>
      <c r="R303" s="2">
        <f t="shared" si="66"/>
        <v>160890248.95208919</v>
      </c>
      <c r="S303" s="2">
        <f t="shared" si="58"/>
        <v>679079.14285713434</v>
      </c>
      <c r="T303" s="2">
        <f t="shared" si="59"/>
        <v>20920.857142857276</v>
      </c>
      <c r="U303" s="2">
        <f t="shared" si="60"/>
        <v>700000</v>
      </c>
      <c r="V303" s="2">
        <f t="shared" si="34"/>
        <v>97178019.905576214</v>
      </c>
      <c r="W303" s="2">
        <f t="shared" si="61"/>
        <v>675797.85627178848</v>
      </c>
      <c r="X303" s="2">
        <f t="shared" si="51"/>
        <v>24202.143728211522</v>
      </c>
      <c r="Y303" s="2">
        <f t="shared" si="62"/>
        <v>63712229.046512961</v>
      </c>
      <c r="Z303" s="2" t="str">
        <f t="shared" si="52"/>
        <v>MEEP</v>
      </c>
      <c r="AA303" s="2">
        <f>IF(Z303="HERE",Y303,AA302+Graph!$G$1*1000)</f>
        <v>85062224.461335286</v>
      </c>
      <c r="AB303" s="2">
        <f t="shared" si="63"/>
        <v>420000</v>
      </c>
      <c r="AC303" s="2">
        <f t="shared" si="64"/>
        <v>57627880.490298241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228</v>
      </c>
      <c r="C304" s="7"/>
      <c r="D304" s="2" t="e">
        <f t="shared" si="55"/>
        <v>#N/A</v>
      </c>
      <c r="E304" s="2" t="e">
        <f t="shared" si="67"/>
        <v>#N/A</v>
      </c>
      <c r="F304" s="2">
        <v>831838.77284911275</v>
      </c>
      <c r="G304" s="2">
        <f t="shared" si="70"/>
        <v>679079.14285714284</v>
      </c>
      <c r="H304" s="2">
        <f t="shared" si="65"/>
        <v>155024145.89233592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5505992.4285714449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904457.11341463029</v>
      </c>
      <c r="Q304" s="2">
        <f t="shared" si="71"/>
        <v>700000</v>
      </c>
      <c r="R304" s="2">
        <f t="shared" si="66"/>
        <v>161590248.95208919</v>
      </c>
      <c r="S304" s="2">
        <f t="shared" si="58"/>
        <v>679079.14285713434</v>
      </c>
      <c r="T304" s="2">
        <f t="shared" si="59"/>
        <v>20920.857142857276</v>
      </c>
      <c r="U304" s="2">
        <f t="shared" si="60"/>
        <v>700000</v>
      </c>
      <c r="V304" s="2">
        <f t="shared" si="34"/>
        <v>97855653.537337139</v>
      </c>
      <c r="W304" s="2">
        <f t="shared" si="61"/>
        <v>677633.63176092505</v>
      </c>
      <c r="X304" s="2">
        <f t="shared" si="51"/>
        <v>22366.368239074945</v>
      </c>
      <c r="Y304" s="2">
        <f t="shared" si="62"/>
        <v>63734595.414752036</v>
      </c>
      <c r="Z304" s="2" t="str">
        <f t="shared" si="52"/>
        <v>MEEP</v>
      </c>
      <c r="AA304" s="2">
        <f>IF(Z304="HERE",Y304,AA303+Graph!$G$1*1000)</f>
        <v>85482224.461335286</v>
      </c>
      <c r="AB304" s="2">
        <f t="shared" si="63"/>
        <v>420000</v>
      </c>
      <c r="AC304" s="2">
        <f t="shared" si="64"/>
        <v>57627880.490298241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229</v>
      </c>
      <c r="C305" s="7"/>
      <c r="D305" s="2" t="e">
        <f t="shared" si="55"/>
        <v>#N/A</v>
      </c>
      <c r="E305" s="2" t="e">
        <f t="shared" si="67"/>
        <v>#N/A</v>
      </c>
      <c r="F305" s="2">
        <v>833674.54833824933</v>
      </c>
      <c r="G305" s="2">
        <f t="shared" si="70"/>
        <v>679079.14285714284</v>
      </c>
      <c r="H305" s="2">
        <f t="shared" si="65"/>
        <v>155703225.03519306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5526913.2857143022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906563.75331009924</v>
      </c>
      <c r="Q305" s="2">
        <f t="shared" si="71"/>
        <v>700000</v>
      </c>
      <c r="R305" s="2">
        <f t="shared" si="66"/>
        <v>162290248.95208919</v>
      </c>
      <c r="S305" s="2">
        <f t="shared" si="58"/>
        <v>679079.14285713434</v>
      </c>
      <c r="T305" s="2">
        <f t="shared" si="59"/>
        <v>20920.857142857276</v>
      </c>
      <c r="U305" s="2">
        <f t="shared" si="60"/>
        <v>700000</v>
      </c>
      <c r="V305" s="2">
        <f t="shared" si="34"/>
        <v>98535122.944587216</v>
      </c>
      <c r="W305" s="2">
        <f t="shared" si="61"/>
        <v>679469.40725007653</v>
      </c>
      <c r="X305" s="2">
        <f t="shared" si="51"/>
        <v>20530.592749923468</v>
      </c>
      <c r="Y305" s="2">
        <f t="shared" si="62"/>
        <v>63755126.00750196</v>
      </c>
      <c r="Z305" s="2" t="str">
        <f t="shared" si="52"/>
        <v>MEEP</v>
      </c>
      <c r="AA305" s="2">
        <f>IF(Z305="HERE",Y305,AA304+Graph!$G$1*1000)</f>
        <v>85902224.461335286</v>
      </c>
      <c r="AB305" s="2">
        <f t="shared" si="63"/>
        <v>420000</v>
      </c>
      <c r="AC305" s="2">
        <f t="shared" si="64"/>
        <v>57627880.490298241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230</v>
      </c>
      <c r="C306" s="7"/>
      <c r="D306" s="2" t="e">
        <f t="shared" si="55"/>
        <v>#N/A</v>
      </c>
      <c r="E306" s="2" t="e">
        <f t="shared" si="67"/>
        <v>#N/A</v>
      </c>
      <c r="F306" s="2">
        <v>835510.3238274008</v>
      </c>
      <c r="G306" s="2">
        <f t="shared" si="70"/>
        <v>679079.14285714284</v>
      </c>
      <c r="H306" s="2">
        <f t="shared" si="65"/>
        <v>156382304.17805019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5547834.1428571595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908670.39320556819</v>
      </c>
      <c r="Q306" s="2">
        <f t="shared" si="71"/>
        <v>700000</v>
      </c>
      <c r="R306" s="2">
        <f t="shared" si="66"/>
        <v>162990248.95208919</v>
      </c>
      <c r="S306" s="2">
        <f t="shared" si="58"/>
        <v>679079.14285713434</v>
      </c>
      <c r="T306" s="2">
        <f t="shared" si="59"/>
        <v>20920.857142857276</v>
      </c>
      <c r="U306" s="2">
        <f t="shared" si="60"/>
        <v>700000</v>
      </c>
      <c r="V306" s="2">
        <f t="shared" si="34"/>
        <v>99216428.127326444</v>
      </c>
      <c r="W306" s="2">
        <f t="shared" si="61"/>
        <v>681305.18273922801</v>
      </c>
      <c r="X306" s="2">
        <f t="shared" si="51"/>
        <v>18694.81726077199</v>
      </c>
      <c r="Y306" s="2">
        <f t="shared" si="62"/>
        <v>63773820.824762732</v>
      </c>
      <c r="Z306" s="2" t="str">
        <f t="shared" si="52"/>
        <v>MEEP</v>
      </c>
      <c r="AA306" s="2">
        <f>IF(Z306="HERE",Y306,AA305+Graph!$G$1*1000)</f>
        <v>86322224.461335286</v>
      </c>
      <c r="AB306" s="2">
        <f t="shared" si="63"/>
        <v>420000</v>
      </c>
      <c r="AC306" s="2">
        <f t="shared" si="64"/>
        <v>57627880.490298241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231</v>
      </c>
      <c r="C307" s="7"/>
      <c r="D307" s="2" t="e">
        <f t="shared" si="55"/>
        <v>#N/A</v>
      </c>
      <c r="E307" s="2" t="e">
        <f t="shared" si="67"/>
        <v>#N/A</v>
      </c>
      <c r="F307" s="2">
        <v>837346.09931655228</v>
      </c>
      <c r="G307" s="2">
        <f t="shared" si="70"/>
        <v>679079.14285714284</v>
      </c>
      <c r="H307" s="2">
        <f t="shared" si="65"/>
        <v>157061383.32090732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5568755.0000000168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910777.03310103714</v>
      </c>
      <c r="Q307" s="2">
        <f t="shared" si="71"/>
        <v>700000</v>
      </c>
      <c r="R307" s="2">
        <f t="shared" si="66"/>
        <v>163690248.95208919</v>
      </c>
      <c r="S307" s="2">
        <f t="shared" si="58"/>
        <v>679079.14285713434</v>
      </c>
      <c r="T307" s="2">
        <f t="shared" si="59"/>
        <v>20920.857142857276</v>
      </c>
      <c r="U307" s="2">
        <f t="shared" si="60"/>
        <v>700000</v>
      </c>
      <c r="V307" s="2">
        <f t="shared" si="34"/>
        <v>99899569.085554808</v>
      </c>
      <c r="W307" s="2">
        <f t="shared" si="61"/>
        <v>683140.95822836459</v>
      </c>
      <c r="X307" s="2">
        <f t="shared" si="51"/>
        <v>16859.041771635413</v>
      </c>
      <c r="Y307" s="2">
        <f t="shared" si="62"/>
        <v>63790679.866534367</v>
      </c>
      <c r="Z307" s="2" t="str">
        <f t="shared" si="52"/>
        <v>MEEP</v>
      </c>
      <c r="AA307" s="2">
        <f>IF(Z307="HERE",Y307,AA306+Graph!$G$1*1000)</f>
        <v>86742224.461335286</v>
      </c>
      <c r="AB307" s="2">
        <f t="shared" si="63"/>
        <v>420000</v>
      </c>
      <c r="AC307" s="2">
        <f t="shared" si="64"/>
        <v>57627880.490298241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232</v>
      </c>
      <c r="C308" s="7"/>
      <c r="D308" s="2" t="e">
        <f t="shared" si="55"/>
        <v>#N/A</v>
      </c>
      <c r="E308" s="2" t="e">
        <f t="shared" si="67"/>
        <v>#N/A</v>
      </c>
      <c r="F308" s="2">
        <v>839181.87480568886</v>
      </c>
      <c r="G308" s="2">
        <f t="shared" si="70"/>
        <v>679079.14285714284</v>
      </c>
      <c r="H308" s="2">
        <f t="shared" si="65"/>
        <v>157740462.46376446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5589675.857142874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912883.67299650609</v>
      </c>
      <c r="Q308" s="2">
        <f t="shared" si="71"/>
        <v>700000</v>
      </c>
      <c r="R308" s="2">
        <f t="shared" si="66"/>
        <v>164390248.95208919</v>
      </c>
      <c r="S308" s="2">
        <f t="shared" si="58"/>
        <v>679079.14285713434</v>
      </c>
      <c r="T308" s="2">
        <f t="shared" si="59"/>
        <v>20920.857142857276</v>
      </c>
      <c r="U308" s="2">
        <f t="shared" si="60"/>
        <v>700000</v>
      </c>
      <c r="V308" s="2">
        <f t="shared" si="34"/>
        <v>100584545.81927232</v>
      </c>
      <c r="W308" s="2">
        <f t="shared" si="61"/>
        <v>684976.73371751606</v>
      </c>
      <c r="X308" s="2">
        <f t="shared" si="51"/>
        <v>15023.266282483935</v>
      </c>
      <c r="Y308" s="2">
        <f t="shared" si="62"/>
        <v>63805703.132816851</v>
      </c>
      <c r="Z308" s="2" t="str">
        <f t="shared" si="52"/>
        <v>MEEP</v>
      </c>
      <c r="AA308" s="2">
        <f>IF(Z308="HERE",Y308,AA307+Graph!$G$1*1000)</f>
        <v>87162224.461335286</v>
      </c>
      <c r="AB308" s="2">
        <f t="shared" si="63"/>
        <v>420000</v>
      </c>
      <c r="AC308" s="2">
        <f t="shared" si="64"/>
        <v>57627880.490298241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233</v>
      </c>
      <c r="C309" s="7"/>
      <c r="D309" s="2" t="e">
        <f t="shared" si="55"/>
        <v>#N/A</v>
      </c>
      <c r="E309" s="2" t="e">
        <f t="shared" si="67"/>
        <v>#N/A</v>
      </c>
      <c r="F309" s="2">
        <v>841017.65029484034</v>
      </c>
      <c r="G309" s="2">
        <f t="shared" si="70"/>
        <v>679079.14285714284</v>
      </c>
      <c r="H309" s="2">
        <f t="shared" si="65"/>
        <v>158419541.60662159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5610596.7142857313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914990.31289197505</v>
      </c>
      <c r="Q309" s="2">
        <f t="shared" si="71"/>
        <v>700000</v>
      </c>
      <c r="R309" s="2">
        <f t="shared" si="66"/>
        <v>165090248.95208919</v>
      </c>
      <c r="S309" s="2">
        <f t="shared" si="58"/>
        <v>679079.14285713434</v>
      </c>
      <c r="T309" s="2">
        <f t="shared" si="59"/>
        <v>20920.857142857276</v>
      </c>
      <c r="U309" s="2">
        <f t="shared" si="60"/>
        <v>700000</v>
      </c>
      <c r="V309" s="2">
        <f t="shared" si="34"/>
        <v>101271358.32847898</v>
      </c>
      <c r="W309" s="2">
        <f t="shared" si="61"/>
        <v>686812.50920665264</v>
      </c>
      <c r="X309" s="2">
        <f t="shared" si="51"/>
        <v>13187.490793347359</v>
      </c>
      <c r="Y309" s="2">
        <f t="shared" si="62"/>
        <v>63818890.623610198</v>
      </c>
      <c r="Z309" s="2" t="str">
        <f t="shared" si="52"/>
        <v>MEEP</v>
      </c>
      <c r="AA309" s="2">
        <f>IF(Z309="HERE",Y309,AA308+Graph!$G$1*1000)</f>
        <v>87582224.461335286</v>
      </c>
      <c r="AB309" s="2">
        <f t="shared" si="63"/>
        <v>420000</v>
      </c>
      <c r="AC309" s="2">
        <f t="shared" si="64"/>
        <v>57627880.490298241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234</v>
      </c>
      <c r="C310" s="7"/>
      <c r="D310" s="2" t="e">
        <f t="shared" si="55"/>
        <v>#N/A</v>
      </c>
      <c r="E310" s="2" t="e">
        <f t="shared" si="67"/>
        <v>#N/A</v>
      </c>
      <c r="F310" s="2">
        <v>842853.42578397691</v>
      </c>
      <c r="G310" s="2">
        <f t="shared" si="70"/>
        <v>679079.14285714284</v>
      </c>
      <c r="H310" s="2">
        <f t="shared" si="65"/>
        <v>159098620.74947873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5631517.5714285886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917096.952787444</v>
      </c>
      <c r="Q310" s="2">
        <f t="shared" si="71"/>
        <v>700000</v>
      </c>
      <c r="R310" s="2">
        <f t="shared" si="66"/>
        <v>165790248.95208919</v>
      </c>
      <c r="S310" s="2">
        <f t="shared" si="58"/>
        <v>679079.14285713434</v>
      </c>
      <c r="T310" s="2">
        <f t="shared" si="59"/>
        <v>20920.857142857276</v>
      </c>
      <c r="U310" s="2">
        <f t="shared" si="60"/>
        <v>700000</v>
      </c>
      <c r="V310" s="2">
        <f t="shared" si="34"/>
        <v>101960006.61317478</v>
      </c>
      <c r="W310" s="2">
        <f t="shared" si="61"/>
        <v>688648.28469580412</v>
      </c>
      <c r="X310" s="2">
        <f t="shared" si="51"/>
        <v>11351.715304195881</v>
      </c>
      <c r="Y310" s="2">
        <f t="shared" si="62"/>
        <v>63830242.338914394</v>
      </c>
      <c r="Z310" s="2" t="str">
        <f t="shared" si="52"/>
        <v>MEEP</v>
      </c>
      <c r="AA310" s="2">
        <f>IF(Z310="HERE",Y310,AA309+Graph!$G$1*1000)</f>
        <v>88002224.461335286</v>
      </c>
      <c r="AB310" s="2">
        <f t="shared" si="63"/>
        <v>420000</v>
      </c>
      <c r="AC310" s="2">
        <f t="shared" si="64"/>
        <v>57627880.490298241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235</v>
      </c>
      <c r="C311" s="7"/>
      <c r="D311" s="2" t="e">
        <f t="shared" si="55"/>
        <v>#N/A</v>
      </c>
      <c r="E311" s="2" t="e">
        <f t="shared" si="67"/>
        <v>#N/A</v>
      </c>
      <c r="F311" s="2">
        <v>844689.20127312839</v>
      </c>
      <c r="G311" s="2">
        <f t="shared" si="70"/>
        <v>679079.14285714284</v>
      </c>
      <c r="H311" s="2">
        <f t="shared" si="65"/>
        <v>159777699.89233586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5652438.4285714459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919203.59268291295</v>
      </c>
      <c r="Q311" s="2">
        <f t="shared" si="71"/>
        <v>700000</v>
      </c>
      <c r="R311" s="2">
        <f t="shared" si="66"/>
        <v>166490248.95208919</v>
      </c>
      <c r="S311" s="2">
        <f t="shared" si="58"/>
        <v>679079.14285713434</v>
      </c>
      <c r="T311" s="2">
        <f t="shared" si="59"/>
        <v>20920.857142857276</v>
      </c>
      <c r="U311" s="2">
        <f t="shared" si="60"/>
        <v>700000</v>
      </c>
      <c r="V311" s="2">
        <f t="shared" si="34"/>
        <v>102650490.67335972</v>
      </c>
      <c r="W311" s="2">
        <f t="shared" si="61"/>
        <v>690484.0601849407</v>
      </c>
      <c r="X311" s="2">
        <f t="shared" si="51"/>
        <v>9515.9398150593042</v>
      </c>
      <c r="Y311" s="2">
        <f t="shared" si="62"/>
        <v>63839758.278729454</v>
      </c>
      <c r="Z311" s="2" t="str">
        <f t="shared" si="52"/>
        <v>MEEP</v>
      </c>
      <c r="AA311" s="2">
        <f>IF(Z311="HERE",Y311,AA310+Graph!$G$1*1000)</f>
        <v>88422224.461335286</v>
      </c>
      <c r="AB311" s="2">
        <f t="shared" si="63"/>
        <v>420000</v>
      </c>
      <c r="AC311" s="2">
        <f t="shared" si="64"/>
        <v>57627880.490298241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236</v>
      </c>
      <c r="C312" s="7"/>
      <c r="D312" s="2" t="e">
        <f t="shared" si="55"/>
        <v>#N/A</v>
      </c>
      <c r="E312" s="2" t="e">
        <f t="shared" si="67"/>
        <v>#N/A</v>
      </c>
      <c r="F312" s="2">
        <v>846524.97676226497</v>
      </c>
      <c r="G312" s="2">
        <f t="shared" si="70"/>
        <v>679079.14285714284</v>
      </c>
      <c r="H312" s="2">
        <f t="shared" si="65"/>
        <v>160456779.035193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5673359.2857143031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921310.2325783819</v>
      </c>
      <c r="Q312" s="2">
        <f t="shared" si="71"/>
        <v>700000</v>
      </c>
      <c r="R312" s="2">
        <f t="shared" si="66"/>
        <v>167190248.95208919</v>
      </c>
      <c r="S312" s="2">
        <f t="shared" si="58"/>
        <v>679079.14285713434</v>
      </c>
      <c r="T312" s="2">
        <f t="shared" si="59"/>
        <v>20920.857142857276</v>
      </c>
      <c r="U312" s="2">
        <f t="shared" si="60"/>
        <v>700000</v>
      </c>
      <c r="V312" s="2">
        <f t="shared" si="34"/>
        <v>103342810.50903381</v>
      </c>
      <c r="W312" s="2">
        <f t="shared" si="61"/>
        <v>692319.83567409217</v>
      </c>
      <c r="X312" s="2">
        <f t="shared" si="51"/>
        <v>7680.1643259078264</v>
      </c>
      <c r="Y312" s="2">
        <f t="shared" si="62"/>
        <v>63847438.443055362</v>
      </c>
      <c r="Z312" s="2" t="str">
        <f t="shared" si="52"/>
        <v>MEEP</v>
      </c>
      <c r="AA312" s="2">
        <f>IF(Z312="HERE",Y312,AA311+Graph!$G$1*1000)</f>
        <v>88842224.461335286</v>
      </c>
      <c r="AB312" s="2">
        <f t="shared" si="63"/>
        <v>420000</v>
      </c>
      <c r="AC312" s="2">
        <f t="shared" si="64"/>
        <v>57627880.490298241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237</v>
      </c>
      <c r="C313" s="7"/>
      <c r="D313" s="2" t="e">
        <f t="shared" si="55"/>
        <v>#N/A</v>
      </c>
      <c r="E313" s="2" t="e">
        <f t="shared" si="67"/>
        <v>#N/A</v>
      </c>
      <c r="F313" s="2">
        <v>848360.75225141644</v>
      </c>
      <c r="G313" s="2">
        <f t="shared" si="70"/>
        <v>679079.14285714284</v>
      </c>
      <c r="H313" s="2">
        <f t="shared" si="65"/>
        <v>161135858.17805013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5694280.1428571604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923416.87247385085</v>
      </c>
      <c r="Q313" s="2">
        <f t="shared" si="71"/>
        <v>700000</v>
      </c>
      <c r="R313" s="2">
        <f t="shared" si="66"/>
        <v>167890248.95208919</v>
      </c>
      <c r="S313" s="2">
        <f t="shared" si="58"/>
        <v>679079.14285713434</v>
      </c>
      <c r="T313" s="2">
        <f t="shared" si="59"/>
        <v>20920.857142857276</v>
      </c>
      <c r="U313" s="2">
        <f t="shared" si="60"/>
        <v>700000</v>
      </c>
      <c r="V313" s="2">
        <f t="shared" si="34"/>
        <v>104036966.12019704</v>
      </c>
      <c r="W313" s="2">
        <f t="shared" si="61"/>
        <v>694155.61116322875</v>
      </c>
      <c r="X313" s="2">
        <f t="shared" si="51"/>
        <v>5844.3888367712498</v>
      </c>
      <c r="Y313" s="2">
        <f t="shared" si="62"/>
        <v>63853282.831892133</v>
      </c>
      <c r="Z313" s="2" t="str">
        <f t="shared" si="52"/>
        <v>MEEP</v>
      </c>
      <c r="AA313" s="2">
        <f>IF(Z313="HERE",Y313,AA312+Graph!$G$1*1000)</f>
        <v>89262224.461335286</v>
      </c>
      <c r="AB313" s="2">
        <f t="shared" si="63"/>
        <v>420000</v>
      </c>
      <c r="AC313" s="2">
        <f t="shared" si="64"/>
        <v>57627880.490298241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238</v>
      </c>
      <c r="C314" s="7"/>
      <c r="D314" s="2" t="e">
        <f t="shared" si="55"/>
        <v>#N/A</v>
      </c>
      <c r="E314" s="2" t="e">
        <f t="shared" si="67"/>
        <v>#N/A</v>
      </c>
      <c r="F314" s="2">
        <v>850196.52774056792</v>
      </c>
      <c r="G314" s="2">
        <f t="shared" si="70"/>
        <v>679079.14285714284</v>
      </c>
      <c r="H314" s="2">
        <f t="shared" si="65"/>
        <v>161814937.32090726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5715201.0000000177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925523.5123693198</v>
      </c>
      <c r="Q314" s="2">
        <f t="shared" si="71"/>
        <v>700000</v>
      </c>
      <c r="R314" s="2">
        <f t="shared" si="66"/>
        <v>168590248.95208919</v>
      </c>
      <c r="S314" s="2">
        <f t="shared" si="58"/>
        <v>679079.14285713434</v>
      </c>
      <c r="T314" s="2">
        <f t="shared" si="59"/>
        <v>20920.857142857276</v>
      </c>
      <c r="U314" s="2">
        <f t="shared" si="60"/>
        <v>700000</v>
      </c>
      <c r="V314" s="2">
        <f t="shared" si="34"/>
        <v>104732957.50684942</v>
      </c>
      <c r="W314" s="2">
        <f t="shared" si="61"/>
        <v>695991.38665238023</v>
      </c>
      <c r="X314" s="2">
        <f t="shared" si="51"/>
        <v>4008.613347619772</v>
      </c>
      <c r="Y314" s="2">
        <f t="shared" si="62"/>
        <v>63857291.445239753</v>
      </c>
      <c r="Z314" s="2" t="str">
        <f t="shared" si="52"/>
        <v>MEEP</v>
      </c>
      <c r="AA314" s="2">
        <f>IF(Z314="HERE",Y314,AA313+Graph!$G$1*1000)</f>
        <v>89682224.461335286</v>
      </c>
      <c r="AB314" s="2">
        <f t="shared" si="63"/>
        <v>420000</v>
      </c>
      <c r="AC314" s="2">
        <f t="shared" si="64"/>
        <v>57627880.490298241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239</v>
      </c>
      <c r="C315" s="7"/>
      <c r="D315" s="2" t="e">
        <f t="shared" si="55"/>
        <v>#N/A</v>
      </c>
      <c r="E315" s="2" t="e">
        <f t="shared" si="67"/>
        <v>#N/A</v>
      </c>
      <c r="F315" s="2">
        <v>852032.3032297045</v>
      </c>
      <c r="G315" s="2">
        <f t="shared" si="70"/>
        <v>679079.14285714284</v>
      </c>
      <c r="H315" s="2">
        <f t="shared" si="65"/>
        <v>162494016.4637644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5736121.857142875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927630.15226480365</v>
      </c>
      <c r="Q315" s="2">
        <f t="shared" si="71"/>
        <v>700000</v>
      </c>
      <c r="R315" s="2">
        <f t="shared" si="66"/>
        <v>169290248.95208919</v>
      </c>
      <c r="S315" s="2">
        <f t="shared" si="58"/>
        <v>679079.14285713434</v>
      </c>
      <c r="T315" s="2">
        <f t="shared" si="59"/>
        <v>20920.857142857276</v>
      </c>
      <c r="U315" s="2">
        <f t="shared" si="60"/>
        <v>700000</v>
      </c>
      <c r="V315" s="2">
        <f t="shared" si="34"/>
        <v>105430784.66899095</v>
      </c>
      <c r="W315" s="2">
        <f t="shared" si="61"/>
        <v>697827.16214153171</v>
      </c>
      <c r="X315" s="2">
        <f t="shared" si="51"/>
        <v>2172.8378584682941</v>
      </c>
      <c r="Y315" s="2">
        <f t="shared" si="62"/>
        <v>63859464.283098221</v>
      </c>
      <c r="Z315" s="2" t="str">
        <f t="shared" si="52"/>
        <v>MEEP</v>
      </c>
      <c r="AA315" s="2">
        <f>IF(Z315="HERE",Y315,AA314+Graph!$G$1*1000)</f>
        <v>90102224.461335286</v>
      </c>
      <c r="AB315" s="2">
        <f t="shared" si="63"/>
        <v>420000</v>
      </c>
      <c r="AC315" s="2">
        <f t="shared" si="64"/>
        <v>57627880.490298241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240</v>
      </c>
      <c r="C316" s="7"/>
      <c r="D316" s="2" t="e">
        <f t="shared" si="55"/>
        <v>#N/A</v>
      </c>
      <c r="E316" s="2" t="e">
        <f t="shared" si="67"/>
        <v>#N/A</v>
      </c>
      <c r="F316" s="2">
        <v>853868.07871885598</v>
      </c>
      <c r="G316" s="2">
        <f t="shared" si="70"/>
        <v>679079.14285714284</v>
      </c>
      <c r="H316" s="2">
        <f t="shared" si="65"/>
        <v>163173095.60662153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5757042.7142857322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929736.7921602726</v>
      </c>
      <c r="Q316" s="2">
        <f t="shared" si="71"/>
        <v>700000</v>
      </c>
      <c r="R316" s="2">
        <f t="shared" si="66"/>
        <v>169990248.95208919</v>
      </c>
      <c r="S316" s="2">
        <f t="shared" si="58"/>
        <v>679079.14285713434</v>
      </c>
      <c r="T316" s="2">
        <f t="shared" si="59"/>
        <v>20920.857142857276</v>
      </c>
      <c r="U316" s="2">
        <f t="shared" si="60"/>
        <v>700000</v>
      </c>
      <c r="V316" s="2">
        <f t="shared" si="34"/>
        <v>106130447.60662162</v>
      </c>
      <c r="W316" s="2">
        <f t="shared" si="61"/>
        <v>699662.93763066828</v>
      </c>
      <c r="X316" s="2">
        <f t="shared" si="51"/>
        <v>337.06236933171749</v>
      </c>
      <c r="Y316" s="2">
        <f t="shared" si="62"/>
        <v>63859801.345467553</v>
      </c>
      <c r="Z316" s="2" t="str">
        <f t="shared" si="52"/>
        <v>MEEP</v>
      </c>
      <c r="AA316" s="2">
        <f>IF(Z316="HERE",Y316,AA315+Graph!$G$1*1000)</f>
        <v>90522224.461335286</v>
      </c>
      <c r="AB316" s="2">
        <f t="shared" si="63"/>
        <v>420000</v>
      </c>
      <c r="AC316" s="2">
        <f t="shared" si="64"/>
        <v>57627880.490298241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241</v>
      </c>
      <c r="C317" s="7"/>
      <c r="D317" s="2" t="e">
        <f t="shared" si="55"/>
        <v>#N/A</v>
      </c>
      <c r="E317" s="2" t="e">
        <f t="shared" si="67"/>
        <v>#N/A</v>
      </c>
      <c r="F317" s="2">
        <v>855703.85420799255</v>
      </c>
      <c r="G317" s="2">
        <f t="shared" si="70"/>
        <v>679079.14285714284</v>
      </c>
      <c r="H317" s="2">
        <f t="shared" si="65"/>
        <v>163852174.74947867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5777963.5714285895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931843.43205574155</v>
      </c>
      <c r="Q317" s="2">
        <f t="shared" si="71"/>
        <v>700000</v>
      </c>
      <c r="R317" s="2">
        <f t="shared" si="66"/>
        <v>170690248.95208919</v>
      </c>
      <c r="S317" s="2">
        <f t="shared" si="58"/>
        <v>679079.14285713434</v>
      </c>
      <c r="T317" s="2">
        <f t="shared" si="59"/>
        <v>20920.857142857276</v>
      </c>
      <c r="U317" s="2">
        <f t="shared" si="60"/>
        <v>700000</v>
      </c>
      <c r="V317" s="2">
        <f t="shared" si="34"/>
        <v>106809526.74947877</v>
      </c>
      <c r="W317" s="2">
        <f t="shared" si="61"/>
        <v>679079.14285714924</v>
      </c>
      <c r="X317" s="2">
        <f t="shared" si="51"/>
        <v>20920.857142850757</v>
      </c>
      <c r="Y317" s="2">
        <f t="shared" si="62"/>
        <v>63880722.202610403</v>
      </c>
      <c r="Z317" s="2" t="str">
        <f t="shared" si="52"/>
        <v>MEEP</v>
      </c>
      <c r="AA317" s="2">
        <f>IF(Z317="HERE",Y317,AA316+Graph!$G$1*1000)</f>
        <v>90942224.461335286</v>
      </c>
      <c r="AB317" s="2">
        <f t="shared" si="63"/>
        <v>420000</v>
      </c>
      <c r="AC317" s="2">
        <f t="shared" si="64"/>
        <v>57627880.490298241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242</v>
      </c>
      <c r="C318" s="7"/>
      <c r="D318" s="2" t="e">
        <f t="shared" si="55"/>
        <v>#N/A</v>
      </c>
      <c r="E318" s="2" t="e">
        <f t="shared" si="67"/>
        <v>#N/A</v>
      </c>
      <c r="F318" s="2">
        <v>857539.62969714403</v>
      </c>
      <c r="G318" s="2">
        <f t="shared" si="70"/>
        <v>679079.14285714284</v>
      </c>
      <c r="H318" s="2">
        <f t="shared" si="65"/>
        <v>164531253.8923358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5798884.4285714468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933950.0719512105</v>
      </c>
      <c r="Q318" s="2">
        <f t="shared" si="71"/>
        <v>700000</v>
      </c>
      <c r="R318" s="2">
        <f t="shared" si="66"/>
        <v>171390248.95208919</v>
      </c>
      <c r="S318" s="2">
        <f t="shared" si="58"/>
        <v>679079.14285713434</v>
      </c>
      <c r="T318" s="2">
        <f t="shared" si="59"/>
        <v>20920.857142857276</v>
      </c>
      <c r="U318" s="2">
        <f t="shared" si="60"/>
        <v>700000</v>
      </c>
      <c r="V318" s="2">
        <f t="shared" si="34"/>
        <v>107488605.89233592</v>
      </c>
      <c r="W318" s="2">
        <f t="shared" si="61"/>
        <v>679079.14285714924</v>
      </c>
      <c r="X318" s="2">
        <f t="shared" si="51"/>
        <v>20920.857142850757</v>
      </c>
      <c r="Y318" s="2">
        <f t="shared" si="62"/>
        <v>63901643.059753254</v>
      </c>
      <c r="Z318" s="2" t="str">
        <f t="shared" si="52"/>
        <v>MEEP</v>
      </c>
      <c r="AA318" s="2">
        <f>IF(Z318="HERE",Y318,AA317+Graph!$G$1*1000)</f>
        <v>91362224.461335286</v>
      </c>
      <c r="AB318" s="2">
        <f t="shared" si="63"/>
        <v>420000</v>
      </c>
      <c r="AC318" s="2">
        <f t="shared" si="64"/>
        <v>57627880.490298241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243</v>
      </c>
      <c r="C319" s="7"/>
      <c r="D319" s="2" t="e">
        <f t="shared" si="55"/>
        <v>#N/A</v>
      </c>
      <c r="E319" s="2" t="e">
        <f t="shared" si="67"/>
        <v>#N/A</v>
      </c>
      <c r="F319" s="2">
        <v>859375.40518628061</v>
      </c>
      <c r="G319" s="2">
        <f t="shared" si="70"/>
        <v>679079.14285714284</v>
      </c>
      <c r="H319" s="2">
        <f t="shared" si="65"/>
        <v>165210333.03519294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5819805.2857143041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936056.71184667945</v>
      </c>
      <c r="Q319" s="2">
        <f t="shared" si="71"/>
        <v>700000</v>
      </c>
      <c r="R319" s="2">
        <f t="shared" si="66"/>
        <v>172090248.95208919</v>
      </c>
      <c r="S319" s="2">
        <f t="shared" si="58"/>
        <v>679079.14285713434</v>
      </c>
      <c r="T319" s="2">
        <f t="shared" si="59"/>
        <v>20920.857142857276</v>
      </c>
      <c r="U319" s="2">
        <f t="shared" si="60"/>
        <v>700000</v>
      </c>
      <c r="V319" s="2">
        <f t="shared" si="34"/>
        <v>108167685.03519307</v>
      </c>
      <c r="W319" s="2">
        <f t="shared" si="61"/>
        <v>679079.14285714924</v>
      </c>
      <c r="X319" s="2">
        <f t="shared" si="51"/>
        <v>20920.857142850757</v>
      </c>
      <c r="Y319" s="2">
        <f t="shared" si="62"/>
        <v>63922563.916896105</v>
      </c>
      <c r="Z319" s="2" t="str">
        <f t="shared" si="52"/>
        <v>MEEP</v>
      </c>
      <c r="AA319" s="2">
        <f>IF(Z319="HERE",Y319,AA318+Graph!$G$1*1000)</f>
        <v>91782224.461335286</v>
      </c>
      <c r="AB319" s="2">
        <f t="shared" si="63"/>
        <v>420000</v>
      </c>
      <c r="AC319" s="2">
        <f t="shared" si="64"/>
        <v>57627880.490298241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244</v>
      </c>
      <c r="C320" s="7"/>
      <c r="D320" s="2" t="e">
        <f t="shared" si="55"/>
        <v>#N/A</v>
      </c>
      <c r="E320" s="2" t="e">
        <f t="shared" si="67"/>
        <v>#N/A</v>
      </c>
      <c r="F320" s="2">
        <v>861211.18067543209</v>
      </c>
      <c r="G320" s="2">
        <f t="shared" si="70"/>
        <v>679079.14285714284</v>
      </c>
      <c r="H320" s="2">
        <f t="shared" si="65"/>
        <v>165889412.17805007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5840726.1428571614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938163.3517421484</v>
      </c>
      <c r="Q320" s="2">
        <f t="shared" si="71"/>
        <v>700000</v>
      </c>
      <c r="R320" s="2">
        <f t="shared" si="66"/>
        <v>172790248.95208919</v>
      </c>
      <c r="S320" s="2">
        <f t="shared" si="58"/>
        <v>679079.14285713434</v>
      </c>
      <c r="T320" s="2">
        <f t="shared" si="59"/>
        <v>20920.857142857276</v>
      </c>
      <c r="U320" s="2">
        <f t="shared" si="60"/>
        <v>700000</v>
      </c>
      <c r="V320" s="2">
        <f t="shared" si="34"/>
        <v>108846764.17805022</v>
      </c>
      <c r="W320" s="2">
        <f t="shared" si="61"/>
        <v>679079.14285714924</v>
      </c>
      <c r="X320" s="2">
        <f t="shared" si="51"/>
        <v>20920.857142850757</v>
      </c>
      <c r="Y320" s="2">
        <f t="shared" si="62"/>
        <v>63943484.774038956</v>
      </c>
      <c r="Z320" s="2" t="str">
        <f t="shared" si="52"/>
        <v>MEEP</v>
      </c>
      <c r="AA320" s="2">
        <f>IF(Z320="HERE",Y320,AA319+Graph!$G$1*1000)</f>
        <v>92202224.461335286</v>
      </c>
      <c r="AB320" s="2">
        <f t="shared" si="63"/>
        <v>420000</v>
      </c>
      <c r="AC320" s="2">
        <f t="shared" si="64"/>
        <v>57627880.490298241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245</v>
      </c>
      <c r="C321" s="7"/>
      <c r="D321" s="2" t="e">
        <f t="shared" si="55"/>
        <v>#N/A</v>
      </c>
      <c r="E321" s="2" t="e">
        <f t="shared" si="67"/>
        <v>#N/A</v>
      </c>
      <c r="F321" s="2">
        <v>863046.95616456866</v>
      </c>
      <c r="G321" s="2">
        <f t="shared" si="70"/>
        <v>679079.14285714284</v>
      </c>
      <c r="H321" s="2">
        <f t="shared" si="65"/>
        <v>166568491.32090721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5861647.0000000186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940269.99163761735</v>
      </c>
      <c r="Q321" s="2">
        <f t="shared" si="71"/>
        <v>700000</v>
      </c>
      <c r="R321" s="2">
        <f t="shared" si="66"/>
        <v>173490248.95208919</v>
      </c>
      <c r="S321" s="2">
        <f t="shared" si="58"/>
        <v>679079.14285713434</v>
      </c>
      <c r="T321" s="2">
        <f t="shared" si="59"/>
        <v>20920.857142857276</v>
      </c>
      <c r="U321" s="2">
        <f t="shared" si="60"/>
        <v>700000</v>
      </c>
      <c r="V321" s="2">
        <f t="shared" si="34"/>
        <v>109525843.32090737</v>
      </c>
      <c r="W321" s="2">
        <f t="shared" si="61"/>
        <v>679079.14285714924</v>
      </c>
      <c r="X321" s="2">
        <f t="shared" si="51"/>
        <v>20920.857142850757</v>
      </c>
      <c r="Y321" s="2">
        <f t="shared" si="62"/>
        <v>63964405.631181806</v>
      </c>
      <c r="Z321" s="2" t="str">
        <f t="shared" si="52"/>
        <v>MEEP</v>
      </c>
      <c r="AA321" s="2">
        <f>IF(Z321="HERE",Y321,AA320+Graph!$G$1*1000)</f>
        <v>92622224.461335286</v>
      </c>
      <c r="AB321" s="2">
        <f t="shared" si="63"/>
        <v>420000</v>
      </c>
      <c r="AC321" s="2">
        <f t="shared" si="64"/>
        <v>57627880.490298241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246</v>
      </c>
      <c r="C322" s="7"/>
      <c r="D322" s="2" t="e">
        <f t="shared" si="55"/>
        <v>#N/A</v>
      </c>
      <c r="E322" s="2" t="e">
        <f t="shared" si="67"/>
        <v>#N/A</v>
      </c>
      <c r="F322" s="2">
        <v>864882.73165372014</v>
      </c>
      <c r="G322" s="2">
        <f t="shared" si="70"/>
        <v>679079.14285714284</v>
      </c>
      <c r="H322" s="2">
        <f t="shared" si="65"/>
        <v>167247570.46376434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5882567.8571428759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942376.6315330863</v>
      </c>
      <c r="Q322" s="2">
        <f t="shared" si="71"/>
        <v>700000</v>
      </c>
      <c r="R322" s="2">
        <f t="shared" si="66"/>
        <v>174190248.95208919</v>
      </c>
      <c r="S322" s="2">
        <f t="shared" si="58"/>
        <v>679079.14285713434</v>
      </c>
      <c r="T322" s="2">
        <f t="shared" si="59"/>
        <v>20920.857142857276</v>
      </c>
      <c r="U322" s="2">
        <f t="shared" si="60"/>
        <v>700000</v>
      </c>
      <c r="V322" s="2">
        <f t="shared" si="34"/>
        <v>110204922.46376452</v>
      </c>
      <c r="W322" s="2">
        <f t="shared" si="61"/>
        <v>679079.14285714924</v>
      </c>
      <c r="X322" s="2">
        <f t="shared" si="51"/>
        <v>20920.857142850757</v>
      </c>
      <c r="Y322" s="2">
        <f t="shared" si="62"/>
        <v>63985326.488324657</v>
      </c>
      <c r="Z322" s="2" t="str">
        <f t="shared" si="52"/>
        <v>MEEP</v>
      </c>
      <c r="AA322" s="2">
        <f>IF(Z322="HERE",Y322,AA321+Graph!$G$1*1000)</f>
        <v>93042224.461335286</v>
      </c>
      <c r="AB322" s="2">
        <f t="shared" si="63"/>
        <v>420000</v>
      </c>
      <c r="AC322" s="2">
        <f t="shared" si="64"/>
        <v>57627880.490298241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247</v>
      </c>
      <c r="C323" s="7"/>
      <c r="D323" s="2" t="e">
        <f t="shared" si="55"/>
        <v>#N/A</v>
      </c>
      <c r="E323" s="2" t="e">
        <f t="shared" si="67"/>
        <v>#N/A</v>
      </c>
      <c r="F323" s="2">
        <v>866718.50714287162</v>
      </c>
      <c r="G323" s="2">
        <f t="shared" si="70"/>
        <v>679079.14285714284</v>
      </c>
      <c r="H323" s="2">
        <f t="shared" si="65"/>
        <v>167926649.60662147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5903488.7142857332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944483.27142855525</v>
      </c>
      <c r="Q323" s="2">
        <f t="shared" si="71"/>
        <v>700000</v>
      </c>
      <c r="R323" s="2">
        <f t="shared" si="66"/>
        <v>174890248.95208919</v>
      </c>
      <c r="S323" s="2">
        <f t="shared" si="58"/>
        <v>679079.14285713434</v>
      </c>
      <c r="T323" s="2">
        <f t="shared" si="59"/>
        <v>20920.857142857276</v>
      </c>
      <c r="U323" s="2">
        <f t="shared" si="60"/>
        <v>700000</v>
      </c>
      <c r="V323" s="2">
        <f t="shared" si="34"/>
        <v>110884001.60662167</v>
      </c>
      <c r="W323" s="2">
        <f t="shared" si="61"/>
        <v>679079.14285714924</v>
      </c>
      <c r="X323" s="2">
        <f t="shared" si="51"/>
        <v>20920.857142850757</v>
      </c>
      <c r="Y323" s="2">
        <f t="shared" si="62"/>
        <v>64006247.345467508</v>
      </c>
      <c r="Z323" s="2" t="str">
        <f t="shared" si="52"/>
        <v>MEEP</v>
      </c>
      <c r="AA323" s="2">
        <f>IF(Z323="HERE",Y323,AA322+Graph!$G$1*1000)</f>
        <v>93462224.461335286</v>
      </c>
      <c r="AB323" s="2">
        <f t="shared" si="63"/>
        <v>420000</v>
      </c>
      <c r="AC323" s="2">
        <f t="shared" si="64"/>
        <v>57627880.490298241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248</v>
      </c>
      <c r="C324" s="7"/>
      <c r="D324" s="2" t="e">
        <f t="shared" si="55"/>
        <v>#N/A</v>
      </c>
      <c r="E324" s="2" t="e">
        <f t="shared" si="67"/>
        <v>#N/A</v>
      </c>
      <c r="F324" s="2">
        <v>868554.28263200819</v>
      </c>
      <c r="G324" s="2">
        <f t="shared" si="70"/>
        <v>679079.14285714284</v>
      </c>
      <c r="H324" s="2">
        <f t="shared" si="65"/>
        <v>168605728.74947861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5924409.5714285905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946589.9113240242</v>
      </c>
      <c r="Q324" s="2">
        <f t="shared" si="71"/>
        <v>700000</v>
      </c>
      <c r="R324" s="2">
        <f t="shared" si="66"/>
        <v>175590248.95208919</v>
      </c>
      <c r="S324" s="2">
        <f t="shared" si="58"/>
        <v>679079.14285713434</v>
      </c>
      <c r="T324" s="2">
        <f t="shared" si="59"/>
        <v>20920.857142857276</v>
      </c>
      <c r="U324" s="2">
        <f t="shared" si="60"/>
        <v>700000</v>
      </c>
      <c r="V324" s="2">
        <f t="shared" si="34"/>
        <v>111563080.74947882</v>
      </c>
      <c r="W324" s="2">
        <f t="shared" si="61"/>
        <v>679079.14285714924</v>
      </c>
      <c r="X324" s="2">
        <f t="shared" si="51"/>
        <v>20920.857142850757</v>
      </c>
      <c r="Y324" s="2">
        <f t="shared" si="62"/>
        <v>64027168.202610359</v>
      </c>
      <c r="Z324" s="2" t="str">
        <f t="shared" si="52"/>
        <v>MEEP</v>
      </c>
      <c r="AA324" s="2">
        <f>IF(Z324="HERE",Y324,AA323+Graph!$G$1*1000)</f>
        <v>93882224.461335286</v>
      </c>
      <c r="AB324" s="2">
        <f t="shared" si="63"/>
        <v>420000</v>
      </c>
      <c r="AC324" s="2">
        <f t="shared" si="64"/>
        <v>57627880.490298241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249</v>
      </c>
      <c r="C325" s="7"/>
      <c r="D325" s="2" t="e">
        <f t="shared" si="55"/>
        <v>#N/A</v>
      </c>
      <c r="E325" s="2" t="e">
        <f t="shared" si="67"/>
        <v>#N/A</v>
      </c>
      <c r="F325" s="2">
        <v>870390.05812115967</v>
      </c>
      <c r="G325" s="2">
        <f t="shared" si="70"/>
        <v>679079.14285714284</v>
      </c>
      <c r="H325" s="2">
        <f t="shared" si="65"/>
        <v>169284807.89233574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5945330.4285714477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948696.55121950805</v>
      </c>
      <c r="Q325" s="2">
        <f t="shared" si="71"/>
        <v>700000</v>
      </c>
      <c r="R325" s="2">
        <f t="shared" si="66"/>
        <v>176290248.95208919</v>
      </c>
      <c r="S325" s="2">
        <f t="shared" si="58"/>
        <v>679079.14285713434</v>
      </c>
      <c r="T325" s="2">
        <f t="shared" si="59"/>
        <v>20920.857142857276</v>
      </c>
      <c r="U325" s="2">
        <f t="shared" si="60"/>
        <v>700000</v>
      </c>
      <c r="V325" s="2">
        <f t="shared" si="34"/>
        <v>112242159.89233597</v>
      </c>
      <c r="W325" s="2">
        <f t="shared" si="61"/>
        <v>679079.14285714924</v>
      </c>
      <c r="X325" s="2">
        <f t="shared" si="51"/>
        <v>20920.857142850757</v>
      </c>
      <c r="Y325" s="2">
        <f t="shared" si="62"/>
        <v>64048089.059753209</v>
      </c>
      <c r="Z325" s="2" t="str">
        <f t="shared" si="52"/>
        <v>MEEP</v>
      </c>
      <c r="AA325" s="2">
        <f>IF(Z325="HERE",Y325,AA324+Graph!$G$1*1000)</f>
        <v>94302224.461335286</v>
      </c>
      <c r="AB325" s="2">
        <f t="shared" si="63"/>
        <v>420000</v>
      </c>
      <c r="AC325" s="2">
        <f t="shared" si="64"/>
        <v>57627880.490298241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250</v>
      </c>
      <c r="C326" s="7"/>
      <c r="D326" s="2" t="e">
        <f t="shared" si="55"/>
        <v>#N/A</v>
      </c>
      <c r="E326" s="2" t="e">
        <f t="shared" si="67"/>
        <v>#N/A</v>
      </c>
      <c r="F326" s="2">
        <v>872225.83361029625</v>
      </c>
      <c r="G326" s="2">
        <f t="shared" si="70"/>
        <v>679079.14285714284</v>
      </c>
      <c r="H326" s="2">
        <f t="shared" si="65"/>
        <v>169963887.03519288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5966251.285714305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950803.191114977</v>
      </c>
      <c r="Q326" s="2">
        <f t="shared" si="71"/>
        <v>700000</v>
      </c>
      <c r="R326" s="2">
        <f t="shared" si="66"/>
        <v>176990248.95208919</v>
      </c>
      <c r="S326" s="2">
        <f t="shared" si="58"/>
        <v>679079.14285713434</v>
      </c>
      <c r="T326" s="2">
        <f t="shared" si="59"/>
        <v>20920.857142857276</v>
      </c>
      <c r="U326" s="2">
        <f t="shared" si="60"/>
        <v>700000</v>
      </c>
      <c r="V326" s="2">
        <f t="shared" si="34"/>
        <v>112921239.03519312</v>
      </c>
      <c r="W326" s="2">
        <f t="shared" si="61"/>
        <v>679079.14285714924</v>
      </c>
      <c r="X326" s="2">
        <f t="shared" si="51"/>
        <v>20920.857142850757</v>
      </c>
      <c r="Y326" s="2">
        <f t="shared" si="62"/>
        <v>64069009.91689606</v>
      </c>
      <c r="Z326" s="2" t="str">
        <f t="shared" si="52"/>
        <v>MEEP</v>
      </c>
      <c r="AA326" s="2">
        <f>IF(Z326="HERE",Y326,AA325+Graph!$G$1*1000)</f>
        <v>94722224.461335286</v>
      </c>
      <c r="AB326" s="2">
        <f t="shared" si="63"/>
        <v>420000</v>
      </c>
      <c r="AC326" s="2">
        <f t="shared" si="64"/>
        <v>57627880.490298241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251</v>
      </c>
      <c r="C327" s="7"/>
      <c r="D327" s="2" t="e">
        <f t="shared" si="55"/>
        <v>#N/A</v>
      </c>
      <c r="E327" s="2" t="e">
        <f t="shared" si="67"/>
        <v>#N/A</v>
      </c>
      <c r="F327" s="2">
        <v>874061.60909944773</v>
      </c>
      <c r="G327" s="2">
        <f t="shared" si="70"/>
        <v>679079.14285714284</v>
      </c>
      <c r="H327" s="2">
        <f t="shared" si="65"/>
        <v>170642966.17805001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5987172.1428571623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952909.83101044595</v>
      </c>
      <c r="Q327" s="2">
        <f t="shared" si="71"/>
        <v>700000</v>
      </c>
      <c r="R327" s="2">
        <f t="shared" si="66"/>
        <v>177690248.95208919</v>
      </c>
      <c r="S327" s="2">
        <f t="shared" si="58"/>
        <v>679079.14285713434</v>
      </c>
      <c r="T327" s="2">
        <f t="shared" si="59"/>
        <v>20920.857142857276</v>
      </c>
      <c r="U327" s="2">
        <f t="shared" si="60"/>
        <v>700000</v>
      </c>
      <c r="V327" s="2">
        <f t="shared" si="34"/>
        <v>113600318.17805026</v>
      </c>
      <c r="W327" s="2">
        <f t="shared" si="61"/>
        <v>679079.14285714924</v>
      </c>
      <c r="X327" s="2">
        <f t="shared" si="51"/>
        <v>20920.857142850757</v>
      </c>
      <c r="Y327" s="2">
        <f t="shared" si="62"/>
        <v>64089930.774038911</v>
      </c>
      <c r="Z327" s="2" t="str">
        <f t="shared" si="52"/>
        <v>MEEP</v>
      </c>
      <c r="AA327" s="2">
        <f>IF(Z327="HERE",Y327,AA326+Graph!$G$1*1000)</f>
        <v>95142224.461335286</v>
      </c>
      <c r="AB327" s="2">
        <f t="shared" si="63"/>
        <v>420000</v>
      </c>
      <c r="AC327" s="2">
        <f t="shared" si="64"/>
        <v>57627880.490298241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252</v>
      </c>
      <c r="C328" s="7"/>
      <c r="D328" s="2" t="e">
        <f t="shared" si="55"/>
        <v>#N/A</v>
      </c>
      <c r="E328" s="2" t="e">
        <f t="shared" si="67"/>
        <v>#N/A</v>
      </c>
      <c r="F328" s="2">
        <v>875897.3845885843</v>
      </c>
      <c r="G328" s="2">
        <f t="shared" si="70"/>
        <v>679079.14285714284</v>
      </c>
      <c r="H328" s="2">
        <f t="shared" si="65"/>
        <v>171322045.32090715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6008093.0000000196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955016.4709059149</v>
      </c>
      <c r="Q328" s="2">
        <f t="shared" si="71"/>
        <v>700000</v>
      </c>
      <c r="R328" s="2">
        <f t="shared" si="66"/>
        <v>178390248.95208919</v>
      </c>
      <c r="S328" s="2">
        <f t="shared" si="58"/>
        <v>679079.14285713434</v>
      </c>
      <c r="T328" s="2">
        <f t="shared" si="59"/>
        <v>20920.857142857276</v>
      </c>
      <c r="U328" s="2">
        <f t="shared" si="60"/>
        <v>700000</v>
      </c>
      <c r="V328" s="2">
        <f t="shared" si="34"/>
        <v>114279397.32090741</v>
      </c>
      <c r="W328" s="2">
        <f t="shared" si="61"/>
        <v>679079.14285714924</v>
      </c>
      <c r="X328" s="2">
        <f t="shared" si="51"/>
        <v>20920.857142850757</v>
      </c>
      <c r="Y328" s="2">
        <f t="shared" si="62"/>
        <v>64110851.631181762</v>
      </c>
      <c r="Z328" s="2" t="str">
        <f t="shared" si="52"/>
        <v>MEEP</v>
      </c>
      <c r="AA328" s="2">
        <f>IF(Z328="HERE",Y328,AA327+Graph!$G$1*1000)</f>
        <v>95562224.461335286</v>
      </c>
      <c r="AB328" s="2">
        <f t="shared" si="63"/>
        <v>420000</v>
      </c>
      <c r="AC328" s="2">
        <f t="shared" si="64"/>
        <v>57627880.490298241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253</v>
      </c>
      <c r="C329" s="7"/>
      <c r="D329" s="2" t="e">
        <f t="shared" si="55"/>
        <v>#N/A</v>
      </c>
      <c r="E329" s="2" t="e">
        <f t="shared" si="67"/>
        <v>#N/A</v>
      </c>
      <c r="F329" s="2">
        <v>877733.16007773578</v>
      </c>
      <c r="G329" s="2">
        <f t="shared" si="70"/>
        <v>679079.14285714284</v>
      </c>
      <c r="H329" s="2">
        <f t="shared" si="65"/>
        <v>172001124.46376428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6029013.8571428768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957123.11080138385</v>
      </c>
      <c r="Q329" s="2">
        <f t="shared" si="71"/>
        <v>700000</v>
      </c>
      <c r="R329" s="2">
        <f t="shared" si="66"/>
        <v>179090248.95208919</v>
      </c>
      <c r="S329" s="2">
        <f t="shared" si="58"/>
        <v>679079.14285713434</v>
      </c>
      <c r="T329" s="2">
        <f t="shared" si="59"/>
        <v>20920.857142857276</v>
      </c>
      <c r="U329" s="2">
        <f t="shared" si="60"/>
        <v>700000</v>
      </c>
      <c r="V329" s="2">
        <f t="shared" si="34"/>
        <v>114958476.46376456</v>
      </c>
      <c r="W329" s="2">
        <f t="shared" si="61"/>
        <v>679079.14285714924</v>
      </c>
      <c r="X329" s="2">
        <f t="shared" si="51"/>
        <v>20920.857142850757</v>
      </c>
      <c r="Y329" s="2">
        <f t="shared" si="62"/>
        <v>64131772.488324612</v>
      </c>
      <c r="Z329" s="2" t="str">
        <f t="shared" si="52"/>
        <v>MEEP</v>
      </c>
      <c r="AA329" s="2">
        <f>IF(Z329="HERE",Y329,AA328+Graph!$G$1*1000)</f>
        <v>95982224.461335286</v>
      </c>
      <c r="AB329" s="2">
        <f t="shared" si="63"/>
        <v>420000</v>
      </c>
      <c r="AC329" s="2">
        <f t="shared" si="64"/>
        <v>57627880.490298241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254</v>
      </c>
      <c r="C330" s="7"/>
      <c r="D330" s="2" t="e">
        <f t="shared" si="55"/>
        <v>#N/A</v>
      </c>
      <c r="E330" s="2" t="e">
        <f t="shared" si="67"/>
        <v>#N/A</v>
      </c>
      <c r="F330" s="2">
        <v>879568.93556688726</v>
      </c>
      <c r="G330" s="2">
        <f t="shared" si="70"/>
        <v>679079.14285714284</v>
      </c>
      <c r="H330" s="2">
        <f t="shared" si="65"/>
        <v>172680203.60662141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6049934.7142857341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959229.7506968528</v>
      </c>
      <c r="Q330" s="2">
        <f t="shared" si="71"/>
        <v>700000</v>
      </c>
      <c r="R330" s="2">
        <f t="shared" si="66"/>
        <v>179790248.95208919</v>
      </c>
      <c r="S330" s="2">
        <f t="shared" si="58"/>
        <v>679079.14285713434</v>
      </c>
      <c r="T330" s="2">
        <f t="shared" si="59"/>
        <v>20920.857142857276</v>
      </c>
      <c r="U330" s="2">
        <f t="shared" si="60"/>
        <v>700000</v>
      </c>
      <c r="V330" s="2">
        <f t="shared" si="34"/>
        <v>115637555.60662171</v>
      </c>
      <c r="W330" s="2">
        <f t="shared" si="61"/>
        <v>679079.14285714924</v>
      </c>
      <c r="X330" s="2">
        <f t="shared" si="51"/>
        <v>20920.857142850757</v>
      </c>
      <c r="Y330" s="2">
        <f t="shared" si="62"/>
        <v>64152693.345467463</v>
      </c>
      <c r="Z330" s="2" t="str">
        <f t="shared" si="52"/>
        <v>MEEP</v>
      </c>
      <c r="AA330" s="2">
        <f>IF(Z330="HERE",Y330,AA329+Graph!$G$1*1000)</f>
        <v>96402224.461335286</v>
      </c>
      <c r="AB330" s="2">
        <f t="shared" si="63"/>
        <v>420000</v>
      </c>
      <c r="AC330" s="2">
        <f t="shared" si="64"/>
        <v>57627880.490298241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255</v>
      </c>
      <c r="C331" s="7"/>
      <c r="D331" s="2" t="e">
        <f t="shared" si="55"/>
        <v>#N/A</v>
      </c>
      <c r="E331" s="2" t="e">
        <f t="shared" si="67"/>
        <v>#N/A</v>
      </c>
      <c r="F331" s="2">
        <v>881404.71105602384</v>
      </c>
      <c r="G331" s="2">
        <f t="shared" si="70"/>
        <v>679079.14285714284</v>
      </c>
      <c r="H331" s="2">
        <f t="shared" si="65"/>
        <v>173359282.74947855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6070855.5714285914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961336.39059232175</v>
      </c>
      <c r="Q331" s="2">
        <f t="shared" si="71"/>
        <v>700000</v>
      </c>
      <c r="R331" s="2">
        <f t="shared" si="66"/>
        <v>180490248.95208919</v>
      </c>
      <c r="S331" s="2">
        <f t="shared" si="58"/>
        <v>679079.14285713434</v>
      </c>
      <c r="T331" s="2">
        <f t="shared" si="59"/>
        <v>20920.857142857276</v>
      </c>
      <c r="U331" s="2">
        <f t="shared" si="60"/>
        <v>700000</v>
      </c>
      <c r="V331" s="2">
        <f t="shared" si="34"/>
        <v>116316634.74947886</v>
      </c>
      <c r="W331" s="2">
        <f t="shared" si="61"/>
        <v>679079.14285714924</v>
      </c>
      <c r="X331" s="2">
        <f t="shared" si="51"/>
        <v>20920.857142850757</v>
      </c>
      <c r="Y331" s="2">
        <f t="shared" si="62"/>
        <v>64173614.202610314</v>
      </c>
      <c r="Z331" s="2" t="str">
        <f t="shared" si="52"/>
        <v>MEEP</v>
      </c>
      <c r="AA331" s="2">
        <f>IF(Z331="HERE",Y331,AA330+Graph!$G$1*1000)</f>
        <v>96822224.461335286</v>
      </c>
      <c r="AB331" s="2">
        <f t="shared" si="63"/>
        <v>420000</v>
      </c>
      <c r="AC331" s="2">
        <f t="shared" si="64"/>
        <v>57627880.490298241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256</v>
      </c>
      <c r="C332" s="7"/>
      <c r="D332" s="2" t="e">
        <f t="shared" si="55"/>
        <v>#N/A</v>
      </c>
      <c r="E332" s="2" t="e">
        <f t="shared" si="67"/>
        <v>#N/A</v>
      </c>
      <c r="F332" s="2">
        <v>883240.48654517531</v>
      </c>
      <c r="G332" s="2">
        <f t="shared" si="70"/>
        <v>679079.14285714284</v>
      </c>
      <c r="H332" s="2">
        <f t="shared" si="65"/>
        <v>174038361.89233568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6091776.4285714487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963443.0304877907</v>
      </c>
      <c r="Q332" s="2">
        <f t="shared" si="71"/>
        <v>700000</v>
      </c>
      <c r="R332" s="2">
        <f t="shared" si="66"/>
        <v>181190248.95208919</v>
      </c>
      <c r="S332" s="2">
        <f t="shared" si="58"/>
        <v>679079.14285713434</v>
      </c>
      <c r="T332" s="2">
        <f t="shared" si="59"/>
        <v>20920.857142857276</v>
      </c>
      <c r="U332" s="2">
        <f t="shared" si="60"/>
        <v>700000</v>
      </c>
      <c r="V332" s="2">
        <f t="shared" si="34"/>
        <v>116995713.89233601</v>
      </c>
      <c r="W332" s="2">
        <f t="shared" si="61"/>
        <v>679079.14285714924</v>
      </c>
      <c r="X332" s="2">
        <f t="shared" si="51"/>
        <v>20920.857142850757</v>
      </c>
      <c r="Y332" s="2">
        <f t="shared" si="62"/>
        <v>64194535.059753165</v>
      </c>
      <c r="Z332" s="2" t="str">
        <f t="shared" si="52"/>
        <v>MEEP</v>
      </c>
      <c r="AA332" s="2">
        <f>IF(Z332="HERE",Y332,AA331+Graph!$G$1*1000)</f>
        <v>97242224.461335286</v>
      </c>
      <c r="AB332" s="2">
        <f t="shared" si="63"/>
        <v>420000</v>
      </c>
      <c r="AC332" s="2">
        <f t="shared" si="64"/>
        <v>57627880.490298241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257</v>
      </c>
      <c r="C333" s="7"/>
      <c r="D333" s="2" t="e">
        <f t="shared" si="55"/>
        <v>#N/A</v>
      </c>
      <c r="E333" s="2" t="e">
        <f t="shared" si="67"/>
        <v>#N/A</v>
      </c>
      <c r="F333" s="2">
        <v>885076.26203431189</v>
      </c>
      <c r="G333" s="2">
        <f t="shared" si="70"/>
        <v>679079.14285714284</v>
      </c>
      <c r="H333" s="2">
        <f t="shared" si="65"/>
        <v>174717441.03519282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6112697.2857143059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965549.67038325965</v>
      </c>
      <c r="Q333" s="2">
        <f t="shared" si="71"/>
        <v>700000</v>
      </c>
      <c r="R333" s="2">
        <f t="shared" si="66"/>
        <v>181890248.95208919</v>
      </c>
      <c r="S333" s="2">
        <f t="shared" si="58"/>
        <v>679079.14285713434</v>
      </c>
      <c r="T333" s="2">
        <f t="shared" si="59"/>
        <v>20920.857142857276</v>
      </c>
      <c r="U333" s="2">
        <f t="shared" si="60"/>
        <v>700000</v>
      </c>
      <c r="V333" s="2">
        <f t="shared" si="34"/>
        <v>117674793.03519316</v>
      </c>
      <c r="W333" s="2">
        <f t="shared" si="61"/>
        <v>679079.14285714924</v>
      </c>
      <c r="X333" s="2">
        <f t="shared" si="51"/>
        <v>20920.857142850757</v>
      </c>
      <c r="Y333" s="2">
        <f t="shared" si="62"/>
        <v>64215455.916896015</v>
      </c>
      <c r="Z333" s="2" t="str">
        <f t="shared" si="52"/>
        <v>MEEP</v>
      </c>
      <c r="AA333" s="2">
        <f>IF(Z333="HERE",Y333,AA332+Graph!$G$1*1000)</f>
        <v>97662224.461335286</v>
      </c>
      <c r="AB333" s="2">
        <f t="shared" si="63"/>
        <v>420000</v>
      </c>
      <c r="AC333" s="2">
        <f t="shared" si="64"/>
        <v>57627880.490298241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258</v>
      </c>
      <c r="C334" s="7"/>
      <c r="D334" s="2" t="e">
        <f t="shared" si="55"/>
        <v>#N/A</v>
      </c>
      <c r="E334" s="2" t="e">
        <f t="shared" si="67"/>
        <v>#N/A</v>
      </c>
      <c r="F334" s="2">
        <v>886912.03752346337</v>
      </c>
      <c r="G334" s="2">
        <f t="shared" si="70"/>
        <v>679079.14285714284</v>
      </c>
      <c r="H334" s="2">
        <f t="shared" si="65"/>
        <v>175396520.17804995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6133618.1428571632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967656.3102787286</v>
      </c>
      <c r="Q334" s="2">
        <f t="shared" si="71"/>
        <v>700000</v>
      </c>
      <c r="R334" s="2">
        <f t="shared" si="66"/>
        <v>182590248.95208919</v>
      </c>
      <c r="S334" s="2">
        <f t="shared" si="58"/>
        <v>679079.14285713434</v>
      </c>
      <c r="T334" s="2">
        <f t="shared" si="59"/>
        <v>20920.857142857276</v>
      </c>
      <c r="U334" s="2">
        <f t="shared" si="60"/>
        <v>700000</v>
      </c>
      <c r="V334" s="2">
        <f t="shared" si="34"/>
        <v>118353872.17805031</v>
      </c>
      <c r="W334" s="2">
        <f t="shared" si="61"/>
        <v>679079.14285714924</v>
      </c>
      <c r="X334" s="2">
        <f t="shared" si="51"/>
        <v>20920.857142850757</v>
      </c>
      <c r="Y334" s="2">
        <f t="shared" si="62"/>
        <v>64236376.774038866</v>
      </c>
      <c r="Z334" s="2" t="str">
        <f t="shared" si="52"/>
        <v>MEEP</v>
      </c>
      <c r="AA334" s="2">
        <f>IF(Z334="HERE",Y334,AA333+Graph!$G$1*1000)</f>
        <v>98082224.461335286</v>
      </c>
      <c r="AB334" s="2">
        <f t="shared" si="63"/>
        <v>420000</v>
      </c>
      <c r="AC334" s="2">
        <f t="shared" si="64"/>
        <v>57627880.490298241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259</v>
      </c>
      <c r="C335" s="7"/>
      <c r="D335" s="2" t="e">
        <f t="shared" si="55"/>
        <v>#N/A</v>
      </c>
      <c r="E335" s="2" t="e">
        <f t="shared" si="67"/>
        <v>#N/A</v>
      </c>
      <c r="F335" s="2">
        <v>888747.81301259995</v>
      </c>
      <c r="G335" s="2">
        <f t="shared" si="70"/>
        <v>679079.14285714284</v>
      </c>
      <c r="H335" s="2">
        <f t="shared" si="65"/>
        <v>176075599.32090709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6154539.0000000205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969762.95017421246</v>
      </c>
      <c r="Q335" s="2">
        <f t="shared" si="71"/>
        <v>700000</v>
      </c>
      <c r="R335" s="2">
        <f t="shared" si="66"/>
        <v>183290248.95208919</v>
      </c>
      <c r="S335" s="2">
        <f t="shared" si="58"/>
        <v>679079.14285713434</v>
      </c>
      <c r="T335" s="2">
        <f t="shared" si="59"/>
        <v>20920.857142857276</v>
      </c>
      <c r="U335" s="2">
        <f t="shared" si="60"/>
        <v>700000</v>
      </c>
      <c r="V335" s="2">
        <f t="shared" si="34"/>
        <v>119032951.32090746</v>
      </c>
      <c r="W335" s="2">
        <f t="shared" si="61"/>
        <v>679079.14285714924</v>
      </c>
      <c r="X335" s="2">
        <f t="shared" si="51"/>
        <v>20920.857142850757</v>
      </c>
      <c r="Y335" s="2">
        <f t="shared" si="62"/>
        <v>64257297.631181717</v>
      </c>
      <c r="Z335" s="2" t="str">
        <f t="shared" si="52"/>
        <v>MEEP</v>
      </c>
      <c r="AA335" s="2">
        <f>IF(Z335="HERE",Y335,AA334+Graph!$G$1*1000)</f>
        <v>98502224.461335286</v>
      </c>
      <c r="AB335" s="2">
        <f t="shared" si="63"/>
        <v>420000</v>
      </c>
      <c r="AC335" s="2">
        <f t="shared" si="64"/>
        <v>57627880.490298241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260</v>
      </c>
      <c r="C336" s="7"/>
      <c r="D336" s="2" t="e">
        <f t="shared" si="55"/>
        <v>#N/A</v>
      </c>
      <c r="E336" s="2" t="e">
        <f t="shared" si="67"/>
        <v>#N/A</v>
      </c>
      <c r="F336" s="2">
        <v>890583.58850175142</v>
      </c>
      <c r="G336" s="2">
        <f t="shared" si="70"/>
        <v>679079.14285714284</v>
      </c>
      <c r="H336" s="2">
        <f t="shared" si="65"/>
        <v>176754678.46376422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6175459.8571428778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971869.59006968141</v>
      </c>
      <c r="Q336" s="2">
        <f t="shared" si="71"/>
        <v>700000</v>
      </c>
      <c r="R336" s="2">
        <f t="shared" si="66"/>
        <v>183990248.95208919</v>
      </c>
      <c r="S336" s="2">
        <f t="shared" si="58"/>
        <v>679079.14285713434</v>
      </c>
      <c r="T336" s="2">
        <f t="shared" si="59"/>
        <v>20920.857142857276</v>
      </c>
      <c r="U336" s="2">
        <f t="shared" si="60"/>
        <v>700000</v>
      </c>
      <c r="V336" s="2">
        <f t="shared" si="34"/>
        <v>119712030.46376461</v>
      </c>
      <c r="W336" s="2">
        <f t="shared" si="61"/>
        <v>679079.14285714924</v>
      </c>
      <c r="X336" s="2">
        <f t="shared" si="51"/>
        <v>20920.857142850757</v>
      </c>
      <c r="Y336" s="2">
        <f t="shared" si="62"/>
        <v>64278218.488324568</v>
      </c>
      <c r="Z336" s="2" t="str">
        <f t="shared" si="52"/>
        <v>MEEP</v>
      </c>
      <c r="AA336" s="2">
        <f>IF(Z336="HERE",Y336,AA335+Graph!$G$1*1000)</f>
        <v>98922224.461335286</v>
      </c>
      <c r="AB336" s="2">
        <f t="shared" si="63"/>
        <v>420000</v>
      </c>
      <c r="AC336" s="2">
        <f t="shared" si="64"/>
        <v>57627880.490298241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261</v>
      </c>
      <c r="C337" s="7"/>
      <c r="D337" s="2" t="e">
        <f t="shared" si="55"/>
        <v>#N/A</v>
      </c>
      <c r="E337" s="2" t="e">
        <f t="shared" si="67"/>
        <v>#N/A</v>
      </c>
      <c r="F337" s="2">
        <v>892419.3639909029</v>
      </c>
      <c r="G337" s="2">
        <f t="shared" si="70"/>
        <v>679079.14285714284</v>
      </c>
      <c r="H337" s="2">
        <f t="shared" si="65"/>
        <v>177433757.60662135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6196380.714285735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973976.22996515036</v>
      </c>
      <c r="Q337" s="2">
        <f t="shared" si="71"/>
        <v>700000</v>
      </c>
      <c r="R337" s="2">
        <f t="shared" si="66"/>
        <v>184690248.95208919</v>
      </c>
      <c r="S337" s="2">
        <f t="shared" si="58"/>
        <v>679079.14285713434</v>
      </c>
      <c r="T337" s="2">
        <f t="shared" si="59"/>
        <v>20920.857142857276</v>
      </c>
      <c r="U337" s="2">
        <f t="shared" si="60"/>
        <v>700000</v>
      </c>
      <c r="V337" s="2">
        <f t="shared" si="34"/>
        <v>120391109.60662176</v>
      </c>
      <c r="W337" s="2">
        <f t="shared" si="61"/>
        <v>679079.14285714924</v>
      </c>
      <c r="X337" s="2">
        <f t="shared" si="51"/>
        <v>20920.857142850757</v>
      </c>
      <c r="Y337" s="2">
        <f t="shared" si="62"/>
        <v>64299139.345467418</v>
      </c>
      <c r="Z337" s="2" t="str">
        <f t="shared" si="52"/>
        <v>MEEP</v>
      </c>
      <c r="AA337" s="2">
        <f>IF(Z337="HERE",Y337,AA336+Graph!$G$1*1000)</f>
        <v>99342224.461335286</v>
      </c>
      <c r="AB337" s="2">
        <f t="shared" si="63"/>
        <v>420000</v>
      </c>
      <c r="AC337" s="2">
        <f t="shared" si="64"/>
        <v>57627880.490298241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262</v>
      </c>
      <c r="C338" s="7"/>
      <c r="D338" s="2" t="e">
        <f t="shared" si="55"/>
        <v>#N/A</v>
      </c>
      <c r="E338" s="2" t="e">
        <f t="shared" si="67"/>
        <v>#N/A</v>
      </c>
      <c r="F338" s="2">
        <v>894255.13948003948</v>
      </c>
      <c r="G338" s="2">
        <f t="shared" si="70"/>
        <v>679079.14285714284</v>
      </c>
      <c r="H338" s="2">
        <f t="shared" si="65"/>
        <v>178112836.74947849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6217301.5714285923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976082.86986061931</v>
      </c>
      <c r="Q338" s="2">
        <f t="shared" si="71"/>
        <v>700000</v>
      </c>
      <c r="R338" s="2">
        <f t="shared" si="66"/>
        <v>185390248.95208919</v>
      </c>
      <c r="S338" s="2">
        <f t="shared" si="58"/>
        <v>679079.14285713434</v>
      </c>
      <c r="T338" s="2">
        <f t="shared" si="59"/>
        <v>20920.857142857276</v>
      </c>
      <c r="U338" s="2">
        <f t="shared" si="60"/>
        <v>700000</v>
      </c>
      <c r="V338" s="2">
        <f t="shared" si="34"/>
        <v>121070188.74947891</v>
      </c>
      <c r="W338" s="2">
        <f t="shared" si="61"/>
        <v>679079.14285714924</v>
      </c>
      <c r="X338" s="2">
        <f t="shared" si="51"/>
        <v>20920.857142850757</v>
      </c>
      <c r="Y338" s="2">
        <f t="shared" si="62"/>
        <v>64320060.202610269</v>
      </c>
      <c r="Z338" s="2" t="str">
        <f t="shared" si="52"/>
        <v>MEEP</v>
      </c>
      <c r="AA338" s="2">
        <f>IF(Z338="HERE",Y338,AA337+Graph!$G$1*1000)</f>
        <v>99762224.461335286</v>
      </c>
      <c r="AB338" s="2">
        <f t="shared" si="63"/>
        <v>420000</v>
      </c>
      <c r="AC338" s="2">
        <f t="shared" si="64"/>
        <v>57627880.490298241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263</v>
      </c>
      <c r="C339" s="7"/>
      <c r="D339" s="2" t="e">
        <f t="shared" si="55"/>
        <v>#N/A</v>
      </c>
      <c r="E339" s="2" t="e">
        <f t="shared" si="67"/>
        <v>#N/A</v>
      </c>
      <c r="F339" s="2">
        <v>896090.91496919096</v>
      </c>
      <c r="G339" s="2">
        <f t="shared" si="70"/>
        <v>679079.14285714284</v>
      </c>
      <c r="H339" s="2">
        <f t="shared" si="65"/>
        <v>178791915.89233562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6238222.4285714496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978189.50975608826</v>
      </c>
      <c r="Q339" s="2">
        <f t="shared" si="71"/>
        <v>700000</v>
      </c>
      <c r="R339" s="2">
        <f t="shared" si="66"/>
        <v>186090248.95208919</v>
      </c>
      <c r="S339" s="2">
        <f t="shared" si="58"/>
        <v>679079.14285713434</v>
      </c>
      <c r="T339" s="2">
        <f t="shared" si="59"/>
        <v>20920.857142857276</v>
      </c>
      <c r="U339" s="2">
        <f t="shared" si="60"/>
        <v>700000</v>
      </c>
      <c r="V339" s="2">
        <f t="shared" si="34"/>
        <v>121749267.89233606</v>
      </c>
      <c r="W339" s="2">
        <f t="shared" si="61"/>
        <v>679079.14285714924</v>
      </c>
      <c r="X339" s="2">
        <f t="shared" si="51"/>
        <v>20920.857142850757</v>
      </c>
      <c r="Y339" s="2">
        <f t="shared" si="62"/>
        <v>64340981.05975312</v>
      </c>
      <c r="Z339" s="2" t="str">
        <f t="shared" si="52"/>
        <v>MEEP</v>
      </c>
      <c r="AA339" s="2">
        <f>IF(Z339="HERE",Y339,AA338+Graph!$G$1*1000)</f>
        <v>100182224.46133529</v>
      </c>
      <c r="AB339" s="2">
        <f t="shared" si="63"/>
        <v>420000</v>
      </c>
      <c r="AC339" s="2">
        <f t="shared" si="64"/>
        <v>57627880.490298241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264</v>
      </c>
      <c r="C340" s="7"/>
      <c r="D340" s="2" t="e">
        <f t="shared" si="55"/>
        <v>#N/A</v>
      </c>
      <c r="E340" s="2" t="e">
        <f t="shared" si="67"/>
        <v>#N/A</v>
      </c>
      <c r="F340" s="2">
        <v>897926.69045832753</v>
      </c>
      <c r="G340" s="2">
        <f t="shared" si="70"/>
        <v>679079.14285714284</v>
      </c>
      <c r="H340" s="2">
        <f t="shared" si="65"/>
        <v>179470995.03519276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6259143.2857143069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980296.14965155721</v>
      </c>
      <c r="Q340" s="2">
        <f t="shared" si="71"/>
        <v>700000</v>
      </c>
      <c r="R340" s="2">
        <f t="shared" si="66"/>
        <v>186790248.95208919</v>
      </c>
      <c r="S340" s="2">
        <f t="shared" si="58"/>
        <v>679079.14285713434</v>
      </c>
      <c r="T340" s="2">
        <f t="shared" si="59"/>
        <v>20920.857142857276</v>
      </c>
      <c r="U340" s="2">
        <f t="shared" si="60"/>
        <v>700000</v>
      </c>
      <c r="V340" s="2">
        <f t="shared" si="34"/>
        <v>122428347.0351932</v>
      </c>
      <c r="W340" s="2">
        <f t="shared" si="61"/>
        <v>679079.14285714924</v>
      </c>
      <c r="X340" s="2">
        <f t="shared" si="51"/>
        <v>20920.857142850757</v>
      </c>
      <c r="Y340" s="2">
        <f t="shared" si="62"/>
        <v>64361901.916895971</v>
      </c>
      <c r="Z340" s="2" t="str">
        <f t="shared" si="52"/>
        <v>MEEP</v>
      </c>
      <c r="AA340" s="2">
        <f>IF(Z340="HERE",Y340,AA339+Graph!$G$1*1000)</f>
        <v>100602224.46133529</v>
      </c>
      <c r="AB340" s="2">
        <f t="shared" si="63"/>
        <v>420000</v>
      </c>
      <c r="AC340" s="2">
        <f t="shared" si="64"/>
        <v>57627880.490298241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265</v>
      </c>
      <c r="C341" s="7"/>
      <c r="D341" s="2" t="e">
        <f t="shared" si="55"/>
        <v>#N/A</v>
      </c>
      <c r="E341" s="2" t="e">
        <f t="shared" si="67"/>
        <v>#N/A</v>
      </c>
      <c r="F341" s="2">
        <v>899762.46594747901</v>
      </c>
      <c r="G341" s="2">
        <f t="shared" si="70"/>
        <v>679079.14285714284</v>
      </c>
      <c r="H341" s="2">
        <f t="shared" si="65"/>
        <v>180150074.17804989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6280064.1428571641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982402.78954702616</v>
      </c>
      <c r="Q341" s="2">
        <f t="shared" si="71"/>
        <v>700000</v>
      </c>
      <c r="R341" s="2">
        <f t="shared" si="66"/>
        <v>187490248.95208919</v>
      </c>
      <c r="S341" s="2">
        <f t="shared" si="58"/>
        <v>679079.14285713434</v>
      </c>
      <c r="T341" s="2">
        <f t="shared" si="59"/>
        <v>20920.857142857276</v>
      </c>
      <c r="U341" s="2">
        <f t="shared" si="60"/>
        <v>700000</v>
      </c>
      <c r="V341" s="2">
        <f t="shared" si="34"/>
        <v>123107426.17805035</v>
      </c>
      <c r="W341" s="2">
        <f t="shared" si="61"/>
        <v>679079.14285714924</v>
      </c>
      <c r="X341" s="2">
        <f t="shared" si="51"/>
        <v>20920.857142850757</v>
      </c>
      <c r="Y341" s="2">
        <f t="shared" si="62"/>
        <v>64382822.774038821</v>
      </c>
      <c r="Z341" s="2" t="str">
        <f t="shared" si="52"/>
        <v>MEEP</v>
      </c>
      <c r="AA341" s="2">
        <f>IF(Z341="HERE",Y341,AA340+Graph!$G$1*1000)</f>
        <v>101022224.46133529</v>
      </c>
      <c r="AB341" s="2">
        <f t="shared" si="63"/>
        <v>420000</v>
      </c>
      <c r="AC341" s="2">
        <f t="shared" si="64"/>
        <v>57627880.490298241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266</v>
      </c>
      <c r="C342" s="7"/>
      <c r="D342" s="2" t="e">
        <f t="shared" si="55"/>
        <v>#N/A</v>
      </c>
      <c r="E342" s="2" t="e">
        <f t="shared" si="67"/>
        <v>#N/A</v>
      </c>
      <c r="F342" s="2">
        <v>901598.24143661559</v>
      </c>
      <c r="G342" s="2">
        <f t="shared" si="70"/>
        <v>679079.14285714284</v>
      </c>
      <c r="H342" s="2">
        <f t="shared" si="65"/>
        <v>180829153.32090703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6300985.0000000214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984509.42944249511</v>
      </c>
      <c r="Q342" s="2">
        <f t="shared" si="71"/>
        <v>700000</v>
      </c>
      <c r="R342" s="2">
        <f t="shared" si="66"/>
        <v>188190248.95208919</v>
      </c>
      <c r="S342" s="2">
        <f t="shared" si="58"/>
        <v>679079.14285713434</v>
      </c>
      <c r="T342" s="2">
        <f t="shared" si="59"/>
        <v>20920.857142857276</v>
      </c>
      <c r="U342" s="2">
        <f t="shared" si="60"/>
        <v>700000</v>
      </c>
      <c r="V342" s="2">
        <f t="shared" si="34"/>
        <v>123786505.3209075</v>
      </c>
      <c r="W342" s="2">
        <f t="shared" si="61"/>
        <v>679079.14285714924</v>
      </c>
      <c r="X342" s="2">
        <f t="shared" si="51"/>
        <v>20920.857142850757</v>
      </c>
      <c r="Y342" s="2">
        <f t="shared" si="62"/>
        <v>64403743.631181672</v>
      </c>
      <c r="Z342" s="2" t="str">
        <f t="shared" si="52"/>
        <v>MEEP</v>
      </c>
      <c r="AA342" s="2">
        <f>IF(Z342="HERE",Y342,AA341+Graph!$G$1*1000)</f>
        <v>101442224.46133529</v>
      </c>
      <c r="AB342" s="2">
        <f t="shared" si="63"/>
        <v>420000</v>
      </c>
      <c r="AC342" s="2">
        <f t="shared" si="64"/>
        <v>57627880.490298241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267</v>
      </c>
      <c r="C343" s="7"/>
      <c r="D343" s="2" t="e">
        <f t="shared" si="55"/>
        <v>#N/A</v>
      </c>
      <c r="E343" s="2" t="e">
        <f t="shared" si="67"/>
        <v>#N/A</v>
      </c>
      <c r="F343" s="2">
        <v>903434.01692576706</v>
      </c>
      <c r="G343" s="2">
        <f t="shared" si="70"/>
        <v>679079.14285714284</v>
      </c>
      <c r="H343" s="2">
        <f t="shared" si="65"/>
        <v>181508232.46376416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6321905.8571428787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986616.06933796406</v>
      </c>
      <c r="Q343" s="2">
        <f t="shared" si="71"/>
        <v>700000</v>
      </c>
      <c r="R343" s="2">
        <f t="shared" si="66"/>
        <v>188890248.95208919</v>
      </c>
      <c r="S343" s="2">
        <f t="shared" si="58"/>
        <v>679079.14285713434</v>
      </c>
      <c r="T343" s="2">
        <f t="shared" si="59"/>
        <v>20920.857142857276</v>
      </c>
      <c r="U343" s="2">
        <f t="shared" si="60"/>
        <v>700000</v>
      </c>
      <c r="V343" s="2">
        <f t="shared" si="34"/>
        <v>124465584.46376465</v>
      </c>
      <c r="W343" s="2">
        <f t="shared" si="61"/>
        <v>679079.14285714924</v>
      </c>
      <c r="X343" s="2">
        <f t="shared" si="51"/>
        <v>20920.857142850757</v>
      </c>
      <c r="Y343" s="2">
        <f t="shared" si="62"/>
        <v>64424664.488324523</v>
      </c>
      <c r="Z343" s="2" t="str">
        <f t="shared" si="52"/>
        <v>MEEP</v>
      </c>
      <c r="AA343" s="2">
        <f>IF(Z343="HERE",Y343,AA342+Graph!$G$1*1000)</f>
        <v>101862224.46133529</v>
      </c>
      <c r="AB343" s="2">
        <f t="shared" si="63"/>
        <v>420000</v>
      </c>
      <c r="AC343" s="2">
        <f t="shared" si="64"/>
        <v>57627880.490298241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268</v>
      </c>
      <c r="C344" s="7"/>
      <c r="D344" s="2" t="e">
        <f t="shared" si="55"/>
        <v>#N/A</v>
      </c>
      <c r="E344" s="2" t="e">
        <f t="shared" si="67"/>
        <v>#N/A</v>
      </c>
      <c r="F344" s="2">
        <v>905269.79241490364</v>
      </c>
      <c r="G344" s="2">
        <f t="shared" si="70"/>
        <v>679079.14285714284</v>
      </c>
      <c r="H344" s="2">
        <f t="shared" si="65"/>
        <v>182187311.6066213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6342826.714285736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988722.70923343301</v>
      </c>
      <c r="Q344" s="2">
        <f t="shared" si="71"/>
        <v>700000</v>
      </c>
      <c r="R344" s="2">
        <f t="shared" si="66"/>
        <v>189590248.95208919</v>
      </c>
      <c r="S344" s="2">
        <f t="shared" si="58"/>
        <v>679079.14285713434</v>
      </c>
      <c r="T344" s="2">
        <f t="shared" si="59"/>
        <v>20920.857142857276</v>
      </c>
      <c r="U344" s="2">
        <f t="shared" si="60"/>
        <v>700000</v>
      </c>
      <c r="V344" s="2">
        <f t="shared" si="34"/>
        <v>125144663.6066218</v>
      </c>
      <c r="W344" s="2">
        <f t="shared" si="61"/>
        <v>679079.14285714924</v>
      </c>
      <c r="X344" s="2">
        <f t="shared" si="51"/>
        <v>20920.857142850757</v>
      </c>
      <c r="Y344" s="2">
        <f t="shared" si="62"/>
        <v>64445585.345467374</v>
      </c>
      <c r="Z344" s="2" t="str">
        <f t="shared" si="52"/>
        <v>MEEP</v>
      </c>
      <c r="AA344" s="2">
        <f>IF(Z344="HERE",Y344,AA343+Graph!$G$1*1000)</f>
        <v>102282224.46133529</v>
      </c>
      <c r="AB344" s="2">
        <f t="shared" si="63"/>
        <v>420000</v>
      </c>
      <c r="AC344" s="2">
        <f t="shared" si="64"/>
        <v>57627880.490298241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269</v>
      </c>
      <c r="C345" s="7"/>
      <c r="D345" s="2" t="e">
        <f t="shared" si="55"/>
        <v>#N/A</v>
      </c>
      <c r="E345" s="2" t="e">
        <f t="shared" si="67"/>
        <v>#N/A</v>
      </c>
      <c r="F345" s="2">
        <v>907105.56790405512</v>
      </c>
      <c r="G345" s="2">
        <f t="shared" si="70"/>
        <v>679079.14285714284</v>
      </c>
      <c r="H345" s="2">
        <f t="shared" si="65"/>
        <v>182866390.74947843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6363747.5714285932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990829.34912890196</v>
      </c>
      <c r="Q345" s="2">
        <f t="shared" si="71"/>
        <v>700000</v>
      </c>
      <c r="R345" s="2">
        <f t="shared" si="66"/>
        <v>190290248.95208919</v>
      </c>
      <c r="S345" s="2">
        <f t="shared" si="58"/>
        <v>679079.14285713434</v>
      </c>
      <c r="T345" s="2">
        <f t="shared" si="59"/>
        <v>20920.857142857276</v>
      </c>
      <c r="U345" s="2">
        <f t="shared" si="60"/>
        <v>700000</v>
      </c>
      <c r="V345" s="2">
        <f t="shared" si="34"/>
        <v>125823742.74947895</v>
      </c>
      <c r="W345" s="2">
        <f t="shared" si="61"/>
        <v>679079.14285714924</v>
      </c>
      <c r="X345" s="2">
        <f t="shared" si="51"/>
        <v>20920.857142850757</v>
      </c>
      <c r="Y345" s="2">
        <f t="shared" si="62"/>
        <v>64466506.202610224</v>
      </c>
      <c r="Z345" s="2" t="str">
        <f t="shared" si="52"/>
        <v>MEEP</v>
      </c>
      <c r="AA345" s="2">
        <f>IF(Z345="HERE",Y345,AA344+Graph!$G$1*1000)</f>
        <v>102702224.46133529</v>
      </c>
      <c r="AB345" s="2">
        <f t="shared" si="63"/>
        <v>420000</v>
      </c>
      <c r="AC345" s="2">
        <f t="shared" si="64"/>
        <v>57627880.490298241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270</v>
      </c>
      <c r="C346" s="7"/>
      <c r="D346" s="2" t="e">
        <f t="shared" si="55"/>
        <v>#N/A</v>
      </c>
      <c r="E346" s="2" t="e">
        <f t="shared" si="67"/>
        <v>#N/A</v>
      </c>
      <c r="F346" s="2">
        <v>908941.3433932066</v>
      </c>
      <c r="G346" s="2">
        <f t="shared" si="70"/>
        <v>679079.14285714284</v>
      </c>
      <c r="H346" s="2">
        <f t="shared" si="65"/>
        <v>183545469.89233556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6384668.4285714505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992935.98902438581</v>
      </c>
      <c r="Q346" s="2">
        <f t="shared" si="71"/>
        <v>700000</v>
      </c>
      <c r="R346" s="2">
        <f t="shared" si="66"/>
        <v>190990248.95208919</v>
      </c>
      <c r="S346" s="2">
        <f t="shared" si="58"/>
        <v>679079.14285713434</v>
      </c>
      <c r="T346" s="2">
        <f t="shared" si="59"/>
        <v>20920.857142857276</v>
      </c>
      <c r="U346" s="2">
        <f t="shared" si="60"/>
        <v>700000</v>
      </c>
      <c r="V346" s="2">
        <f t="shared" si="34"/>
        <v>126502821.8923361</v>
      </c>
      <c r="W346" s="2">
        <f t="shared" si="61"/>
        <v>679079.14285714924</v>
      </c>
      <c r="X346" s="2">
        <f t="shared" si="51"/>
        <v>20920.857142850757</v>
      </c>
      <c r="Y346" s="2">
        <f t="shared" si="62"/>
        <v>64487427.059753075</v>
      </c>
      <c r="Z346" s="2" t="str">
        <f t="shared" si="52"/>
        <v>MEEP</v>
      </c>
      <c r="AA346" s="2">
        <f>IF(Z346="HERE",Y346,AA345+Graph!$G$1*1000)</f>
        <v>103122224.46133529</v>
      </c>
      <c r="AB346" s="2">
        <f t="shared" si="63"/>
        <v>420000</v>
      </c>
      <c r="AC346" s="2">
        <f t="shared" si="64"/>
        <v>57627880.490298241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271</v>
      </c>
      <c r="C347" s="7"/>
      <c r="D347" s="2" t="e">
        <f t="shared" si="55"/>
        <v>#N/A</v>
      </c>
      <c r="E347" s="2" t="e">
        <f t="shared" si="67"/>
        <v>#N/A</v>
      </c>
      <c r="F347" s="2">
        <v>910777.11888234317</v>
      </c>
      <c r="G347" s="2">
        <f t="shared" si="70"/>
        <v>679079.14285714284</v>
      </c>
      <c r="H347" s="2">
        <f t="shared" si="65"/>
        <v>184224549.0351927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6405589.2857143078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995042.62891985476</v>
      </c>
      <c r="Q347" s="2">
        <f t="shared" si="71"/>
        <v>700000</v>
      </c>
      <c r="R347" s="2">
        <f t="shared" si="66"/>
        <v>191690248.95208919</v>
      </c>
      <c r="S347" s="2">
        <f t="shared" si="58"/>
        <v>679079.14285713434</v>
      </c>
      <c r="T347" s="2">
        <f t="shared" si="59"/>
        <v>20920.857142857276</v>
      </c>
      <c r="U347" s="2">
        <f t="shared" si="60"/>
        <v>700000</v>
      </c>
      <c r="V347" s="2">
        <f t="shared" si="34"/>
        <v>127181901.03519325</v>
      </c>
      <c r="W347" s="2">
        <f t="shared" si="61"/>
        <v>679079.14285714924</v>
      </c>
      <c r="X347" s="2">
        <f t="shared" si="51"/>
        <v>20920.857142850757</v>
      </c>
      <c r="Y347" s="2">
        <f t="shared" si="62"/>
        <v>64508347.916895926</v>
      </c>
      <c r="Z347" s="2" t="str">
        <f t="shared" si="52"/>
        <v>MEEP</v>
      </c>
      <c r="AA347" s="2">
        <f>IF(Z347="HERE",Y347,AA346+Graph!$G$1*1000)</f>
        <v>103542224.46133529</v>
      </c>
      <c r="AB347" s="2">
        <f t="shared" si="63"/>
        <v>420000</v>
      </c>
      <c r="AC347" s="2">
        <f t="shared" si="64"/>
        <v>57627880.490298241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272</v>
      </c>
      <c r="C348" s="7"/>
      <c r="D348" s="2" t="e">
        <f t="shared" si="55"/>
        <v>#N/A</v>
      </c>
      <c r="E348" s="2" t="e">
        <f t="shared" si="67"/>
        <v>#N/A</v>
      </c>
      <c r="F348" s="2">
        <v>912612.89437149465</v>
      </c>
      <c r="G348" s="2">
        <f t="shared" si="70"/>
        <v>679079.14285714284</v>
      </c>
      <c r="H348" s="2">
        <f t="shared" si="65"/>
        <v>184903628.17804983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6426510.1428571651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997149.26881532371</v>
      </c>
      <c r="Q348" s="2">
        <f t="shared" si="71"/>
        <v>700000</v>
      </c>
      <c r="R348" s="2">
        <f t="shared" si="66"/>
        <v>192390248.95208919</v>
      </c>
      <c r="S348" s="2">
        <f t="shared" si="58"/>
        <v>679079.14285713434</v>
      </c>
      <c r="T348" s="2">
        <f t="shared" si="59"/>
        <v>20920.857142857276</v>
      </c>
      <c r="U348" s="2">
        <f t="shared" si="60"/>
        <v>700000</v>
      </c>
      <c r="V348" s="2">
        <f t="shared" si="34"/>
        <v>127860980.1780504</v>
      </c>
      <c r="W348" s="2">
        <f t="shared" si="61"/>
        <v>679079.14285714924</v>
      </c>
      <c r="X348" s="2">
        <f t="shared" si="51"/>
        <v>20920.857142850757</v>
      </c>
      <c r="Y348" s="2">
        <f t="shared" si="62"/>
        <v>64529268.774038777</v>
      </c>
      <c r="Z348" s="2" t="str">
        <f t="shared" si="52"/>
        <v>MEEP</v>
      </c>
      <c r="AA348" s="2">
        <f>IF(Z348="HERE",Y348,AA347+Graph!$G$1*1000)</f>
        <v>103962224.46133529</v>
      </c>
      <c r="AB348" s="2">
        <f t="shared" si="63"/>
        <v>420000</v>
      </c>
      <c r="AC348" s="2">
        <f t="shared" si="64"/>
        <v>57627880.490298241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273</v>
      </c>
      <c r="C349" s="7"/>
      <c r="D349" s="2" t="e">
        <f t="shared" si="55"/>
        <v>#N/A</v>
      </c>
      <c r="E349" s="2" t="e">
        <f t="shared" si="67"/>
        <v>#N/A</v>
      </c>
      <c r="F349" s="2">
        <v>914448.66986063123</v>
      </c>
      <c r="G349" s="2">
        <f t="shared" si="70"/>
        <v>679079.14285714284</v>
      </c>
      <c r="H349" s="2">
        <f t="shared" si="65"/>
        <v>185582707.32090697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6447431.0000000224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999255.90871079266</v>
      </c>
      <c r="Q349" s="2">
        <f t="shared" si="71"/>
        <v>700000</v>
      </c>
      <c r="R349" s="2">
        <f t="shared" si="66"/>
        <v>193090248.95208919</v>
      </c>
      <c r="S349" s="2">
        <f t="shared" si="58"/>
        <v>679079.14285713434</v>
      </c>
      <c r="T349" s="2">
        <f t="shared" si="59"/>
        <v>20920.857142857276</v>
      </c>
      <c r="U349" s="2">
        <f t="shared" si="60"/>
        <v>700000</v>
      </c>
      <c r="V349" s="2">
        <f t="shared" si="34"/>
        <v>128540059.32090755</v>
      </c>
      <c r="W349" s="2">
        <f t="shared" si="61"/>
        <v>679079.14285714924</v>
      </c>
      <c r="X349" s="2">
        <f t="shared" si="51"/>
        <v>20920.857142850757</v>
      </c>
      <c r="Y349" s="2">
        <f t="shared" si="62"/>
        <v>64550189.631181628</v>
      </c>
      <c r="Z349" s="2" t="str">
        <f t="shared" si="52"/>
        <v>MEEP</v>
      </c>
      <c r="AA349" s="2">
        <f>IF(Z349="HERE",Y349,AA348+Graph!$G$1*1000)</f>
        <v>104382224.46133529</v>
      </c>
      <c r="AB349" s="2">
        <f t="shared" si="63"/>
        <v>420000</v>
      </c>
      <c r="AC349" s="2">
        <f t="shared" si="64"/>
        <v>57627880.490298241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274</v>
      </c>
      <c r="C350" s="7"/>
      <c r="D350" s="2" t="e">
        <f t="shared" si="55"/>
        <v>#N/A</v>
      </c>
      <c r="E350" s="2" t="e">
        <f t="shared" si="67"/>
        <v>#N/A</v>
      </c>
      <c r="F350" s="2">
        <v>916284.44534978271</v>
      </c>
      <c r="G350" s="2">
        <f t="shared" si="70"/>
        <v>679079.14285714284</v>
      </c>
      <c r="H350" s="2">
        <f t="shared" si="65"/>
        <v>186261786.4637641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6468351.8571428796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1001362.5486062616</v>
      </c>
      <c r="Q350" s="2">
        <f t="shared" si="71"/>
        <v>700000</v>
      </c>
      <c r="R350" s="2">
        <f t="shared" si="66"/>
        <v>193790248.95208919</v>
      </c>
      <c r="S350" s="2">
        <f t="shared" si="58"/>
        <v>679079.14285713434</v>
      </c>
      <c r="T350" s="2">
        <f t="shared" si="59"/>
        <v>20920.857142857276</v>
      </c>
      <c r="U350" s="2">
        <f t="shared" si="60"/>
        <v>700000</v>
      </c>
      <c r="V350" s="2">
        <f t="shared" si="34"/>
        <v>129219138.4637647</v>
      </c>
      <c r="W350" s="2">
        <f t="shared" si="61"/>
        <v>679079.14285714924</v>
      </c>
      <c r="X350" s="2">
        <f t="shared" si="51"/>
        <v>20920.857142850757</v>
      </c>
      <c r="Y350" s="2">
        <f t="shared" si="62"/>
        <v>64571110.488324478</v>
      </c>
      <c r="Z350" s="2" t="str">
        <f t="shared" si="52"/>
        <v>MEEP</v>
      </c>
      <c r="AA350" s="2">
        <f>IF(Z350="HERE",Y350,AA349+Graph!$G$1*1000)</f>
        <v>104802224.46133529</v>
      </c>
      <c r="AB350" s="2">
        <f t="shared" si="63"/>
        <v>420000</v>
      </c>
      <c r="AC350" s="2">
        <f t="shared" si="64"/>
        <v>57627880.490298241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275</v>
      </c>
      <c r="C351" s="7"/>
      <c r="D351" s="2" t="e">
        <f t="shared" si="55"/>
        <v>#N/A</v>
      </c>
      <c r="E351" s="2" t="e">
        <f t="shared" si="67"/>
        <v>#N/A</v>
      </c>
      <c r="F351" s="2">
        <v>918120.22083891928</v>
      </c>
      <c r="G351" s="2">
        <f t="shared" si="70"/>
        <v>679079.14285714284</v>
      </c>
      <c r="H351" s="2">
        <f t="shared" si="65"/>
        <v>186940865.60662124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6489272.7142857369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1003469.1885017306</v>
      </c>
      <c r="Q351" s="2">
        <f t="shared" si="71"/>
        <v>700000</v>
      </c>
      <c r="R351" s="2">
        <f t="shared" si="66"/>
        <v>194490248.95208919</v>
      </c>
      <c r="S351" s="2">
        <f t="shared" si="58"/>
        <v>679079.14285713434</v>
      </c>
      <c r="T351" s="2">
        <f t="shared" si="59"/>
        <v>20920.857142857276</v>
      </c>
      <c r="U351" s="2">
        <f t="shared" si="60"/>
        <v>700000</v>
      </c>
      <c r="V351" s="2">
        <f t="shared" si="34"/>
        <v>129898217.60662185</v>
      </c>
      <c r="W351" s="2">
        <f t="shared" si="61"/>
        <v>679079.14285714924</v>
      </c>
      <c r="X351" s="2">
        <f t="shared" si="51"/>
        <v>20920.857142850757</v>
      </c>
      <c r="Y351" s="2">
        <f t="shared" ref="Y351:Y385" si="74">IF(COUNT($C352)=0,IF(COUNT($C351)=1,C351,SUM(Y350+X351)),C351)</f>
        <v>64592031.345467329</v>
      </c>
      <c r="Z351" s="2" t="str">
        <f t="shared" si="52"/>
        <v>MEEP</v>
      </c>
      <c r="AA351" s="2">
        <f>IF(Z351="HERE",Y351,AA350+Graph!$G$1*1000)</f>
        <v>105222224.46133529</v>
      </c>
      <c r="AB351" s="2">
        <f t="shared" si="63"/>
        <v>420000</v>
      </c>
      <c r="AC351" s="2">
        <f t="shared" ref="AC351:AC385" si="75">IF(Z352="HERE",V351,AC350)</f>
        <v>57627880.490298241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276</v>
      </c>
      <c r="C352" s="7"/>
      <c r="D352" s="2" t="e">
        <f t="shared" si="55"/>
        <v>#N/A</v>
      </c>
      <c r="E352" s="2" t="e">
        <f t="shared" si="67"/>
        <v>#N/A</v>
      </c>
      <c r="F352" s="2">
        <v>919955.99632807076</v>
      </c>
      <c r="G352" s="2">
        <f t="shared" si="70"/>
        <v>679079.14285714284</v>
      </c>
      <c r="H352" s="2">
        <f t="shared" ref="H352:H385" si="76">IF(COUNT($C353)=0,IF(COUNT($C352)=1,C352,SUM(H351+G352)),C352)</f>
        <v>187619944.74947837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6510193.5714285942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1005575.8283971995</v>
      </c>
      <c r="Q352" s="2">
        <f t="shared" si="71"/>
        <v>700000</v>
      </c>
      <c r="R352" s="2">
        <f t="shared" ref="R352:R385" si="77">IF(COUNT($C353)=0,IF(COUNT($C352)=1,M352,SUM(R351+Q352)),M352)</f>
        <v>195190248.95208919</v>
      </c>
      <c r="S352" s="2">
        <f t="shared" si="58"/>
        <v>679079.14285713434</v>
      </c>
      <c r="T352" s="2">
        <f t="shared" si="59"/>
        <v>20920.857142857276</v>
      </c>
      <c r="U352" s="2">
        <f t="shared" si="60"/>
        <v>700000</v>
      </c>
      <c r="V352" s="2">
        <f t="shared" si="34"/>
        <v>130577296.749479</v>
      </c>
      <c r="W352" s="2">
        <f t="shared" si="61"/>
        <v>679079.14285714924</v>
      </c>
      <c r="X352" s="2">
        <f t="shared" si="51"/>
        <v>20920.857142850757</v>
      </c>
      <c r="Y352" s="2">
        <f t="shared" si="74"/>
        <v>64612952.20261018</v>
      </c>
      <c r="Z352" s="2" t="str">
        <f t="shared" si="52"/>
        <v>MEEP</v>
      </c>
      <c r="AA352" s="2">
        <f>IF(Z352="HERE",Y352,AA351+Graph!$G$1*1000)</f>
        <v>105642224.46133529</v>
      </c>
      <c r="AB352" s="2">
        <f t="shared" si="63"/>
        <v>420000</v>
      </c>
      <c r="AC352" s="2">
        <f t="shared" si="75"/>
        <v>57627880.490298241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277</v>
      </c>
      <c r="C353" s="7"/>
      <c r="D353" s="2" t="e">
        <f t="shared" si="55"/>
        <v>#N/A</v>
      </c>
      <c r="E353" s="2" t="e">
        <f t="shared" si="67"/>
        <v>#N/A</v>
      </c>
      <c r="F353" s="2">
        <v>921791.77181722224</v>
      </c>
      <c r="G353" s="2">
        <f t="shared" si="70"/>
        <v>679079.14285714284</v>
      </c>
      <c r="H353" s="2">
        <f t="shared" si="76"/>
        <v>188299023.8923355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6531114.4285714515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1007682.4682926685</v>
      </c>
      <c r="Q353" s="2">
        <f t="shared" si="71"/>
        <v>700000</v>
      </c>
      <c r="R353" s="2">
        <f t="shared" si="77"/>
        <v>195890248.95208919</v>
      </c>
      <c r="S353" s="2">
        <f t="shared" si="58"/>
        <v>679079.14285713434</v>
      </c>
      <c r="T353" s="2">
        <f t="shared" si="59"/>
        <v>20920.857142857276</v>
      </c>
      <c r="U353" s="2">
        <f t="shared" si="60"/>
        <v>700000</v>
      </c>
      <c r="V353" s="2">
        <f t="shared" si="34"/>
        <v>131256375.89233615</v>
      </c>
      <c r="W353" s="2">
        <f t="shared" si="61"/>
        <v>679079.14285714924</v>
      </c>
      <c r="X353" s="2">
        <f t="shared" si="51"/>
        <v>20920.857142850757</v>
      </c>
      <c r="Y353" s="2">
        <f t="shared" si="74"/>
        <v>64633873.059753031</v>
      </c>
      <c r="Z353" s="2" t="str">
        <f t="shared" si="52"/>
        <v>MEEP</v>
      </c>
      <c r="AA353" s="2">
        <f>IF(Z353="HERE",Y353,AA352+Graph!$G$1*1000)</f>
        <v>106062224.46133529</v>
      </c>
      <c r="AB353" s="2">
        <f t="shared" si="63"/>
        <v>420000</v>
      </c>
      <c r="AC353" s="2">
        <f t="shared" si="75"/>
        <v>57627880.490298241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278</v>
      </c>
      <c r="C354" s="7"/>
      <c r="D354" s="2" t="e">
        <f t="shared" si="55"/>
        <v>#N/A</v>
      </c>
      <c r="E354" s="2" t="e">
        <f t="shared" si="67"/>
        <v>#N/A</v>
      </c>
      <c r="F354" s="2">
        <v>923627.54730635881</v>
      </c>
      <c r="G354" s="2">
        <f t="shared" si="70"/>
        <v>679079.14285714284</v>
      </c>
      <c r="H354" s="2">
        <f t="shared" si="76"/>
        <v>188978103.03519264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6552035.2857143087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1009789.1081881374</v>
      </c>
      <c r="Q354" s="2">
        <f t="shared" si="71"/>
        <v>700000</v>
      </c>
      <c r="R354" s="2">
        <f t="shared" si="77"/>
        <v>196590248.95208919</v>
      </c>
      <c r="S354" s="2">
        <f t="shared" si="58"/>
        <v>679079.14285713434</v>
      </c>
      <c r="T354" s="2">
        <f t="shared" si="59"/>
        <v>20920.857142857276</v>
      </c>
      <c r="U354" s="2">
        <f t="shared" si="60"/>
        <v>700000</v>
      </c>
      <c r="V354" s="2">
        <f t="shared" si="34"/>
        <v>131935455.03519329</v>
      </c>
      <c r="W354" s="2">
        <f t="shared" si="61"/>
        <v>679079.14285714924</v>
      </c>
      <c r="X354" s="2">
        <f t="shared" si="51"/>
        <v>20920.857142850757</v>
      </c>
      <c r="Y354" s="2">
        <f t="shared" si="74"/>
        <v>64654793.916895881</v>
      </c>
      <c r="Z354" s="2" t="str">
        <f t="shared" si="52"/>
        <v>MEEP</v>
      </c>
      <c r="AA354" s="2">
        <f>IF(Z354="HERE",Y354,AA353+Graph!$G$1*1000)</f>
        <v>106482224.46133529</v>
      </c>
      <c r="AB354" s="2">
        <f t="shared" si="63"/>
        <v>420000</v>
      </c>
      <c r="AC354" s="2">
        <f t="shared" si="75"/>
        <v>57627880.490298241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279</v>
      </c>
      <c r="C355" s="7"/>
      <c r="D355" s="2" t="e">
        <f t="shared" si="55"/>
        <v>#N/A</v>
      </c>
      <c r="E355" s="2" t="e">
        <f t="shared" si="67"/>
        <v>#N/A</v>
      </c>
      <c r="F355" s="2">
        <v>925463.32279551029</v>
      </c>
      <c r="G355" s="2">
        <f t="shared" si="70"/>
        <v>679079.14285714284</v>
      </c>
      <c r="H355" s="2">
        <f t="shared" si="76"/>
        <v>189657182.17804977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6572956.142857166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1011895.7480836064</v>
      </c>
      <c r="Q355" s="2">
        <f t="shared" si="71"/>
        <v>700000</v>
      </c>
      <c r="R355" s="2">
        <f t="shared" si="77"/>
        <v>197290248.95208919</v>
      </c>
      <c r="S355" s="2">
        <f t="shared" si="58"/>
        <v>679079.14285713434</v>
      </c>
      <c r="T355" s="2">
        <f t="shared" si="59"/>
        <v>20920.857142857276</v>
      </c>
      <c r="U355" s="2">
        <f t="shared" si="60"/>
        <v>700000</v>
      </c>
      <c r="V355" s="2">
        <f t="shared" si="34"/>
        <v>132614534.17805044</v>
      </c>
      <c r="W355" s="2">
        <f t="shared" si="61"/>
        <v>679079.14285714924</v>
      </c>
      <c r="X355" s="2">
        <f t="shared" si="51"/>
        <v>20920.857142850757</v>
      </c>
      <c r="Y355" s="2">
        <f t="shared" si="74"/>
        <v>64675714.774038732</v>
      </c>
      <c r="Z355" s="2" t="str">
        <f t="shared" si="52"/>
        <v>MEEP</v>
      </c>
      <c r="AA355" s="2">
        <f>IF(Z355="HERE",Y355,AA354+Graph!$G$1*1000)</f>
        <v>106902224.46133529</v>
      </c>
      <c r="AB355" s="2">
        <f t="shared" si="63"/>
        <v>420000</v>
      </c>
      <c r="AC355" s="2">
        <f t="shared" si="75"/>
        <v>57627880.490298241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280</v>
      </c>
      <c r="C356" s="7"/>
      <c r="D356" s="2" t="e">
        <f t="shared" si="55"/>
        <v>#N/A</v>
      </c>
      <c r="E356" s="2" t="e">
        <f t="shared" si="67"/>
        <v>#N/A</v>
      </c>
      <c r="F356" s="2">
        <v>927299.09828464687</v>
      </c>
      <c r="G356" s="2">
        <f t="shared" si="70"/>
        <v>679079.14285714284</v>
      </c>
      <c r="H356" s="2">
        <f t="shared" si="76"/>
        <v>190336261.32090691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6593877.0000000233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1014002.3879790902</v>
      </c>
      <c r="Q356" s="2">
        <f t="shared" si="71"/>
        <v>700000</v>
      </c>
      <c r="R356" s="2">
        <f t="shared" si="77"/>
        <v>197990248.95208919</v>
      </c>
      <c r="S356" s="2">
        <f t="shared" si="58"/>
        <v>679079.14285713434</v>
      </c>
      <c r="T356" s="2">
        <f t="shared" si="59"/>
        <v>20920.857142857276</v>
      </c>
      <c r="U356" s="2">
        <f t="shared" si="60"/>
        <v>700000</v>
      </c>
      <c r="V356" s="2">
        <f t="shared" ref="V356:V385" si="78">H272</f>
        <v>133293613.32090759</v>
      </c>
      <c r="W356" s="2">
        <f t="shared" si="61"/>
        <v>679079.14285714924</v>
      </c>
      <c r="X356" s="2">
        <f t="shared" si="51"/>
        <v>20920.857142850757</v>
      </c>
      <c r="Y356" s="2">
        <f t="shared" si="74"/>
        <v>64696635.631181583</v>
      </c>
      <c r="Z356" s="2" t="str">
        <f t="shared" si="52"/>
        <v>MEEP</v>
      </c>
      <c r="AA356" s="2">
        <f>IF(Z356="HERE",Y356,AA355+Graph!$G$1*1000)</f>
        <v>107322224.46133529</v>
      </c>
      <c r="AB356" s="2">
        <f t="shared" si="63"/>
        <v>420000</v>
      </c>
      <c r="AC356" s="2">
        <f t="shared" si="75"/>
        <v>57627880.490298241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281</v>
      </c>
      <c r="C357" s="7"/>
      <c r="D357" s="2" t="e">
        <f t="shared" si="55"/>
        <v>#N/A</v>
      </c>
      <c r="E357" s="2" t="e">
        <f t="shared" si="67"/>
        <v>#N/A</v>
      </c>
      <c r="F357" s="2">
        <v>929134.87377379835</v>
      </c>
      <c r="G357" s="2">
        <f t="shared" si="70"/>
        <v>679079.14285714284</v>
      </c>
      <c r="H357" s="2">
        <f t="shared" si="76"/>
        <v>191015340.46376404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6614797.8571428806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1016109.0278745592</v>
      </c>
      <c r="Q357" s="2">
        <f t="shared" si="71"/>
        <v>700000</v>
      </c>
      <c r="R357" s="2">
        <f t="shared" si="77"/>
        <v>198690248.95208919</v>
      </c>
      <c r="S357" s="2">
        <f t="shared" si="58"/>
        <v>679079.14285713434</v>
      </c>
      <c r="T357" s="2">
        <f t="shared" si="59"/>
        <v>20920.857142857276</v>
      </c>
      <c r="U357" s="2">
        <f t="shared" si="60"/>
        <v>700000</v>
      </c>
      <c r="V357" s="2">
        <f t="shared" si="78"/>
        <v>133972692.46376474</v>
      </c>
      <c r="W357" s="2">
        <f t="shared" si="61"/>
        <v>679079.14285714924</v>
      </c>
      <c r="X357" s="2">
        <f t="shared" si="51"/>
        <v>20920.857142850757</v>
      </c>
      <c r="Y357" s="2">
        <f t="shared" si="74"/>
        <v>64717556.488324434</v>
      </c>
      <c r="Z357" s="2" t="str">
        <f t="shared" si="52"/>
        <v>MEEP</v>
      </c>
      <c r="AA357" s="2">
        <f>IF(Z357="HERE",Y357,AA356+Graph!$G$1*1000)</f>
        <v>107742224.46133529</v>
      </c>
      <c r="AB357" s="2">
        <f t="shared" si="63"/>
        <v>420000</v>
      </c>
      <c r="AC357" s="2">
        <f t="shared" si="75"/>
        <v>57627880.490298241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282</v>
      </c>
      <c r="C358" s="7"/>
      <c r="D358" s="2" t="e">
        <f t="shared" si="55"/>
        <v>#N/A</v>
      </c>
      <c r="E358" s="2" t="e">
        <f t="shared" si="67"/>
        <v>#N/A</v>
      </c>
      <c r="F358" s="2">
        <v>930970.64926293492</v>
      </c>
      <c r="G358" s="2">
        <f t="shared" ref="G358:G385" si="79">IF(F358&gt;700000,$AK$31*1000,F358)</f>
        <v>679079.14285714284</v>
      </c>
      <c r="H358" s="2">
        <f t="shared" si="76"/>
        <v>191694419.60662118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6635718.7142857378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1018215.6677700281</v>
      </c>
      <c r="Q358" s="2">
        <f t="shared" ref="Q358:Q385" si="80">IF(P358&gt;700000,700000,P358)</f>
        <v>700000</v>
      </c>
      <c r="R358" s="2">
        <f t="shared" si="77"/>
        <v>199390248.95208919</v>
      </c>
      <c r="S358" s="2">
        <f t="shared" si="58"/>
        <v>679079.14285713434</v>
      </c>
      <c r="T358" s="2">
        <f t="shared" si="59"/>
        <v>20920.857142857276</v>
      </c>
      <c r="U358" s="2">
        <f t="shared" si="60"/>
        <v>700000</v>
      </c>
      <c r="V358" s="2">
        <f t="shared" si="78"/>
        <v>134651771.60662189</v>
      </c>
      <c r="W358" s="2">
        <f t="shared" si="61"/>
        <v>679079.14285714924</v>
      </c>
      <c r="X358" s="2">
        <f t="shared" si="51"/>
        <v>20920.857142850757</v>
      </c>
      <c r="Y358" s="2">
        <f t="shared" si="74"/>
        <v>64738477.345467284</v>
      </c>
      <c r="Z358" s="2" t="str">
        <f t="shared" si="52"/>
        <v>MEEP</v>
      </c>
      <c r="AA358" s="2">
        <f>IF(Z358="HERE",Y358,AA357+Graph!$G$1*1000)</f>
        <v>108162224.46133529</v>
      </c>
      <c r="AB358" s="2">
        <f t="shared" si="63"/>
        <v>420000</v>
      </c>
      <c r="AC358" s="2">
        <f t="shared" si="75"/>
        <v>57627880.490298241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283</v>
      </c>
      <c r="C359" s="7"/>
      <c r="D359" s="2" t="e">
        <f t="shared" si="55"/>
        <v>#N/A</v>
      </c>
      <c r="E359" s="2" t="e">
        <f t="shared" si="67"/>
        <v>#N/A</v>
      </c>
      <c r="F359" s="2">
        <v>932806.4247520864</v>
      </c>
      <c r="G359" s="2">
        <f t="shared" si="79"/>
        <v>679079.14285714284</v>
      </c>
      <c r="H359" s="2">
        <f t="shared" si="76"/>
        <v>192373498.74947831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6656639.5714285951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1020322.3076654971</v>
      </c>
      <c r="Q359" s="2">
        <f t="shared" si="80"/>
        <v>700000</v>
      </c>
      <c r="R359" s="2">
        <f t="shared" si="77"/>
        <v>200090248.95208919</v>
      </c>
      <c r="S359" s="2">
        <f t="shared" si="58"/>
        <v>679079.14285713434</v>
      </c>
      <c r="T359" s="2">
        <f t="shared" si="59"/>
        <v>20920.857142857276</v>
      </c>
      <c r="U359" s="2">
        <f t="shared" si="60"/>
        <v>700000</v>
      </c>
      <c r="V359" s="2">
        <f t="shared" si="78"/>
        <v>135330850.74947903</v>
      </c>
      <c r="W359" s="2">
        <f t="shared" si="61"/>
        <v>679079.14285713434</v>
      </c>
      <c r="X359" s="2">
        <f t="shared" si="51"/>
        <v>20920.857142865658</v>
      </c>
      <c r="Y359" s="2">
        <f t="shared" si="74"/>
        <v>64759398.20261015</v>
      </c>
      <c r="Z359" s="2" t="str">
        <f t="shared" si="52"/>
        <v>MEEP</v>
      </c>
      <c r="AA359" s="2">
        <f>IF(Z359="HERE",Y359,AA358+Graph!$G$1*1000)</f>
        <v>108582224.46133529</v>
      </c>
      <c r="AB359" s="2">
        <f t="shared" si="63"/>
        <v>420000</v>
      </c>
      <c r="AC359" s="2">
        <f t="shared" si="75"/>
        <v>57627880.490298241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284</v>
      </c>
      <c r="C360" s="7"/>
      <c r="D360" s="2" t="e">
        <f t="shared" si="55"/>
        <v>#N/A</v>
      </c>
      <c r="E360" s="2" t="e">
        <f t="shared" si="67"/>
        <v>#N/A</v>
      </c>
      <c r="F360" s="2">
        <v>934642.20024123788</v>
      </c>
      <c r="G360" s="2">
        <f t="shared" si="79"/>
        <v>679079.14285714284</v>
      </c>
      <c r="H360" s="2">
        <f t="shared" si="76"/>
        <v>193052577.89233544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6677560.4285714524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1022428.947560966</v>
      </c>
      <c r="Q360" s="2">
        <f t="shared" si="80"/>
        <v>700000</v>
      </c>
      <c r="R360" s="2">
        <f t="shared" si="77"/>
        <v>200790248.95208919</v>
      </c>
      <c r="S360" s="2">
        <f t="shared" si="58"/>
        <v>679079.14285713434</v>
      </c>
      <c r="T360" s="2">
        <f t="shared" si="59"/>
        <v>20920.857142857276</v>
      </c>
      <c r="U360" s="2">
        <f t="shared" si="60"/>
        <v>700000</v>
      </c>
      <c r="V360" s="2">
        <f t="shared" si="78"/>
        <v>136009929.89233616</v>
      </c>
      <c r="W360" s="2">
        <f t="shared" si="61"/>
        <v>679079.14285713434</v>
      </c>
      <c r="X360" s="2">
        <f t="shared" si="51"/>
        <v>20920.857142865658</v>
      </c>
      <c r="Y360" s="2">
        <f t="shared" si="74"/>
        <v>64780319.059753016</v>
      </c>
      <c r="Z360" s="2" t="str">
        <f t="shared" si="52"/>
        <v>MEEP</v>
      </c>
      <c r="AA360" s="2">
        <f>IF(Z360="HERE",Y360,AA359+Graph!$G$1*1000)</f>
        <v>109002224.46133529</v>
      </c>
      <c r="AB360" s="2">
        <f t="shared" si="63"/>
        <v>420000</v>
      </c>
      <c r="AC360" s="2">
        <f t="shared" si="75"/>
        <v>57627880.490298241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285</v>
      </c>
      <c r="C361" s="7"/>
      <c r="D361" s="2" t="e">
        <f t="shared" si="55"/>
        <v>#N/A</v>
      </c>
      <c r="E361" s="2" t="e">
        <f t="shared" si="67"/>
        <v>#N/A</v>
      </c>
      <c r="F361" s="2">
        <v>936477.97573037446</v>
      </c>
      <c r="G361" s="2">
        <f t="shared" si="79"/>
        <v>679079.14285714284</v>
      </c>
      <c r="H361" s="2">
        <f t="shared" si="76"/>
        <v>193731657.03519258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6698481.2857143097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1024535.587456435</v>
      </c>
      <c r="Q361" s="2">
        <f t="shared" si="80"/>
        <v>700000</v>
      </c>
      <c r="R361" s="2">
        <f t="shared" si="77"/>
        <v>201490248.95208919</v>
      </c>
      <c r="S361" s="2">
        <f t="shared" si="58"/>
        <v>679079.14285713434</v>
      </c>
      <c r="T361" s="2">
        <f t="shared" si="59"/>
        <v>20920.857142857276</v>
      </c>
      <c r="U361" s="2">
        <f t="shared" si="60"/>
        <v>700000</v>
      </c>
      <c r="V361" s="2">
        <f t="shared" si="78"/>
        <v>136689009.03519329</v>
      </c>
      <c r="W361" s="2">
        <f t="shared" si="61"/>
        <v>679079.14285713434</v>
      </c>
      <c r="X361" s="2">
        <f t="shared" si="51"/>
        <v>20920.857142865658</v>
      </c>
      <c r="Y361" s="2">
        <f t="shared" si="74"/>
        <v>64801239.916895881</v>
      </c>
      <c r="Z361" s="2" t="str">
        <f t="shared" si="52"/>
        <v>MEEP</v>
      </c>
      <c r="AA361" s="2">
        <f>IF(Z361="HERE",Y361,AA360+Graph!$G$1*1000)</f>
        <v>109422224.46133529</v>
      </c>
      <c r="AB361" s="2">
        <f t="shared" si="63"/>
        <v>420000</v>
      </c>
      <c r="AC361" s="2">
        <f t="shared" si="75"/>
        <v>57627880.490298241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286</v>
      </c>
      <c r="C362" s="7"/>
      <c r="D362" s="2" t="e">
        <f t="shared" si="55"/>
        <v>#N/A</v>
      </c>
      <c r="E362" s="2" t="e">
        <f t="shared" si="67"/>
        <v>#N/A</v>
      </c>
      <c r="F362" s="2">
        <v>938313.75121952593</v>
      </c>
      <c r="G362" s="2">
        <f t="shared" si="79"/>
        <v>679079.14285714284</v>
      </c>
      <c r="H362" s="2">
        <f t="shared" si="76"/>
        <v>194410736.17804971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6719402.1428571669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1026642.2273519039</v>
      </c>
      <c r="Q362" s="2">
        <f t="shared" si="80"/>
        <v>700000</v>
      </c>
      <c r="R362" s="2">
        <f t="shared" si="77"/>
        <v>202190248.95208919</v>
      </c>
      <c r="S362" s="2">
        <f t="shared" si="58"/>
        <v>679079.14285713434</v>
      </c>
      <c r="T362" s="2">
        <f t="shared" si="59"/>
        <v>20920.857142857276</v>
      </c>
      <c r="U362" s="2">
        <f t="shared" si="60"/>
        <v>700000</v>
      </c>
      <c r="V362" s="2">
        <f t="shared" si="78"/>
        <v>137368088.17805043</v>
      </c>
      <c r="W362" s="2">
        <f t="shared" si="61"/>
        <v>679079.14285713434</v>
      </c>
      <c r="X362" s="2">
        <f t="shared" si="51"/>
        <v>20920.857142865658</v>
      </c>
      <c r="Y362" s="2">
        <f t="shared" si="74"/>
        <v>64822160.774038747</v>
      </c>
      <c r="Z362" s="2" t="str">
        <f t="shared" si="52"/>
        <v>MEEP</v>
      </c>
      <c r="AA362" s="2">
        <f>IF(Z362="HERE",Y362,AA361+Graph!$G$1*1000)</f>
        <v>109842224.46133529</v>
      </c>
      <c r="AB362" s="2">
        <f t="shared" si="63"/>
        <v>420000</v>
      </c>
      <c r="AC362" s="2">
        <f t="shared" si="75"/>
        <v>57627880.490298241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287</v>
      </c>
      <c r="C363" s="7"/>
      <c r="D363" s="2" t="e">
        <f t="shared" si="55"/>
        <v>#N/A</v>
      </c>
      <c r="E363" s="2" t="e">
        <f t="shared" si="67"/>
        <v>#N/A</v>
      </c>
      <c r="F363" s="2">
        <v>940149.52670866251</v>
      </c>
      <c r="G363" s="2">
        <f t="shared" si="79"/>
        <v>679079.14285714284</v>
      </c>
      <c r="H363" s="2">
        <f t="shared" si="76"/>
        <v>195089815.32090685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6740323.0000000242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1028748.8672473729</v>
      </c>
      <c r="Q363" s="2">
        <f t="shared" si="80"/>
        <v>700000</v>
      </c>
      <c r="R363" s="2">
        <f t="shared" si="77"/>
        <v>202890248.95208919</v>
      </c>
      <c r="S363" s="2">
        <f t="shared" si="58"/>
        <v>679079.14285713434</v>
      </c>
      <c r="T363" s="2">
        <f t="shared" si="59"/>
        <v>20920.857142857276</v>
      </c>
      <c r="U363" s="2">
        <f t="shared" si="60"/>
        <v>700000</v>
      </c>
      <c r="V363" s="2">
        <f t="shared" si="78"/>
        <v>138047167.32090756</v>
      </c>
      <c r="W363" s="2">
        <f t="shared" si="61"/>
        <v>679079.14285713434</v>
      </c>
      <c r="X363" s="2">
        <f t="shared" si="51"/>
        <v>20920.857142865658</v>
      </c>
      <c r="Y363" s="2">
        <f t="shared" si="74"/>
        <v>64843081.631181613</v>
      </c>
      <c r="Z363" s="2" t="str">
        <f t="shared" si="52"/>
        <v>MEEP</v>
      </c>
      <c r="AA363" s="2">
        <f>IF(Z363="HERE",Y363,AA362+Graph!$G$1*1000)</f>
        <v>110262224.46133529</v>
      </c>
      <c r="AB363" s="2">
        <f t="shared" si="63"/>
        <v>420000</v>
      </c>
      <c r="AC363" s="2">
        <f t="shared" si="75"/>
        <v>57627880.490298241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288</v>
      </c>
      <c r="C364" s="7"/>
      <c r="D364" s="2" t="e">
        <f t="shared" si="55"/>
        <v>#N/A</v>
      </c>
      <c r="E364" s="2" t="e">
        <f t="shared" si="67"/>
        <v>#N/A</v>
      </c>
      <c r="F364" s="2">
        <v>941985.30219781399</v>
      </c>
      <c r="G364" s="2">
        <f t="shared" si="79"/>
        <v>679079.14285714284</v>
      </c>
      <c r="H364" s="2">
        <f t="shared" si="76"/>
        <v>195768894.46376398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6761243.8571428815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1030855.5071428418</v>
      </c>
      <c r="Q364" s="2">
        <f t="shared" si="80"/>
        <v>700000</v>
      </c>
      <c r="R364" s="2">
        <f t="shared" si="77"/>
        <v>203590248.95208919</v>
      </c>
      <c r="S364" s="2">
        <f t="shared" si="58"/>
        <v>679079.14285713434</v>
      </c>
      <c r="T364" s="2">
        <f t="shared" si="59"/>
        <v>20920.857142857276</v>
      </c>
      <c r="U364" s="2">
        <f t="shared" si="60"/>
        <v>700000</v>
      </c>
      <c r="V364" s="2">
        <f t="shared" si="78"/>
        <v>138726246.4637647</v>
      </c>
      <c r="W364" s="2">
        <f t="shared" si="61"/>
        <v>679079.14285713434</v>
      </c>
      <c r="X364" s="2">
        <f t="shared" si="51"/>
        <v>20920.857142865658</v>
      </c>
      <c r="Y364" s="2">
        <f t="shared" si="74"/>
        <v>64864002.488324478</v>
      </c>
      <c r="Z364" s="2" t="str">
        <f t="shared" si="52"/>
        <v>MEEP</v>
      </c>
      <c r="AA364" s="2">
        <f>IF(Z364="HERE",Y364,AA363+Graph!$G$1*1000)</f>
        <v>110682224.46133529</v>
      </c>
      <c r="AB364" s="2">
        <f t="shared" si="63"/>
        <v>420000</v>
      </c>
      <c r="AC364" s="2">
        <f t="shared" si="75"/>
        <v>57627880.490298241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289</v>
      </c>
      <c r="C365" s="7"/>
      <c r="D365" s="2" t="e">
        <f t="shared" si="55"/>
        <v>#N/A</v>
      </c>
      <c r="E365" s="2" t="e">
        <f t="shared" si="67"/>
        <v>#N/A</v>
      </c>
      <c r="F365" s="2">
        <v>943821.07768695056</v>
      </c>
      <c r="G365" s="2">
        <f t="shared" si="79"/>
        <v>679079.14285714284</v>
      </c>
      <c r="H365" s="2">
        <f t="shared" si="76"/>
        <v>196447973.60662112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6782164.7142857388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1032962.1470383108</v>
      </c>
      <c r="Q365" s="2">
        <f t="shared" si="80"/>
        <v>700000</v>
      </c>
      <c r="R365" s="2">
        <f t="shared" si="77"/>
        <v>204290248.95208919</v>
      </c>
      <c r="S365" s="2">
        <f t="shared" si="58"/>
        <v>679079.14285713434</v>
      </c>
      <c r="T365" s="2">
        <f t="shared" si="59"/>
        <v>20920.857142857276</v>
      </c>
      <c r="U365" s="2">
        <f t="shared" si="60"/>
        <v>700000</v>
      </c>
      <c r="V365" s="2">
        <f t="shared" si="78"/>
        <v>139405325.60662183</v>
      </c>
      <c r="W365" s="2">
        <f t="shared" si="61"/>
        <v>679079.14285713434</v>
      </c>
      <c r="X365" s="2">
        <f t="shared" si="51"/>
        <v>20920.857142865658</v>
      </c>
      <c r="Y365" s="2">
        <f t="shared" si="74"/>
        <v>64884923.345467344</v>
      </c>
      <c r="Z365" s="2" t="str">
        <f t="shared" si="52"/>
        <v>MEEP</v>
      </c>
      <c r="AA365" s="2">
        <f>IF(Z365="HERE",Y365,AA364+Graph!$G$1*1000)</f>
        <v>111102224.46133529</v>
      </c>
      <c r="AB365" s="2">
        <f t="shared" si="63"/>
        <v>420000</v>
      </c>
      <c r="AC365" s="2">
        <f t="shared" si="75"/>
        <v>57627880.490298241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290</v>
      </c>
      <c r="C366" s="7"/>
      <c r="D366" s="2" t="e">
        <f t="shared" si="55"/>
        <v>#N/A</v>
      </c>
      <c r="E366" s="2" t="e">
        <f t="shared" si="67"/>
        <v>#N/A</v>
      </c>
      <c r="F366" s="2">
        <v>945656.85317610204</v>
      </c>
      <c r="G366" s="2">
        <f t="shared" si="79"/>
        <v>679079.14285714284</v>
      </c>
      <c r="H366" s="2">
        <f t="shared" si="76"/>
        <v>197127052.74947825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6803085.571428596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1035068.7869337797</v>
      </c>
      <c r="Q366" s="2">
        <f t="shared" si="80"/>
        <v>700000</v>
      </c>
      <c r="R366" s="2">
        <f t="shared" si="77"/>
        <v>204990248.95208919</v>
      </c>
      <c r="S366" s="2">
        <f t="shared" si="58"/>
        <v>679079.14285713434</v>
      </c>
      <c r="T366" s="2">
        <f t="shared" si="59"/>
        <v>20920.857142857276</v>
      </c>
      <c r="U366" s="2">
        <f t="shared" si="60"/>
        <v>700000</v>
      </c>
      <c r="V366" s="2">
        <f t="shared" si="78"/>
        <v>140084404.74947897</v>
      </c>
      <c r="W366" s="2">
        <f t="shared" si="61"/>
        <v>679079.14285713434</v>
      </c>
      <c r="X366" s="2">
        <f t="shared" si="51"/>
        <v>20920.857142865658</v>
      </c>
      <c r="Y366" s="2">
        <f t="shared" si="74"/>
        <v>64905844.20261021</v>
      </c>
      <c r="Z366" s="2" t="str">
        <f t="shared" si="52"/>
        <v>MEEP</v>
      </c>
      <c r="AA366" s="2">
        <f>IF(Z366="HERE",Y366,AA365+Graph!$G$1*1000)</f>
        <v>111522224.46133529</v>
      </c>
      <c r="AB366" s="2">
        <f t="shared" si="63"/>
        <v>420000</v>
      </c>
      <c r="AC366" s="2">
        <f t="shared" si="75"/>
        <v>57627880.490298241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291</v>
      </c>
      <c r="C367" s="7"/>
      <c r="D367" s="2" t="e">
        <f t="shared" si="55"/>
        <v>#N/A</v>
      </c>
      <c r="E367" s="2" t="e">
        <f t="shared" si="67"/>
        <v>#N/A</v>
      </c>
      <c r="F367" s="2">
        <v>947492.62866523862</v>
      </c>
      <c r="G367" s="2">
        <f t="shared" si="79"/>
        <v>679079.14285714284</v>
      </c>
      <c r="H367" s="2">
        <f t="shared" si="76"/>
        <v>197806131.89233539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6824006.4285714533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1037175.4268292636</v>
      </c>
      <c r="Q367" s="2">
        <f t="shared" si="80"/>
        <v>700000</v>
      </c>
      <c r="R367" s="2">
        <f t="shared" si="77"/>
        <v>205690248.95208919</v>
      </c>
      <c r="S367" s="2">
        <f t="shared" si="58"/>
        <v>679079.14285713434</v>
      </c>
      <c r="T367" s="2">
        <f t="shared" si="59"/>
        <v>20920.857142857276</v>
      </c>
      <c r="U367" s="2">
        <f t="shared" si="60"/>
        <v>700000</v>
      </c>
      <c r="V367" s="2">
        <f t="shared" si="78"/>
        <v>140763483.8923361</v>
      </c>
      <c r="W367" s="2">
        <f t="shared" si="61"/>
        <v>679079.14285713434</v>
      </c>
      <c r="X367" s="2">
        <f t="shared" si="51"/>
        <v>20920.857142865658</v>
      </c>
      <c r="Y367" s="2">
        <f t="shared" si="74"/>
        <v>64926765.059753075</v>
      </c>
      <c r="Z367" s="2" t="str">
        <f t="shared" si="52"/>
        <v>MEEP</v>
      </c>
      <c r="AA367" s="2">
        <f>IF(Z367="HERE",Y367,AA366+Graph!$G$1*1000)</f>
        <v>111942224.46133529</v>
      </c>
      <c r="AB367" s="2">
        <f t="shared" si="63"/>
        <v>420000</v>
      </c>
      <c r="AC367" s="2">
        <f t="shared" si="75"/>
        <v>57627880.490298241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292</v>
      </c>
      <c r="C368" s="7"/>
      <c r="D368" s="2" t="e">
        <f t="shared" si="55"/>
        <v>#N/A</v>
      </c>
      <c r="E368" s="2" t="e">
        <f t="shared" si="67"/>
        <v>#N/A</v>
      </c>
      <c r="F368" s="2">
        <v>949328.4041543901</v>
      </c>
      <c r="G368" s="2">
        <f t="shared" si="79"/>
        <v>679079.14285714284</v>
      </c>
      <c r="H368" s="2">
        <f t="shared" si="76"/>
        <v>198485211.03519252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6844927.2857143106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1039282.0667247325</v>
      </c>
      <c r="Q368" s="2">
        <f t="shared" si="80"/>
        <v>700000</v>
      </c>
      <c r="R368" s="2">
        <f t="shared" si="77"/>
        <v>206390248.95208919</v>
      </c>
      <c r="S368" s="2">
        <f t="shared" si="58"/>
        <v>679079.14285713434</v>
      </c>
      <c r="T368" s="2">
        <f t="shared" si="59"/>
        <v>20920.857142857276</v>
      </c>
      <c r="U368" s="2">
        <f t="shared" si="60"/>
        <v>700000</v>
      </c>
      <c r="V368" s="2">
        <f t="shared" si="78"/>
        <v>141442563.03519323</v>
      </c>
      <c r="W368" s="2">
        <f t="shared" si="61"/>
        <v>679079.14285713434</v>
      </c>
      <c r="X368" s="2">
        <f t="shared" si="51"/>
        <v>20920.857142865658</v>
      </c>
      <c r="Y368" s="2">
        <f t="shared" si="74"/>
        <v>64947685.916895941</v>
      </c>
      <c r="Z368" s="2" t="str">
        <f t="shared" si="52"/>
        <v>MEEP</v>
      </c>
      <c r="AA368" s="2">
        <f>IF(Z368="HERE",Y368,AA367+Graph!$G$1*1000)</f>
        <v>112362224.46133529</v>
      </c>
      <c r="AB368" s="2">
        <f t="shared" si="63"/>
        <v>420000</v>
      </c>
      <c r="AC368" s="2">
        <f t="shared" si="75"/>
        <v>57627880.490298241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293</v>
      </c>
      <c r="C369" s="7"/>
      <c r="D369" s="2" t="e">
        <f t="shared" si="55"/>
        <v>#N/A</v>
      </c>
      <c r="E369" s="2" t="e">
        <f t="shared" si="67"/>
        <v>#N/A</v>
      </c>
      <c r="F369" s="2">
        <v>951164.17964354157</v>
      </c>
      <c r="G369" s="2">
        <f t="shared" si="79"/>
        <v>679079.14285714284</v>
      </c>
      <c r="H369" s="2">
        <f t="shared" si="76"/>
        <v>199164290.17804965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6865848.1428571679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1041388.7066202015</v>
      </c>
      <c r="Q369" s="2">
        <f t="shared" si="80"/>
        <v>700000</v>
      </c>
      <c r="R369" s="2">
        <f t="shared" si="77"/>
        <v>207090248.95208919</v>
      </c>
      <c r="S369" s="2">
        <f t="shared" si="58"/>
        <v>679079.14285713434</v>
      </c>
      <c r="T369" s="2">
        <f t="shared" si="59"/>
        <v>20920.857142857276</v>
      </c>
      <c r="U369" s="2">
        <f t="shared" si="60"/>
        <v>700000</v>
      </c>
      <c r="V369" s="2">
        <f t="shared" si="78"/>
        <v>142121642.17805037</v>
      </c>
      <c r="W369" s="2">
        <f t="shared" si="61"/>
        <v>679079.14285713434</v>
      </c>
      <c r="X369" s="2">
        <f t="shared" si="51"/>
        <v>20920.857142865658</v>
      </c>
      <c r="Y369" s="2">
        <f t="shared" si="74"/>
        <v>64968606.774038807</v>
      </c>
      <c r="Z369" s="2" t="str">
        <f t="shared" si="52"/>
        <v>MEEP</v>
      </c>
      <c r="AA369" s="2">
        <f>IF(Z369="HERE",Y369,AA368+Graph!$G$1*1000)</f>
        <v>112782224.46133529</v>
      </c>
      <c r="AB369" s="2">
        <f t="shared" si="63"/>
        <v>420000</v>
      </c>
      <c r="AC369" s="2">
        <f t="shared" si="75"/>
        <v>57627880.490298241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294</v>
      </c>
      <c r="C370" s="7"/>
      <c r="D370" s="2" t="e">
        <f t="shared" si="55"/>
        <v>#N/A</v>
      </c>
      <c r="E370" s="2" t="e">
        <f t="shared" si="67"/>
        <v>#N/A</v>
      </c>
      <c r="F370" s="2">
        <v>952999.95513267815</v>
      </c>
      <c r="G370" s="2">
        <f t="shared" si="79"/>
        <v>679079.14285714284</v>
      </c>
      <c r="H370" s="2">
        <f t="shared" si="76"/>
        <v>199843369.32090679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6886769.0000000251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1043495.3465156704</v>
      </c>
      <c r="Q370" s="2">
        <f t="shared" si="80"/>
        <v>700000</v>
      </c>
      <c r="R370" s="2">
        <f t="shared" si="77"/>
        <v>207790248.95208919</v>
      </c>
      <c r="S370" s="2">
        <f t="shared" si="58"/>
        <v>679079.14285713434</v>
      </c>
      <c r="T370" s="2">
        <f t="shared" si="59"/>
        <v>20920.857142857276</v>
      </c>
      <c r="U370" s="2">
        <f t="shared" si="60"/>
        <v>700000</v>
      </c>
      <c r="V370" s="2">
        <f t="shared" si="78"/>
        <v>142800721.3209075</v>
      </c>
      <c r="W370" s="2">
        <f t="shared" si="61"/>
        <v>679079.14285713434</v>
      </c>
      <c r="X370" s="2">
        <f t="shared" si="51"/>
        <v>20920.857142865658</v>
      </c>
      <c r="Y370" s="2">
        <f t="shared" si="74"/>
        <v>64989527.631181672</v>
      </c>
      <c r="Z370" s="2" t="str">
        <f t="shared" si="52"/>
        <v>MEEP</v>
      </c>
      <c r="AA370" s="2">
        <f>IF(Z370="HERE",Y370,AA369+Graph!$G$1*1000)</f>
        <v>113202224.46133529</v>
      </c>
      <c r="AB370" s="2">
        <f t="shared" si="63"/>
        <v>420000</v>
      </c>
      <c r="AC370" s="2">
        <f t="shared" si="75"/>
        <v>57627880.490298241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295</v>
      </c>
      <c r="C371" s="7"/>
      <c r="D371" s="2" t="e">
        <f t="shared" si="55"/>
        <v>#N/A</v>
      </c>
      <c r="E371" s="2" t="e">
        <f t="shared" si="67"/>
        <v>#N/A</v>
      </c>
      <c r="F371" s="2">
        <v>954835.73062182963</v>
      </c>
      <c r="G371" s="2">
        <f t="shared" si="79"/>
        <v>679079.14285714284</v>
      </c>
      <c r="H371" s="2">
        <f t="shared" si="76"/>
        <v>200522448.46376392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6907689.8571428824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1045601.9864111394</v>
      </c>
      <c r="Q371" s="2">
        <f t="shared" si="80"/>
        <v>700000</v>
      </c>
      <c r="R371" s="2">
        <f t="shared" si="77"/>
        <v>208490248.95208919</v>
      </c>
      <c r="S371" s="2">
        <f t="shared" si="58"/>
        <v>679079.14285713434</v>
      </c>
      <c r="T371" s="2">
        <f t="shared" si="59"/>
        <v>20920.857142857276</v>
      </c>
      <c r="U371" s="2">
        <f t="shared" si="60"/>
        <v>700000</v>
      </c>
      <c r="V371" s="2">
        <f t="shared" si="78"/>
        <v>143479800.46376464</v>
      </c>
      <c r="W371" s="2">
        <f t="shared" si="61"/>
        <v>679079.14285713434</v>
      </c>
      <c r="X371" s="2">
        <f t="shared" si="51"/>
        <v>20920.857142865658</v>
      </c>
      <c r="Y371" s="2">
        <f t="shared" si="74"/>
        <v>65010448.488324538</v>
      </c>
      <c r="Z371" s="2" t="str">
        <f t="shared" si="52"/>
        <v>MEEP</v>
      </c>
      <c r="AA371" s="2">
        <f>IF(Z371="HERE",Y371,AA370+Graph!$G$1*1000)</f>
        <v>113622224.46133529</v>
      </c>
      <c r="AB371" s="2">
        <f t="shared" si="63"/>
        <v>420000</v>
      </c>
      <c r="AC371" s="2">
        <f t="shared" si="75"/>
        <v>57627880.490298241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296</v>
      </c>
      <c r="C372" s="7"/>
      <c r="D372" s="2" t="e">
        <f t="shared" si="55"/>
        <v>#N/A</v>
      </c>
      <c r="E372" s="2" t="e">
        <f t="shared" si="67"/>
        <v>#N/A</v>
      </c>
      <c r="F372" s="2">
        <v>956671.50611096621</v>
      </c>
      <c r="G372" s="2">
        <f t="shared" si="79"/>
        <v>679079.14285714284</v>
      </c>
      <c r="H372" s="2">
        <f t="shared" si="76"/>
        <v>201201527.60662106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6928610.7142857397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1047708.6263066083</v>
      </c>
      <c r="Q372" s="2">
        <f t="shared" si="80"/>
        <v>700000</v>
      </c>
      <c r="R372" s="2">
        <f t="shared" si="77"/>
        <v>209190248.95208919</v>
      </c>
      <c r="S372" s="2">
        <f t="shared" si="58"/>
        <v>679079.14285713434</v>
      </c>
      <c r="T372" s="2">
        <f t="shared" si="59"/>
        <v>20920.857142857276</v>
      </c>
      <c r="U372" s="2">
        <f t="shared" si="60"/>
        <v>700000</v>
      </c>
      <c r="V372" s="2">
        <f t="shared" si="78"/>
        <v>144158879.60662177</v>
      </c>
      <c r="W372" s="2">
        <f t="shared" si="61"/>
        <v>679079.14285713434</v>
      </c>
      <c r="X372" s="2">
        <f t="shared" si="51"/>
        <v>20920.857142865658</v>
      </c>
      <c r="Y372" s="2">
        <f t="shared" si="74"/>
        <v>65031369.345467404</v>
      </c>
      <c r="Z372" s="2" t="str">
        <f t="shared" si="52"/>
        <v>MEEP</v>
      </c>
      <c r="AA372" s="2">
        <f>IF(Z372="HERE",Y372,AA371+Graph!$G$1*1000)</f>
        <v>114042224.46133529</v>
      </c>
      <c r="AB372" s="2">
        <f t="shared" si="63"/>
        <v>420000</v>
      </c>
      <c r="AC372" s="2">
        <f t="shared" si="75"/>
        <v>57627880.490298241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297</v>
      </c>
      <c r="C373" s="7"/>
      <c r="D373" s="2" t="e">
        <f t="shared" si="55"/>
        <v>#N/A</v>
      </c>
      <c r="E373" s="2" t="e">
        <f t="shared" si="67"/>
        <v>#N/A</v>
      </c>
      <c r="F373" s="2">
        <v>958507.28160011768</v>
      </c>
      <c r="G373" s="2">
        <f t="shared" si="79"/>
        <v>679079.14285714284</v>
      </c>
      <c r="H373" s="2">
        <f t="shared" si="76"/>
        <v>201880606.74947819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6949531.571428597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1049815.2662020773</v>
      </c>
      <c r="Q373" s="2">
        <f t="shared" si="80"/>
        <v>700000</v>
      </c>
      <c r="R373" s="2">
        <f t="shared" si="77"/>
        <v>209890248.95208919</v>
      </c>
      <c r="S373" s="2">
        <f t="shared" si="58"/>
        <v>679079.14285713434</v>
      </c>
      <c r="T373" s="2">
        <f t="shared" si="59"/>
        <v>20920.857142857276</v>
      </c>
      <c r="U373" s="2">
        <f t="shared" si="60"/>
        <v>700000</v>
      </c>
      <c r="V373" s="2">
        <f t="shared" si="78"/>
        <v>144837958.74947891</v>
      </c>
      <c r="W373" s="2">
        <f t="shared" si="61"/>
        <v>679079.14285713434</v>
      </c>
      <c r="X373" s="2">
        <f t="shared" si="51"/>
        <v>20920.857142865658</v>
      </c>
      <c r="Y373" s="2">
        <f t="shared" si="74"/>
        <v>65052290.202610269</v>
      </c>
      <c r="Z373" s="2" t="str">
        <f t="shared" si="52"/>
        <v>MEEP</v>
      </c>
      <c r="AA373" s="2">
        <f>IF(Z373="HERE",Y373,AA372+Graph!$G$1*1000)</f>
        <v>114462224.46133529</v>
      </c>
      <c r="AB373" s="2">
        <f t="shared" si="63"/>
        <v>420000</v>
      </c>
      <c r="AC373" s="2">
        <f t="shared" si="75"/>
        <v>57627880.490298241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298</v>
      </c>
      <c r="C374" s="7"/>
      <c r="D374" s="2" t="e">
        <f t="shared" si="55"/>
        <v>#N/A</v>
      </c>
      <c r="E374" s="2" t="e">
        <f t="shared" si="67"/>
        <v>#N/A</v>
      </c>
      <c r="F374" s="2">
        <v>960343.05708925426</v>
      </c>
      <c r="G374" s="2">
        <f t="shared" si="79"/>
        <v>679079.14285714284</v>
      </c>
      <c r="H374" s="2">
        <f t="shared" si="76"/>
        <v>202559685.89233533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6970452.4285714542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1051921.9060975462</v>
      </c>
      <c r="Q374" s="2">
        <f t="shared" si="80"/>
        <v>700000</v>
      </c>
      <c r="R374" s="2">
        <f t="shared" si="77"/>
        <v>210590248.95208919</v>
      </c>
      <c r="S374" s="2">
        <f t="shared" si="58"/>
        <v>679079.14285713434</v>
      </c>
      <c r="T374" s="2">
        <f t="shared" si="59"/>
        <v>20920.857142857276</v>
      </c>
      <c r="U374" s="2">
        <f t="shared" si="60"/>
        <v>700000</v>
      </c>
      <c r="V374" s="2">
        <f t="shared" si="78"/>
        <v>145517037.89233604</v>
      </c>
      <c r="W374" s="2">
        <f t="shared" si="61"/>
        <v>679079.14285713434</v>
      </c>
      <c r="X374" s="2">
        <f t="shared" si="51"/>
        <v>20920.857142865658</v>
      </c>
      <c r="Y374" s="2">
        <f t="shared" si="74"/>
        <v>65073211.059753135</v>
      </c>
      <c r="Z374" s="2" t="str">
        <f t="shared" si="52"/>
        <v>MEEP</v>
      </c>
      <c r="AA374" s="2">
        <f>IF(Z374="HERE",Y374,AA373+Graph!$G$1*1000)</f>
        <v>114882224.46133529</v>
      </c>
      <c r="AB374" s="2">
        <f t="shared" si="63"/>
        <v>420000</v>
      </c>
      <c r="AC374" s="2">
        <f t="shared" si="75"/>
        <v>57627880.490298241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299</v>
      </c>
      <c r="C375" s="7"/>
      <c r="D375" s="2" t="e">
        <f t="shared" si="55"/>
        <v>#N/A</v>
      </c>
      <c r="E375" s="2" t="e">
        <f t="shared" si="67"/>
        <v>#N/A</v>
      </c>
      <c r="F375" s="2">
        <v>962178.83257840574</v>
      </c>
      <c r="G375" s="2">
        <f t="shared" si="79"/>
        <v>679079.14285714284</v>
      </c>
      <c r="H375" s="2">
        <f t="shared" si="76"/>
        <v>203238765.03519246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6991373.2857143115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1054028.5459930152</v>
      </c>
      <c r="Q375" s="2">
        <f t="shared" si="80"/>
        <v>700000</v>
      </c>
      <c r="R375" s="2">
        <f t="shared" si="77"/>
        <v>211290248.95208919</v>
      </c>
      <c r="S375" s="2">
        <f t="shared" si="58"/>
        <v>679079.14285713434</v>
      </c>
      <c r="T375" s="2">
        <f t="shared" si="59"/>
        <v>20920.857142857276</v>
      </c>
      <c r="U375" s="2">
        <f t="shared" si="60"/>
        <v>700000</v>
      </c>
      <c r="V375" s="2">
        <f t="shared" si="78"/>
        <v>146196117.03519318</v>
      </c>
      <c r="W375" s="2">
        <f t="shared" si="61"/>
        <v>679079.14285713434</v>
      </c>
      <c r="X375" s="2">
        <f t="shared" si="51"/>
        <v>20920.857142865658</v>
      </c>
      <c r="Y375" s="2">
        <f t="shared" si="74"/>
        <v>65094131.916896001</v>
      </c>
      <c r="Z375" s="2" t="str">
        <f t="shared" si="52"/>
        <v>MEEP</v>
      </c>
      <c r="AA375" s="2">
        <f>IF(Z375="HERE",Y375,AA374+Graph!$G$1*1000)</f>
        <v>115302224.46133529</v>
      </c>
      <c r="AB375" s="2">
        <f t="shared" si="63"/>
        <v>420000</v>
      </c>
      <c r="AC375" s="2">
        <f t="shared" si="75"/>
        <v>57627880.490298241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300</v>
      </c>
      <c r="C376" s="7"/>
      <c r="D376" s="2" t="e">
        <f t="shared" si="55"/>
        <v>#N/A</v>
      </c>
      <c r="E376" s="2" t="e">
        <f t="shared" si="67"/>
        <v>#N/A</v>
      </c>
      <c r="F376" s="2">
        <v>964014.60806755722</v>
      </c>
      <c r="G376" s="2">
        <f t="shared" si="79"/>
        <v>679079.14285714284</v>
      </c>
      <c r="H376" s="2">
        <f t="shared" si="76"/>
        <v>203917844.17804959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7012294.1428571688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1056135.1858884841</v>
      </c>
      <c r="Q376" s="2">
        <f t="shared" si="80"/>
        <v>700000</v>
      </c>
      <c r="R376" s="2">
        <f t="shared" si="77"/>
        <v>211990248.95208919</v>
      </c>
      <c r="S376" s="2">
        <f t="shared" si="58"/>
        <v>679079.14285713434</v>
      </c>
      <c r="T376" s="2">
        <f t="shared" si="59"/>
        <v>20920.857142857276</v>
      </c>
      <c r="U376" s="2">
        <f t="shared" si="60"/>
        <v>700000</v>
      </c>
      <c r="V376" s="2">
        <f t="shared" si="78"/>
        <v>146875196.17805031</v>
      </c>
      <c r="W376" s="2">
        <f t="shared" si="61"/>
        <v>679079.14285713434</v>
      </c>
      <c r="X376" s="2">
        <f t="shared" si="51"/>
        <v>20920.857142865658</v>
      </c>
      <c r="Y376" s="2">
        <f t="shared" si="74"/>
        <v>65115052.774038866</v>
      </c>
      <c r="Z376" s="2" t="str">
        <f t="shared" si="52"/>
        <v>MEEP</v>
      </c>
      <c r="AA376" s="2">
        <f>IF(Z376="HERE",Y376,AA375+Graph!$G$1*1000)</f>
        <v>115722224.46133529</v>
      </c>
      <c r="AB376" s="2">
        <f t="shared" si="63"/>
        <v>420000</v>
      </c>
      <c r="AC376" s="2">
        <f t="shared" si="75"/>
        <v>57627880.490298241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301</v>
      </c>
      <c r="C377" s="7"/>
      <c r="D377" s="2" t="e">
        <f t="shared" si="55"/>
        <v>#N/A</v>
      </c>
      <c r="E377" s="2" t="e">
        <f t="shared" si="67"/>
        <v>#N/A</v>
      </c>
      <c r="F377" s="2">
        <v>965850.38355669379</v>
      </c>
      <c r="G377" s="2">
        <f t="shared" si="79"/>
        <v>679079.14285714284</v>
      </c>
      <c r="H377" s="2">
        <f t="shared" si="76"/>
        <v>204596923.32090673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7033215.0000000261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1058241.825783968</v>
      </c>
      <c r="Q377" s="2">
        <f t="shared" si="80"/>
        <v>700000</v>
      </c>
      <c r="R377" s="2">
        <f t="shared" si="77"/>
        <v>212690248.95208919</v>
      </c>
      <c r="S377" s="2">
        <f t="shared" si="58"/>
        <v>679079.14285713434</v>
      </c>
      <c r="T377" s="2">
        <f t="shared" si="59"/>
        <v>20920.857142857276</v>
      </c>
      <c r="U377" s="2">
        <f t="shared" si="60"/>
        <v>700000</v>
      </c>
      <c r="V377" s="2">
        <f t="shared" si="78"/>
        <v>147554275.32090744</v>
      </c>
      <c r="W377" s="2">
        <f t="shared" si="61"/>
        <v>679079.14285713434</v>
      </c>
      <c r="X377" s="2">
        <f t="shared" si="51"/>
        <v>20920.857142865658</v>
      </c>
      <c r="Y377" s="2">
        <f t="shared" si="74"/>
        <v>65135973.631181732</v>
      </c>
      <c r="Z377" s="2" t="str">
        <f t="shared" si="52"/>
        <v>MEEP</v>
      </c>
      <c r="AA377" s="2">
        <f>IF(Z377="HERE",Y377,AA376+Graph!$G$1*1000)</f>
        <v>116142224.46133529</v>
      </c>
      <c r="AB377" s="2">
        <f t="shared" si="63"/>
        <v>420000</v>
      </c>
      <c r="AC377" s="2">
        <f t="shared" si="75"/>
        <v>57627880.490298241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302</v>
      </c>
      <c r="C378" s="7"/>
      <c r="D378" s="2" t="e">
        <f t="shared" si="55"/>
        <v>#N/A</v>
      </c>
      <c r="E378" s="2" t="e">
        <f t="shared" si="67"/>
        <v>#N/A</v>
      </c>
      <c r="F378" s="2">
        <v>967686.15904584527</v>
      </c>
      <c r="G378" s="2">
        <f t="shared" si="79"/>
        <v>679079.14285714284</v>
      </c>
      <c r="H378" s="2">
        <f t="shared" si="76"/>
        <v>205276002.46376386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7054135.8571428834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1060348.4656794369</v>
      </c>
      <c r="Q378" s="2">
        <f t="shared" si="80"/>
        <v>700000</v>
      </c>
      <c r="R378" s="2">
        <f t="shared" si="77"/>
        <v>213390248.95208919</v>
      </c>
      <c r="S378" s="2">
        <f t="shared" si="58"/>
        <v>679079.14285713434</v>
      </c>
      <c r="T378" s="2">
        <f t="shared" si="59"/>
        <v>20920.857142857276</v>
      </c>
      <c r="U378" s="2">
        <f t="shared" si="60"/>
        <v>700000</v>
      </c>
      <c r="V378" s="2">
        <f t="shared" si="78"/>
        <v>148233354.46376458</v>
      </c>
      <c r="W378" s="2">
        <f t="shared" si="61"/>
        <v>679079.14285713434</v>
      </c>
      <c r="X378" s="2">
        <f t="shared" si="51"/>
        <v>20920.857142865658</v>
      </c>
      <c r="Y378" s="2">
        <f t="shared" si="74"/>
        <v>65156894.488324597</v>
      </c>
      <c r="Z378" s="2" t="str">
        <f t="shared" si="52"/>
        <v>MEEP</v>
      </c>
      <c r="AA378" s="2">
        <f>IF(Z378="HERE",Y378,AA377+Graph!$G$1*1000)</f>
        <v>116562224.46133529</v>
      </c>
      <c r="AB378" s="2">
        <f t="shared" si="63"/>
        <v>420000</v>
      </c>
      <c r="AC378" s="2">
        <f t="shared" si="75"/>
        <v>57627880.490298241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303</v>
      </c>
      <c r="C379" s="7"/>
      <c r="D379" s="2" t="e">
        <f t="shared" si="55"/>
        <v>#N/A</v>
      </c>
      <c r="E379" s="2" t="e">
        <f t="shared" si="67"/>
        <v>#N/A</v>
      </c>
      <c r="F379" s="2">
        <v>969521.93453498185</v>
      </c>
      <c r="G379" s="2">
        <f t="shared" si="79"/>
        <v>679079.14285714284</v>
      </c>
      <c r="H379" s="2">
        <f t="shared" si="76"/>
        <v>205955081.606621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7075056.7142857406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1062455.1055749059</v>
      </c>
      <c r="Q379" s="2">
        <f t="shared" si="80"/>
        <v>700000</v>
      </c>
      <c r="R379" s="2">
        <f t="shared" si="77"/>
        <v>214090248.95208919</v>
      </c>
      <c r="S379" s="2">
        <f t="shared" si="58"/>
        <v>679079.14285713434</v>
      </c>
      <c r="T379" s="2">
        <f t="shared" si="59"/>
        <v>20920.857142857276</v>
      </c>
      <c r="U379" s="2">
        <f t="shared" si="60"/>
        <v>700000</v>
      </c>
      <c r="V379" s="2">
        <f t="shared" si="78"/>
        <v>148912433.60662171</v>
      </c>
      <c r="W379" s="2">
        <f t="shared" si="61"/>
        <v>679079.14285713434</v>
      </c>
      <c r="X379" s="2">
        <f t="shared" si="51"/>
        <v>20920.857142865658</v>
      </c>
      <c r="Y379" s="2">
        <f t="shared" si="74"/>
        <v>65177815.345467463</v>
      </c>
      <c r="Z379" s="2" t="str">
        <f t="shared" si="52"/>
        <v>MEEP</v>
      </c>
      <c r="AA379" s="2">
        <f>IF(Z379="HERE",Y379,AA378+Graph!$G$1*1000)</f>
        <v>116982224.46133529</v>
      </c>
      <c r="AB379" s="2">
        <f t="shared" si="63"/>
        <v>420000</v>
      </c>
      <c r="AC379" s="2">
        <f t="shared" si="75"/>
        <v>57627880.490298241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304</v>
      </c>
      <c r="C380" s="7"/>
      <c r="D380" s="2" t="e">
        <f t="shared" si="55"/>
        <v>#N/A</v>
      </c>
      <c r="E380" s="2" t="e">
        <f t="shared" si="67"/>
        <v>#N/A</v>
      </c>
      <c r="F380" s="2">
        <v>971357.71002413332</v>
      </c>
      <c r="G380" s="2">
        <f t="shared" si="79"/>
        <v>679079.14285714284</v>
      </c>
      <c r="H380" s="2">
        <f t="shared" si="76"/>
        <v>206634160.74947813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7095977.5714285979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1064561.7454703748</v>
      </c>
      <c r="Q380" s="2">
        <f t="shared" si="80"/>
        <v>700000</v>
      </c>
      <c r="R380" s="2">
        <f t="shared" si="77"/>
        <v>214790248.95208919</v>
      </c>
      <c r="S380" s="2">
        <f t="shared" si="58"/>
        <v>679079.14285713434</v>
      </c>
      <c r="T380" s="2">
        <f t="shared" si="59"/>
        <v>20920.857142857276</v>
      </c>
      <c r="U380" s="2">
        <f t="shared" si="60"/>
        <v>700000</v>
      </c>
      <c r="V380" s="2">
        <f t="shared" si="78"/>
        <v>149591512.74947885</v>
      </c>
      <c r="W380" s="2">
        <f t="shared" si="61"/>
        <v>679079.14285713434</v>
      </c>
      <c r="X380" s="2">
        <f t="shared" si="51"/>
        <v>20920.857142865658</v>
      </c>
      <c r="Y380" s="2">
        <f t="shared" si="74"/>
        <v>65198736.202610329</v>
      </c>
      <c r="Z380" s="2" t="str">
        <f t="shared" si="52"/>
        <v>MEEP</v>
      </c>
      <c r="AA380" s="2">
        <f>IF(Z380="HERE",Y380,AA379+Graph!$G$1*1000)</f>
        <v>117402224.46133529</v>
      </c>
      <c r="AB380" s="2">
        <f t="shared" si="63"/>
        <v>420000</v>
      </c>
      <c r="AC380" s="2">
        <f t="shared" si="75"/>
        <v>57627880.490298241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305</v>
      </c>
      <c r="C381" s="7"/>
      <c r="D381" s="2" t="e">
        <f t="shared" si="55"/>
        <v>#N/A</v>
      </c>
      <c r="E381" s="2" t="e">
        <f t="shared" si="67"/>
        <v>#N/A</v>
      </c>
      <c r="F381" s="2">
        <v>973193.4855132699</v>
      </c>
      <c r="G381" s="2">
        <f t="shared" si="79"/>
        <v>679079.14285714284</v>
      </c>
      <c r="H381" s="2">
        <f t="shared" si="76"/>
        <v>207313239.89233527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7116898.4285714552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1066668.3853658438</v>
      </c>
      <c r="Q381" s="2">
        <f t="shared" si="80"/>
        <v>700000</v>
      </c>
      <c r="R381" s="2">
        <f t="shared" si="77"/>
        <v>215490248.95208919</v>
      </c>
      <c r="S381" s="2">
        <f t="shared" si="58"/>
        <v>679079.14285713434</v>
      </c>
      <c r="T381" s="2">
        <f t="shared" si="59"/>
        <v>20920.857142857276</v>
      </c>
      <c r="U381" s="2">
        <f t="shared" si="60"/>
        <v>700000</v>
      </c>
      <c r="V381" s="2">
        <f t="shared" si="78"/>
        <v>150270591.89233598</v>
      </c>
      <c r="W381" s="2">
        <f t="shared" si="61"/>
        <v>679079.14285713434</v>
      </c>
      <c r="X381" s="2">
        <f t="shared" si="51"/>
        <v>20920.857142865658</v>
      </c>
      <c r="Y381" s="2">
        <f t="shared" si="74"/>
        <v>65219657.059753194</v>
      </c>
      <c r="Z381" s="2" t="str">
        <f t="shared" si="52"/>
        <v>MEEP</v>
      </c>
      <c r="AA381" s="2">
        <f>IF(Z381="HERE",Y381,AA380+Graph!$G$1*1000)</f>
        <v>117822224.46133529</v>
      </c>
      <c r="AB381" s="2">
        <f t="shared" si="63"/>
        <v>420000</v>
      </c>
      <c r="AC381" s="2">
        <f t="shared" si="75"/>
        <v>57627880.490298241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306</v>
      </c>
      <c r="C382" s="7"/>
      <c r="D382" s="2" t="e">
        <f t="shared" si="55"/>
        <v>#N/A</v>
      </c>
      <c r="E382" s="2" t="e">
        <f t="shared" si="67"/>
        <v>#N/A</v>
      </c>
      <c r="F382" s="2">
        <v>975029.26100242138</v>
      </c>
      <c r="G382" s="2">
        <f t="shared" si="79"/>
        <v>679079.14285714284</v>
      </c>
      <c r="H382" s="2">
        <f t="shared" si="76"/>
        <v>207992319.0351924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7137819.2857143125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1068775.0252613127</v>
      </c>
      <c r="Q382" s="2">
        <f t="shared" si="80"/>
        <v>700000</v>
      </c>
      <c r="R382" s="2">
        <f t="shared" si="77"/>
        <v>216190248.95208919</v>
      </c>
      <c r="S382" s="2">
        <f t="shared" si="58"/>
        <v>679079.14285713434</v>
      </c>
      <c r="T382" s="2">
        <f t="shared" si="59"/>
        <v>20920.857142857276</v>
      </c>
      <c r="U382" s="2">
        <f t="shared" si="60"/>
        <v>700000</v>
      </c>
      <c r="V382" s="2">
        <f t="shared" si="78"/>
        <v>150949671.03519312</v>
      </c>
      <c r="W382" s="2">
        <f t="shared" si="61"/>
        <v>679079.14285713434</v>
      </c>
      <c r="X382" s="2">
        <f t="shared" si="51"/>
        <v>20920.857142865658</v>
      </c>
      <c r="Y382" s="2">
        <f t="shared" si="74"/>
        <v>65240577.91689606</v>
      </c>
      <c r="Z382" s="2" t="str">
        <f t="shared" si="52"/>
        <v>MEEP</v>
      </c>
      <c r="AA382" s="2">
        <f>IF(Z382="HERE",Y382,AA381+Graph!$G$1*1000)</f>
        <v>118242224.46133529</v>
      </c>
      <c r="AB382" s="2">
        <f t="shared" si="63"/>
        <v>420000</v>
      </c>
      <c r="AC382" s="2">
        <f t="shared" si="75"/>
        <v>57627880.490298241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307</v>
      </c>
      <c r="C383" s="7"/>
      <c r="D383" s="2" t="e">
        <f t="shared" si="55"/>
        <v>#N/A</v>
      </c>
      <c r="E383" s="2" t="e">
        <f t="shared" si="67"/>
        <v>#N/A</v>
      </c>
      <c r="F383" s="2">
        <v>976865.03649157286</v>
      </c>
      <c r="G383" s="2">
        <f t="shared" si="79"/>
        <v>679079.14285714284</v>
      </c>
      <c r="H383" s="2">
        <f t="shared" si="76"/>
        <v>208671398.17804953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7158740.1428571697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1070881.6651567817</v>
      </c>
      <c r="Q383" s="2">
        <f t="shared" si="80"/>
        <v>700000</v>
      </c>
      <c r="R383" s="2">
        <f t="shared" si="77"/>
        <v>216890248.95208919</v>
      </c>
      <c r="S383" s="2">
        <f t="shared" si="58"/>
        <v>679079.14285713434</v>
      </c>
      <c r="T383" s="2">
        <f t="shared" si="59"/>
        <v>20920.857142857276</v>
      </c>
      <c r="U383" s="2">
        <f t="shared" si="60"/>
        <v>700000</v>
      </c>
      <c r="V383" s="2">
        <f t="shared" si="78"/>
        <v>151628750.17805025</v>
      </c>
      <c r="W383" s="2">
        <f t="shared" si="61"/>
        <v>679079.14285713434</v>
      </c>
      <c r="X383" s="2">
        <f t="shared" si="51"/>
        <v>20920.857142865658</v>
      </c>
      <c r="Y383" s="2">
        <f t="shared" si="74"/>
        <v>65261498.774038926</v>
      </c>
      <c r="Z383" s="2" t="str">
        <f t="shared" si="52"/>
        <v>MEEP</v>
      </c>
      <c r="AA383" s="2">
        <f>IF(Z383="HERE",Y383,AA382+Graph!$G$1*1000)</f>
        <v>118662224.46133529</v>
      </c>
      <c r="AB383" s="2">
        <f t="shared" si="63"/>
        <v>420000</v>
      </c>
      <c r="AC383" s="2">
        <f t="shared" si="75"/>
        <v>57627880.490298241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308</v>
      </c>
      <c r="C384" s="7"/>
      <c r="D384" s="2" t="e">
        <f t="shared" si="55"/>
        <v>#N/A</v>
      </c>
      <c r="E384" s="2" t="e">
        <f t="shared" si="67"/>
        <v>#N/A</v>
      </c>
      <c r="F384" s="2">
        <v>978700.81198070943</v>
      </c>
      <c r="G384" s="2">
        <f t="shared" si="79"/>
        <v>679079.14285714284</v>
      </c>
      <c r="H384" s="2">
        <f t="shared" si="76"/>
        <v>209350477.32090667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7179661.000000027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1072988.3050522506</v>
      </c>
      <c r="Q384" s="2">
        <f t="shared" si="80"/>
        <v>700000</v>
      </c>
      <c r="R384" s="2">
        <f t="shared" si="77"/>
        <v>217590248.95208919</v>
      </c>
      <c r="S384" s="2">
        <f t="shared" si="58"/>
        <v>679079.14285713434</v>
      </c>
      <c r="T384" s="2">
        <f t="shared" si="59"/>
        <v>20920.857142857276</v>
      </c>
      <c r="U384" s="2">
        <f t="shared" si="60"/>
        <v>700000</v>
      </c>
      <c r="V384" s="2">
        <f t="shared" si="78"/>
        <v>152307829.32090738</v>
      </c>
      <c r="W384" s="2">
        <f t="shared" si="61"/>
        <v>679079.14285713434</v>
      </c>
      <c r="X384" s="2">
        <f t="shared" si="51"/>
        <v>20920.857142865658</v>
      </c>
      <c r="Y384" s="2">
        <f t="shared" si="74"/>
        <v>65282419.631181791</v>
      </c>
      <c r="Z384" s="2" t="str">
        <f t="shared" si="52"/>
        <v>MEEP</v>
      </c>
      <c r="AA384" s="2">
        <f>IF(Z384="HERE",Y384,AA383+Graph!$G$1*1000)</f>
        <v>119082224.46133529</v>
      </c>
      <c r="AB384" s="2">
        <f t="shared" si="63"/>
        <v>420000</v>
      </c>
      <c r="AC384" s="2">
        <f t="shared" si="75"/>
        <v>57627880.490298241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309</v>
      </c>
      <c r="C385" s="7"/>
      <c r="D385" s="2" t="e">
        <f t="shared" si="55"/>
        <v>#N/A</v>
      </c>
      <c r="E385" s="2" t="e">
        <f t="shared" si="67"/>
        <v>#N/A</v>
      </c>
      <c r="F385" s="2">
        <v>980536.58746986091</v>
      </c>
      <c r="G385" s="2">
        <f t="shared" si="79"/>
        <v>679079.14285714284</v>
      </c>
      <c r="H385" s="2">
        <f t="shared" si="76"/>
        <v>210029556.4637638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7200581.8571428843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1075094.9449477196</v>
      </c>
      <c r="Q385" s="2">
        <f t="shared" si="80"/>
        <v>700000</v>
      </c>
      <c r="R385" s="2">
        <f t="shared" si="77"/>
        <v>218290248.95208919</v>
      </c>
      <c r="S385" s="2">
        <f t="shared" si="58"/>
        <v>679079.14285713434</v>
      </c>
      <c r="T385" s="2">
        <f t="shared" si="59"/>
        <v>20920.857142857276</v>
      </c>
      <c r="U385" s="2">
        <f t="shared" si="60"/>
        <v>700000</v>
      </c>
      <c r="V385" s="2">
        <f t="shared" si="78"/>
        <v>152986908.46376452</v>
      </c>
      <c r="W385" s="2">
        <f t="shared" si="61"/>
        <v>679079.14285713434</v>
      </c>
      <c r="X385" s="2">
        <f t="shared" si="51"/>
        <v>20920.857142865658</v>
      </c>
      <c r="Y385" s="2">
        <f t="shared" si="74"/>
        <v>65303340.488324657</v>
      </c>
      <c r="Z385" s="2" t="str">
        <f t="shared" si="52"/>
        <v>MEEP</v>
      </c>
      <c r="AA385" s="2">
        <f>IF(Z385="HERE",Y385,AA384+Graph!$G$1*1000)</f>
        <v>119502224.46133529</v>
      </c>
      <c r="AB385" s="2">
        <f t="shared" si="63"/>
        <v>420000</v>
      </c>
      <c r="AC385" s="2">
        <f t="shared" si="75"/>
        <v>57627880.490298241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7:I385">
    <cfRule type="cellIs" dxfId="94" priority="37" operator="greaterThan">
      <formula>0</formula>
    </cfRule>
  </conditionalFormatting>
  <conditionalFormatting sqref="C31:C64 C117:C385 C77:C114">
    <cfRule type="cellIs" dxfId="93" priority="38" operator="greaterThan">
      <formula>0</formula>
    </cfRule>
  </conditionalFormatting>
  <conditionalFormatting sqref="C31:C64 C117:C385 C77:C114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92" priority="40" operator="greaterThan">
      <formula>0</formula>
    </cfRule>
  </conditionalFormatting>
  <conditionalFormatting sqref="C115">
    <cfRule type="cellIs" dxfId="91" priority="41" operator="greaterThan">
      <formula>0</formula>
    </cfRule>
  </conditionalFormatting>
  <conditionalFormatting sqref="C65">
    <cfRule type="cellIs" dxfId="90" priority="35" operator="greaterThan">
      <formula>0</formula>
    </cfRule>
  </conditionalFormatting>
  <conditionalFormatting sqref="C65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89" priority="34" operator="greaterThan">
      <formula>0</formula>
    </cfRule>
  </conditionalFormatting>
  <conditionalFormatting sqref="C66">
    <cfRule type="cellIs" dxfId="88" priority="32" operator="greaterThan">
      <formula>0</formula>
    </cfRule>
  </conditionalFormatting>
  <conditionalFormatting sqref="C66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87" priority="31" operator="greaterThan">
      <formula>0</formula>
    </cfRule>
  </conditionalFormatting>
  <conditionalFormatting sqref="C67">
    <cfRule type="cellIs" dxfId="86" priority="29" operator="greaterThan">
      <formula>0</formula>
    </cfRule>
  </conditionalFormatting>
  <conditionalFormatting sqref="C67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85" priority="28" operator="greaterThan">
      <formula>0</formula>
    </cfRule>
  </conditionalFormatting>
  <conditionalFormatting sqref="C68">
    <cfRule type="cellIs" dxfId="84" priority="26" operator="greaterThan">
      <formula>0</formula>
    </cfRule>
  </conditionalFormatting>
  <conditionalFormatting sqref="C68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83" priority="25" operator="greaterThan">
      <formula>0</formula>
    </cfRule>
  </conditionalFormatting>
  <conditionalFormatting sqref="C69">
    <cfRule type="cellIs" dxfId="82" priority="23" operator="greaterThan">
      <formula>0</formula>
    </cfRule>
  </conditionalFormatting>
  <conditionalFormatting sqref="C69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81" priority="22" operator="greaterThan">
      <formula>0</formula>
    </cfRule>
  </conditionalFormatting>
  <conditionalFormatting sqref="C70">
    <cfRule type="cellIs" dxfId="80" priority="20" operator="greaterThan">
      <formula>0</formula>
    </cfRule>
  </conditionalFormatting>
  <conditionalFormatting sqref="C70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79" priority="19" operator="greaterThan">
      <formula>0</formula>
    </cfRule>
  </conditionalFormatting>
  <conditionalFormatting sqref="C71">
    <cfRule type="cellIs" dxfId="78" priority="17" operator="greaterThan">
      <formula>0</formula>
    </cfRule>
  </conditionalFormatting>
  <conditionalFormatting sqref="C71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77" priority="16" operator="greaterThan">
      <formula>0</formula>
    </cfRule>
  </conditionalFormatting>
  <conditionalFormatting sqref="C72">
    <cfRule type="cellIs" dxfId="76" priority="14" operator="greaterThan">
      <formula>0</formula>
    </cfRule>
  </conditionalFormatting>
  <conditionalFormatting sqref="C7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75" priority="13" operator="greaterThan">
      <formula>0</formula>
    </cfRule>
  </conditionalFormatting>
  <conditionalFormatting sqref="C73">
    <cfRule type="cellIs" dxfId="74" priority="11" operator="greaterThan">
      <formula>0</formula>
    </cfRule>
  </conditionalFormatting>
  <conditionalFormatting sqref="C7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73" priority="10" operator="greaterThan">
      <formula>0</formula>
    </cfRule>
  </conditionalFormatting>
  <conditionalFormatting sqref="C74">
    <cfRule type="cellIs" dxfId="72" priority="8" operator="greaterThan">
      <formula>0</formula>
    </cfRule>
  </conditionalFormatting>
  <conditionalFormatting sqref="C7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71" priority="7" operator="greaterThan">
      <formula>0</formula>
    </cfRule>
  </conditionalFormatting>
  <conditionalFormatting sqref="C75">
    <cfRule type="cellIs" dxfId="70" priority="5" operator="greaterThan">
      <formula>0</formula>
    </cfRule>
  </conditionalFormatting>
  <conditionalFormatting sqref="C7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69" priority="4" operator="greaterThan">
      <formula>0</formula>
    </cfRule>
  </conditionalFormatting>
  <conditionalFormatting sqref="C76">
    <cfRule type="cellIs" dxfId="11" priority="2" operator="greaterThan">
      <formula>0</formula>
    </cfRule>
  </conditionalFormatting>
  <conditionalFormatting sqref="C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3" workbookViewId="0">
      <selection activeCell="I76" sqref="I76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729.07914285714287</v>
      </c>
    </row>
    <row r="32" spans="1:37" ht="15" x14ac:dyDescent="0.25">
      <c r="A32" s="1">
        <v>44208</v>
      </c>
      <c r="B32" s="2">
        <f t="shared" si="0"/>
        <v>-44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341686.71724739671</v>
      </c>
      <c r="G37" s="2">
        <f>IF(F37&gt;750000,$AK$31*1000,F37)</f>
        <v>341686.71724739671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341984.26132403314</v>
      </c>
      <c r="Q37" s="2">
        <f>IF(P37&gt;750000,750000,P37)</f>
        <v>341984.26132403314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343522.49273654819</v>
      </c>
      <c r="G38" s="2">
        <f t="shared" ref="G38:G101" si="25">IF(F38&gt;750000,$AK$31*1000,F38)</f>
        <v>343522.49273654819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344090.90121950209</v>
      </c>
      <c r="Q38" s="2">
        <f t="shared" ref="Q38:Q101" si="26">IF(P38&gt;750000,750000,P38)</f>
        <v>344090.90121950209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345358.26822568476</v>
      </c>
      <c r="G39" s="2">
        <f t="shared" si="25"/>
        <v>345358.26822568476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346197.54111497104</v>
      </c>
      <c r="Q39" s="2">
        <f t="shared" si="26"/>
        <v>346197.54111497104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347194.04371483624</v>
      </c>
      <c r="G40" s="2">
        <f t="shared" si="25"/>
        <v>347194.04371483624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348304.18101043999</v>
      </c>
      <c r="Q40" s="2">
        <f t="shared" si="26"/>
        <v>348304.18101043999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349029.81920397282</v>
      </c>
      <c r="G41" s="2">
        <f t="shared" si="25"/>
        <v>349029.81920397282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350410.82090590894</v>
      </c>
      <c r="Q41" s="2">
        <f t="shared" si="26"/>
        <v>350410.82090590894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350865.59469312429</v>
      </c>
      <c r="G42" s="2">
        <f t="shared" si="25"/>
        <v>350865.59469312429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352517.46080137789</v>
      </c>
      <c r="Q42" s="2">
        <f t="shared" si="26"/>
        <v>352517.46080137789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352701.37018226087</v>
      </c>
      <c r="G43" s="2">
        <f t="shared" si="25"/>
        <v>352701.37018226087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354624.10069684684</v>
      </c>
      <c r="Q43" s="2">
        <f t="shared" si="26"/>
        <v>354624.10069684684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354537.14567141235</v>
      </c>
      <c r="G44" s="2">
        <f t="shared" si="25"/>
        <v>354537.14567141235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356730.74059233069</v>
      </c>
      <c r="Q44" s="2">
        <f t="shared" si="26"/>
        <v>356730.74059233069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356372.92116054893</v>
      </c>
      <c r="G45" s="2">
        <f t="shared" si="25"/>
        <v>356372.92116054893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358837.38048779964</v>
      </c>
      <c r="Q45" s="2">
        <f t="shared" si="26"/>
        <v>358837.38048779964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358208.6966497004</v>
      </c>
      <c r="G46" s="2">
        <f t="shared" si="25"/>
        <v>358208.6966497004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360944.02038326859</v>
      </c>
      <c r="Q46" s="2">
        <f t="shared" si="26"/>
        <v>360944.02038326859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360044.47213885188</v>
      </c>
      <c r="G47" s="2">
        <f t="shared" si="25"/>
        <v>360044.47213885188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363050.66027873755</v>
      </c>
      <c r="Q47" s="2">
        <f t="shared" si="26"/>
        <v>363050.66027873755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361880.24762798846</v>
      </c>
      <c r="G48" s="2">
        <f t="shared" si="25"/>
        <v>361880.24762798846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365157.3001742065</v>
      </c>
      <c r="Q48" s="2">
        <f t="shared" si="26"/>
        <v>365157.3001742065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363716.02311713994</v>
      </c>
      <c r="G49" s="2">
        <f t="shared" si="25"/>
        <v>363716.02311713994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367263.94006967545</v>
      </c>
      <c r="Q49" s="2">
        <f t="shared" si="26"/>
        <v>367263.94006967545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365551.79860627651</v>
      </c>
      <c r="G50" s="2">
        <f t="shared" si="25"/>
        <v>365551.79860627651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369370.5799651444</v>
      </c>
      <c r="Q50" s="2">
        <f t="shared" si="26"/>
        <v>369370.5799651444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367387.57409542799</v>
      </c>
      <c r="G51" s="2">
        <f t="shared" si="25"/>
        <v>367387.57409542799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371477.21986061335</v>
      </c>
      <c r="Q51" s="2">
        <f t="shared" si="26"/>
        <v>371477.21986061335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369223.34958456457</v>
      </c>
      <c r="G52" s="2">
        <f t="shared" si="25"/>
        <v>369223.34958456457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373583.8597560823</v>
      </c>
      <c r="Q52" s="2">
        <f t="shared" si="26"/>
        <v>373583.8597560823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371059.12507371604</v>
      </c>
      <c r="G53" s="2">
        <f t="shared" si="25"/>
        <v>371059.12507371604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375690.49965155125</v>
      </c>
      <c r="Q53" s="2">
        <f t="shared" si="26"/>
        <v>375690.49965155125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372894.90056286752</v>
      </c>
      <c r="G54" s="2">
        <f t="shared" si="25"/>
        <v>372894.90056286752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377797.1395470202</v>
      </c>
      <c r="Q54" s="2">
        <f t="shared" si="26"/>
        <v>377797.1395470202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374730.6760520041</v>
      </c>
      <c r="G55" s="2">
        <f t="shared" si="25"/>
        <v>374730.6760520041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379903.77944250405</v>
      </c>
      <c r="Q55" s="2">
        <f t="shared" si="26"/>
        <v>379903.77944250405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376566.45154115558</v>
      </c>
      <c r="G56" s="2">
        <f t="shared" si="25"/>
        <v>376566.45154115558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382010.419337973</v>
      </c>
      <c r="Q56" s="2">
        <f t="shared" si="26"/>
        <v>382010.419337973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378402.22703029215</v>
      </c>
      <c r="G57" s="2">
        <f t="shared" si="25"/>
        <v>378402.22703029215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384117.05923344195</v>
      </c>
      <c r="Q57" s="2">
        <f t="shared" si="26"/>
        <v>384117.05923344195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380238.00251944363</v>
      </c>
      <c r="G58" s="2">
        <f t="shared" si="25"/>
        <v>380238.00251944363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386223.6991289109</v>
      </c>
      <c r="Q58" s="2">
        <f t="shared" si="26"/>
        <v>386223.6991289109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382073.77800858021</v>
      </c>
      <c r="G59" s="2">
        <f t="shared" si="25"/>
        <v>382073.77800858021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388330.33902437985</v>
      </c>
      <c r="Q59" s="2">
        <f t="shared" si="26"/>
        <v>388330.33902437985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383909.55349773169</v>
      </c>
      <c r="G60" s="2">
        <f t="shared" si="25"/>
        <v>383909.55349773169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390436.9789198488</v>
      </c>
      <c r="Q60" s="2">
        <f t="shared" si="26"/>
        <v>390436.9789198488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385745.32898688316</v>
      </c>
      <c r="G61" s="2">
        <f t="shared" si="25"/>
        <v>385745.32898688316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392543.61881531775</v>
      </c>
      <c r="Q61" s="2">
        <f t="shared" si="26"/>
        <v>392543.61881531775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387581.10447601974</v>
      </c>
      <c r="G62" s="2">
        <f t="shared" si="25"/>
        <v>387581.10447601974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394650.2587107867</v>
      </c>
      <c r="Q62" s="2">
        <f t="shared" si="26"/>
        <v>394650.2587107867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389416.87996517122</v>
      </c>
      <c r="G63" s="2">
        <f t="shared" si="25"/>
        <v>389416.87996517122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396756.89860625565</v>
      </c>
      <c r="Q63" s="2">
        <f t="shared" si="26"/>
        <v>396756.89860625565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391252.65545430779</v>
      </c>
      <c r="G64" s="2">
        <f t="shared" si="25"/>
        <v>391252.65545430779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398863.5385017246</v>
      </c>
      <c r="Q64" s="2">
        <f t="shared" si="26"/>
        <v>398863.5385017246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393088.43094345927</v>
      </c>
      <c r="G65" s="2">
        <f t="shared" si="25"/>
        <v>393088.43094345927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400970.17839720845</v>
      </c>
      <c r="Q65" s="2">
        <f t="shared" si="26"/>
        <v>400970.17839720845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394924.20643259585</v>
      </c>
      <c r="G66" s="2">
        <f t="shared" si="25"/>
        <v>394924.20643259585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403076.8182926774</v>
      </c>
      <c r="Q66" s="2">
        <f t="shared" si="26"/>
        <v>403076.8182926774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-9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396759.98192174733</v>
      </c>
      <c r="G67" s="2">
        <f t="shared" si="25"/>
        <v>396759.98192174733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405183.45818814635</v>
      </c>
      <c r="Q67" s="2">
        <f t="shared" si="26"/>
        <v>405183.45818814635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-8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398595.7574108839</v>
      </c>
      <c r="G68" s="2">
        <f t="shared" si="25"/>
        <v>398595.7574108839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407290.0980836153</v>
      </c>
      <c r="Q68" s="2">
        <f t="shared" si="26"/>
        <v>407290.0980836153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-7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400431.53290003538</v>
      </c>
      <c r="G69" s="2">
        <f t="shared" si="25"/>
        <v>400431.53290003538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409396.73797908425</v>
      </c>
      <c r="Q69" s="2">
        <f t="shared" si="26"/>
        <v>409396.73797908425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-6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402267.30838918686</v>
      </c>
      <c r="G70" s="2">
        <f t="shared" si="25"/>
        <v>402267.30838918686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411503.3778745532</v>
      </c>
      <c r="Q70" s="2">
        <f t="shared" si="26"/>
        <v>411503.3778745532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-5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404103.08387832344</v>
      </c>
      <c r="G71" s="2">
        <f t="shared" si="25"/>
        <v>404103.08387832344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413610.01777002215</v>
      </c>
      <c r="Q71" s="2">
        <f t="shared" si="26"/>
        <v>413610.01777002215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-4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405938.85936747491</v>
      </c>
      <c r="G72" s="2">
        <f t="shared" si="25"/>
        <v>405938.85936747491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415716.6576654911</v>
      </c>
      <c r="Q72" s="2">
        <f t="shared" si="26"/>
        <v>415716.6576654911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-3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407774.63485661149</v>
      </c>
      <c r="G73" s="2">
        <f t="shared" si="25"/>
        <v>407774.63485661149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417823.29756096005</v>
      </c>
      <c r="Q73" s="2">
        <f t="shared" si="26"/>
        <v>417823.29756096005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409610.41034576297</v>
      </c>
      <c r="G74" s="2">
        <f t="shared" si="25"/>
        <v>409610.41034576297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419929.937456429</v>
      </c>
      <c r="Q74" s="2">
        <f t="shared" si="26"/>
        <v>419929.937456429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-1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411446.18583489954</v>
      </c>
      <c r="G75" s="2">
        <f t="shared" si="25"/>
        <v>411446.18583489954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422036.57735191286</v>
      </c>
      <c r="Q75" s="2">
        <f t="shared" si="26"/>
        <v>422036.57735191286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0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413281.96132405102</v>
      </c>
      <c r="G76" s="2">
        <f t="shared" si="25"/>
        <v>413281.96132405102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424143.21724738181</v>
      </c>
      <c r="Q76" s="2">
        <f t="shared" si="26"/>
        <v>424143.21724738181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1</v>
      </c>
      <c r="C77" s="7"/>
      <c r="D77" s="2" t="e">
        <f t="shared" si="12"/>
        <v>#N/A</v>
      </c>
      <c r="E77" s="2" t="e">
        <f t="shared" si="22"/>
        <v>#N/A</v>
      </c>
      <c r="F77" s="2">
        <v>415117.7368132025</v>
      </c>
      <c r="G77" s="2">
        <f t="shared" si="25"/>
        <v>415117.7368132025</v>
      </c>
      <c r="H77" s="2">
        <f t="shared" si="13"/>
        <v>19592672.736813203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756957.85714285716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426249.85714285076</v>
      </c>
      <c r="Q77" s="2">
        <f t="shared" si="26"/>
        <v>426249.85714285076</v>
      </c>
      <c r="R77" s="2">
        <f t="shared" si="16"/>
        <v>20339841.857142851</v>
      </c>
      <c r="S77" s="2">
        <f t="shared" si="17"/>
        <v>415117.7368132025</v>
      </c>
      <c r="T77" s="2">
        <f t="shared" si="18"/>
        <v>20920.857142857159</v>
      </c>
      <c r="U77" s="2">
        <f t="shared" si="19"/>
        <v>426249.85714285076</v>
      </c>
      <c r="V77" s="2">
        <f t="shared" si="5"/>
        <v>747157.54166666663</v>
      </c>
      <c r="W77" s="2">
        <f t="shared" si="20"/>
        <v>11120.541666666628</v>
      </c>
      <c r="X77" s="2">
        <f t="shared" si="6"/>
        <v>415129.31547618413</v>
      </c>
      <c r="Y77" s="2">
        <f t="shared" si="7"/>
        <v>19592684.315476183</v>
      </c>
      <c r="Z77" s="2" t="str">
        <f t="shared" si="8"/>
        <v>HERE</v>
      </c>
      <c r="AA77" s="2">
        <f>IF(Z77="HERE",Y77,AA76+Graph!$G$1*1000)</f>
        <v>19592684.315476183</v>
      </c>
      <c r="AB77" s="2">
        <f t="shared" si="21"/>
        <v>415129.31547618285</v>
      </c>
      <c r="AC77" s="2">
        <f t="shared" si="9"/>
        <v>747157.54166666663</v>
      </c>
      <c r="AD77" s="3">
        <f t="shared" si="10"/>
        <v>19592684.315476183</v>
      </c>
      <c r="AE77" s="2">
        <f>IF(AE75&gt;=52800000,52800000,IF(AB56=Graph!G$1*1000,AE76+Graph!G$1*1000,AC77))</f>
        <v>747157.54166666663</v>
      </c>
      <c r="AF77" s="3">
        <f t="shared" si="11"/>
        <v>747157.54166666663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2</v>
      </c>
      <c r="C78" s="7"/>
      <c r="D78" s="2" t="e">
        <f t="shared" si="12"/>
        <v>#N/A</v>
      </c>
      <c r="E78" s="2" t="e">
        <f t="shared" si="22"/>
        <v>#N/A</v>
      </c>
      <c r="F78" s="2">
        <v>416953.51230233908</v>
      </c>
      <c r="G78" s="2">
        <f t="shared" si="25"/>
        <v>416953.51230233908</v>
      </c>
      <c r="H78" s="2">
        <f t="shared" si="13"/>
        <v>20009626.249115542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777878.71428571432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428356.49703831971</v>
      </c>
      <c r="Q78" s="2">
        <f t="shared" si="26"/>
        <v>428356.49703831971</v>
      </c>
      <c r="R78" s="2">
        <f t="shared" si="16"/>
        <v>20768198.35418117</v>
      </c>
      <c r="S78" s="2">
        <f t="shared" si="17"/>
        <v>416953.51230233908</v>
      </c>
      <c r="T78" s="2">
        <f t="shared" si="18"/>
        <v>20920.857142857159</v>
      </c>
      <c r="U78" s="2">
        <f t="shared" si="19"/>
        <v>428356.49703831971</v>
      </c>
      <c r="V78" s="2">
        <f t="shared" si="5"/>
        <v>758278.08333333337</v>
      </c>
      <c r="W78" s="2">
        <f t="shared" si="20"/>
        <v>11120.541666666744</v>
      </c>
      <c r="X78" s="2">
        <f t="shared" si="6"/>
        <v>417235.95537165296</v>
      </c>
      <c r="Y78" s="2">
        <f t="shared" si="7"/>
        <v>20009920.270847835</v>
      </c>
      <c r="Z78" s="2" t="str">
        <f t="shared" si="8"/>
        <v>HERE</v>
      </c>
      <c r="AA78" s="2">
        <f>IF(Z78="HERE",Y78,AA77+Graph!$G$1*1000)</f>
        <v>20009920.270847835</v>
      </c>
      <c r="AB78" s="2">
        <f t="shared" si="21"/>
        <v>417235.9553716518</v>
      </c>
      <c r="AC78" s="2">
        <f t="shared" si="9"/>
        <v>758278.08333333337</v>
      </c>
      <c r="AD78" s="3">
        <f t="shared" si="10"/>
        <v>20009920.270847835</v>
      </c>
      <c r="AE78" s="2">
        <f>IF(AE76&gt;=52800000,52800000,IF(AB57=Graph!G$1*1000,AE77+Graph!G$1*1000,AC78))</f>
        <v>758278.08333333337</v>
      </c>
      <c r="AF78" s="3">
        <f t="shared" si="11"/>
        <v>758278.08333333337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3</v>
      </c>
      <c r="C79" s="7"/>
      <c r="D79" s="2" t="e">
        <f t="shared" si="12"/>
        <v>#N/A</v>
      </c>
      <c r="E79" s="2" t="e">
        <f t="shared" si="22"/>
        <v>#N/A</v>
      </c>
      <c r="F79" s="2">
        <v>418789.28779149055</v>
      </c>
      <c r="G79" s="2">
        <f t="shared" si="25"/>
        <v>418789.28779149055</v>
      </c>
      <c r="H79" s="2">
        <f t="shared" si="13"/>
        <v>20428415.536907032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798799.57142857148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430463.13693378866</v>
      </c>
      <c r="Q79" s="2">
        <f t="shared" si="26"/>
        <v>430463.13693378866</v>
      </c>
      <c r="R79" s="2">
        <f t="shared" si="16"/>
        <v>21198661.491114959</v>
      </c>
      <c r="S79" s="2">
        <f t="shared" si="17"/>
        <v>418789.28779149055</v>
      </c>
      <c r="T79" s="2">
        <f t="shared" si="18"/>
        <v>20920.857142857159</v>
      </c>
      <c r="U79" s="2">
        <f t="shared" si="19"/>
        <v>430463.13693378866</v>
      </c>
      <c r="V79" s="2">
        <f t="shared" si="5"/>
        <v>769398.625</v>
      </c>
      <c r="W79" s="2">
        <f t="shared" si="20"/>
        <v>11120.541666666628</v>
      </c>
      <c r="X79" s="2">
        <f t="shared" si="6"/>
        <v>419342.59526712203</v>
      </c>
      <c r="Y79" s="2">
        <f t="shared" si="7"/>
        <v>20429262.866114955</v>
      </c>
      <c r="Z79" s="2" t="str">
        <f t="shared" si="8"/>
        <v>HERE</v>
      </c>
      <c r="AA79" s="2">
        <f>IF(Z79="HERE",Y79,AA78+Graph!$G$1*1000)</f>
        <v>20429262.866114955</v>
      </c>
      <c r="AB79" s="2">
        <f t="shared" si="21"/>
        <v>419342.59526712075</v>
      </c>
      <c r="AC79" s="2">
        <f t="shared" si="9"/>
        <v>769398.625</v>
      </c>
      <c r="AD79" s="3">
        <f t="shared" si="10"/>
        <v>20429262.866114955</v>
      </c>
      <c r="AE79" s="2">
        <f>IF(AE77&gt;=52800000,52800000,IF(AB58=Graph!G$1*1000,AE78+Graph!G$1*1000,AC79))</f>
        <v>769398.625</v>
      </c>
      <c r="AF79" s="3">
        <f t="shared" si="11"/>
        <v>769398.625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4</v>
      </c>
      <c r="C80" s="7"/>
      <c r="D80" s="2" t="e">
        <f t="shared" si="12"/>
        <v>#N/A</v>
      </c>
      <c r="E80" s="2" t="e">
        <f t="shared" si="22"/>
        <v>#N/A</v>
      </c>
      <c r="F80" s="2">
        <v>420625.06328062713</v>
      </c>
      <c r="G80" s="2">
        <f t="shared" si="25"/>
        <v>420625.06328062713</v>
      </c>
      <c r="H80" s="2">
        <f t="shared" si="13"/>
        <v>20849040.600187659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819720.42857142864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432569.77682925761</v>
      </c>
      <c r="Q80" s="2">
        <f t="shared" si="26"/>
        <v>432569.77682925761</v>
      </c>
      <c r="R80" s="2">
        <f t="shared" si="16"/>
        <v>21631231.267944217</v>
      </c>
      <c r="S80" s="2">
        <f t="shared" si="17"/>
        <v>420625.06328062713</v>
      </c>
      <c r="T80" s="2">
        <f t="shared" si="18"/>
        <v>20920.857142857159</v>
      </c>
      <c r="U80" s="2">
        <f t="shared" si="19"/>
        <v>432569.77682925761</v>
      </c>
      <c r="V80" s="2">
        <f t="shared" si="5"/>
        <v>780519.16666666663</v>
      </c>
      <c r="W80" s="2">
        <f t="shared" si="20"/>
        <v>11120.541666666628</v>
      </c>
      <c r="X80" s="2">
        <f t="shared" si="6"/>
        <v>421449.23516259098</v>
      </c>
      <c r="Y80" s="2">
        <f t="shared" si="7"/>
        <v>20850712.101277545</v>
      </c>
      <c r="Z80" s="2" t="str">
        <f t="shared" si="8"/>
        <v>HERE</v>
      </c>
      <c r="AA80" s="2">
        <f>IF(Z80="HERE",Y80,AA79+Graph!$G$1*1000)</f>
        <v>20850712.101277545</v>
      </c>
      <c r="AB80" s="2">
        <f t="shared" si="21"/>
        <v>421449.2351625897</v>
      </c>
      <c r="AC80" s="2">
        <f t="shared" si="9"/>
        <v>780519.16666666663</v>
      </c>
      <c r="AD80" s="3">
        <f t="shared" si="10"/>
        <v>20850712.101277545</v>
      </c>
      <c r="AE80" s="2">
        <f>IF(AE78&gt;=52800000,52800000,IF(AB59=Graph!G$1*1000,AE79+Graph!G$1*1000,AC80))</f>
        <v>780519.16666666663</v>
      </c>
      <c r="AF80" s="3">
        <f t="shared" si="11"/>
        <v>780519.16666666663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5</v>
      </c>
      <c r="C81" s="7"/>
      <c r="D81" s="2" t="e">
        <f t="shared" si="12"/>
        <v>#N/A</v>
      </c>
      <c r="E81" s="2" t="e">
        <f t="shared" si="22"/>
        <v>#N/A</v>
      </c>
      <c r="F81" s="2">
        <v>422460.83876977861</v>
      </c>
      <c r="G81" s="2">
        <f t="shared" si="25"/>
        <v>422460.83876977861</v>
      </c>
      <c r="H81" s="2">
        <f t="shared" si="13"/>
        <v>21271501.438957438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840641.2857142858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434676.41672472656</v>
      </c>
      <c r="Q81" s="2">
        <f t="shared" si="26"/>
        <v>434676.41672472656</v>
      </c>
      <c r="R81" s="2">
        <f t="shared" si="16"/>
        <v>22065907.684668943</v>
      </c>
      <c r="S81" s="2">
        <f t="shared" si="17"/>
        <v>422460.83876977861</v>
      </c>
      <c r="T81" s="2">
        <f t="shared" si="18"/>
        <v>20920.857142857159</v>
      </c>
      <c r="U81" s="2">
        <f t="shared" si="19"/>
        <v>434676.41672472656</v>
      </c>
      <c r="V81" s="2">
        <f t="shared" si="5"/>
        <v>791639.70833333337</v>
      </c>
      <c r="W81" s="2">
        <f t="shared" si="20"/>
        <v>11120.541666666744</v>
      </c>
      <c r="X81" s="2">
        <f t="shared" si="6"/>
        <v>423555.87505805981</v>
      </c>
      <c r="Y81" s="2">
        <f t="shared" si="7"/>
        <v>21274267.976335604</v>
      </c>
      <c r="Z81" s="2" t="str">
        <f t="shared" si="8"/>
        <v>HERE</v>
      </c>
      <c r="AA81" s="2">
        <f>IF(Z81="HERE",Y81,AA80+Graph!$G$1*1000)</f>
        <v>21274267.976335604</v>
      </c>
      <c r="AB81" s="2">
        <f t="shared" si="21"/>
        <v>423555.87505805865</v>
      </c>
      <c r="AC81" s="2">
        <f t="shared" si="9"/>
        <v>791639.70833333337</v>
      </c>
      <c r="AD81" s="3">
        <f t="shared" si="10"/>
        <v>21274267.976335604</v>
      </c>
      <c r="AE81" s="2">
        <f>IF(AE79&gt;=52800000,52800000,IF(AB60=Graph!G$1*1000,AE80+Graph!G$1*1000,AC81))</f>
        <v>791639.70833333337</v>
      </c>
      <c r="AF81" s="3">
        <f t="shared" si="11"/>
        <v>791639.70833333337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6</v>
      </c>
      <c r="C82" s="7"/>
      <c r="D82" s="2" t="e">
        <f t="shared" si="12"/>
        <v>#N/A</v>
      </c>
      <c r="E82" s="2" t="e">
        <f t="shared" si="22"/>
        <v>#N/A</v>
      </c>
      <c r="F82" s="2">
        <v>424296.61425891519</v>
      </c>
      <c r="G82" s="2">
        <f t="shared" si="25"/>
        <v>424296.61425891519</v>
      </c>
      <c r="H82" s="2">
        <f t="shared" si="13"/>
        <v>21695798.053216353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861562.14285714296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436783.05662019551</v>
      </c>
      <c r="Q82" s="2">
        <f t="shared" si="26"/>
        <v>436783.05662019551</v>
      </c>
      <c r="R82" s="2">
        <f t="shared" si="16"/>
        <v>22502690.741289139</v>
      </c>
      <c r="S82" s="2">
        <f t="shared" si="17"/>
        <v>424296.61425891519</v>
      </c>
      <c r="T82" s="2">
        <f t="shared" si="18"/>
        <v>20920.857142857159</v>
      </c>
      <c r="U82" s="2">
        <f t="shared" si="19"/>
        <v>436783.05662019551</v>
      </c>
      <c r="V82" s="2">
        <f t="shared" si="5"/>
        <v>802760.25</v>
      </c>
      <c r="W82" s="2">
        <f t="shared" si="20"/>
        <v>11120.541666666628</v>
      </c>
      <c r="X82" s="2">
        <f t="shared" si="6"/>
        <v>425662.51495352888</v>
      </c>
      <c r="Y82" s="2">
        <f t="shared" si="7"/>
        <v>21699930.491289131</v>
      </c>
      <c r="Z82" s="2" t="str">
        <f t="shared" si="8"/>
        <v>HERE</v>
      </c>
      <c r="AA82" s="2">
        <f>IF(Z82="HERE",Y82,AA81+Graph!$G$1*1000)</f>
        <v>21699930.491289131</v>
      </c>
      <c r="AB82" s="2">
        <f t="shared" si="21"/>
        <v>425662.5149535276</v>
      </c>
      <c r="AC82" s="2">
        <f t="shared" si="9"/>
        <v>802760.25</v>
      </c>
      <c r="AD82" s="3">
        <f t="shared" si="10"/>
        <v>21699930.491289131</v>
      </c>
      <c r="AE82" s="2">
        <f>IF(AE80&gt;=52800000,52800000,IF(AB61=Graph!G$1*1000,AE81+Graph!G$1*1000,AC82))</f>
        <v>802760.25</v>
      </c>
      <c r="AF82" s="3">
        <f t="shared" si="11"/>
        <v>802760.25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7</v>
      </c>
      <c r="C83" s="7"/>
      <c r="D83" s="2" t="e">
        <f t="shared" si="12"/>
        <v>#N/A</v>
      </c>
      <c r="E83" s="2" t="e">
        <f t="shared" si="22"/>
        <v>#N/A</v>
      </c>
      <c r="F83" s="2">
        <v>426132.38974806666</v>
      </c>
      <c r="G83" s="2">
        <f t="shared" si="25"/>
        <v>426132.38974806666</v>
      </c>
      <c r="H83" s="2">
        <f t="shared" si="13"/>
        <v>22121930.44296442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882483.00000000012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438889.69651566446</v>
      </c>
      <c r="Q83" s="2">
        <f t="shared" si="26"/>
        <v>438889.69651566446</v>
      </c>
      <c r="R83" s="2">
        <f t="shared" si="16"/>
        <v>22941580.437804803</v>
      </c>
      <c r="S83" s="2">
        <f t="shared" si="17"/>
        <v>426132.38974806666</v>
      </c>
      <c r="T83" s="2">
        <f t="shared" si="18"/>
        <v>20920.857142857159</v>
      </c>
      <c r="U83" s="2">
        <f t="shared" si="19"/>
        <v>438889.69651566446</v>
      </c>
      <c r="V83" s="2">
        <f t="shared" si="5"/>
        <v>813880.79166666663</v>
      </c>
      <c r="W83" s="2">
        <f t="shared" si="20"/>
        <v>11120.541666666628</v>
      </c>
      <c r="X83" s="2">
        <f t="shared" si="6"/>
        <v>427769.15484899783</v>
      </c>
      <c r="Y83" s="2">
        <f t="shared" si="7"/>
        <v>22127699.646138128</v>
      </c>
      <c r="Z83" s="2" t="str">
        <f t="shared" si="8"/>
        <v>HERE</v>
      </c>
      <c r="AA83" s="2">
        <f>IF(Z83="HERE",Y83,AA82+Graph!$G$1*1000)</f>
        <v>22127699.646138128</v>
      </c>
      <c r="AB83" s="2">
        <f t="shared" si="21"/>
        <v>427769.15484899655</v>
      </c>
      <c r="AC83" s="2">
        <f t="shared" si="9"/>
        <v>813880.79166666663</v>
      </c>
      <c r="AD83" s="3">
        <f t="shared" si="10"/>
        <v>22127699.646138128</v>
      </c>
      <c r="AE83" s="2">
        <f>IF(AE81&gt;=52800000,52800000,IF(AB62=Graph!G$1*1000,AE82+Graph!G$1*1000,AC83))</f>
        <v>813880.79166666663</v>
      </c>
      <c r="AF83" s="3">
        <f t="shared" si="11"/>
        <v>813880.79166666663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8</v>
      </c>
      <c r="C84" s="7"/>
      <c r="D84" s="2" t="e">
        <f t="shared" si="12"/>
        <v>#N/A</v>
      </c>
      <c r="E84" s="2" t="e">
        <f t="shared" si="22"/>
        <v>#N/A</v>
      </c>
      <c r="F84" s="2">
        <v>427968.16523721814</v>
      </c>
      <c r="G84" s="2">
        <f t="shared" si="25"/>
        <v>427968.16523721814</v>
      </c>
      <c r="H84" s="2">
        <f t="shared" si="13"/>
        <v>22549898.608201638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903403.85714285728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440996.33641113341</v>
      </c>
      <c r="Q84" s="2">
        <f t="shared" si="26"/>
        <v>440996.33641113341</v>
      </c>
      <c r="R84" s="2">
        <f t="shared" si="16"/>
        <v>23382576.774215937</v>
      </c>
      <c r="S84" s="2">
        <f t="shared" si="17"/>
        <v>427968.16523721814</v>
      </c>
      <c r="T84" s="2">
        <f t="shared" si="18"/>
        <v>20920.857142857159</v>
      </c>
      <c r="U84" s="2">
        <f t="shared" si="19"/>
        <v>440996.33641113341</v>
      </c>
      <c r="V84" s="2">
        <f t="shared" si="5"/>
        <v>825001.33333333337</v>
      </c>
      <c r="W84" s="2">
        <f t="shared" si="20"/>
        <v>11120.541666666744</v>
      </c>
      <c r="X84" s="2">
        <f t="shared" si="6"/>
        <v>429875.79474446666</v>
      </c>
      <c r="Y84" s="2">
        <f t="shared" si="7"/>
        <v>22557575.440882593</v>
      </c>
      <c r="Z84" s="2" t="str">
        <f t="shared" si="8"/>
        <v>HERE</v>
      </c>
      <c r="AA84" s="2">
        <f>IF(Z84="HERE",Y84,AA83+Graph!$G$1*1000)</f>
        <v>22557575.440882593</v>
      </c>
      <c r="AB84" s="2">
        <f t="shared" si="21"/>
        <v>429875.7947444655</v>
      </c>
      <c r="AC84" s="2">
        <f t="shared" si="9"/>
        <v>825001.33333333337</v>
      </c>
      <c r="AD84" s="3">
        <f t="shared" si="10"/>
        <v>22557575.440882593</v>
      </c>
      <c r="AE84" s="2">
        <f>IF(AE82&gt;=52800000,52800000,IF(AB63=Graph!G$1*1000,AE83+Graph!G$1*1000,AC84))</f>
        <v>825001.33333333337</v>
      </c>
      <c r="AF84" s="3">
        <f t="shared" si="11"/>
        <v>825001.33333333337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9</v>
      </c>
      <c r="C85" s="7"/>
      <c r="D85" s="2" t="e">
        <f t="shared" si="12"/>
        <v>#N/A</v>
      </c>
      <c r="E85" s="2" t="e">
        <f t="shared" si="22"/>
        <v>#N/A</v>
      </c>
      <c r="F85" s="2">
        <v>429803.94072635472</v>
      </c>
      <c r="G85" s="2">
        <f t="shared" si="25"/>
        <v>429803.94072635472</v>
      </c>
      <c r="H85" s="2">
        <f t="shared" si="13"/>
        <v>22979702.548927993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924324.71428571444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443102.97630660236</v>
      </c>
      <c r="Q85" s="2">
        <f t="shared" si="26"/>
        <v>443102.97630660236</v>
      </c>
      <c r="R85" s="2">
        <f t="shared" si="16"/>
        <v>23825679.750522539</v>
      </c>
      <c r="S85" s="2">
        <f t="shared" si="17"/>
        <v>429803.94072635472</v>
      </c>
      <c r="T85" s="2">
        <f t="shared" si="18"/>
        <v>20920.857142857159</v>
      </c>
      <c r="U85" s="2">
        <f t="shared" si="19"/>
        <v>443102.97630660236</v>
      </c>
      <c r="V85" s="2">
        <f t="shared" si="5"/>
        <v>836121.875</v>
      </c>
      <c r="W85" s="2">
        <f t="shared" si="20"/>
        <v>11120.541666666628</v>
      </c>
      <c r="X85" s="2">
        <f t="shared" si="6"/>
        <v>431982.43463993573</v>
      </c>
      <c r="Y85" s="2">
        <f t="shared" si="7"/>
        <v>22989557.875522528</v>
      </c>
      <c r="Z85" s="2" t="str">
        <f t="shared" si="8"/>
        <v>HERE</v>
      </c>
      <c r="AA85" s="2">
        <f>IF(Z85="HERE",Y85,AA84+Graph!$G$1*1000)</f>
        <v>22989557.875522528</v>
      </c>
      <c r="AB85" s="2">
        <f t="shared" si="21"/>
        <v>431982.43463993445</v>
      </c>
      <c r="AC85" s="2">
        <f t="shared" si="9"/>
        <v>836121.875</v>
      </c>
      <c r="AD85" s="3">
        <f t="shared" si="10"/>
        <v>22989557.875522528</v>
      </c>
      <c r="AE85" s="2">
        <f>IF(AE83&gt;=52800000,52800000,IF(AB64=Graph!G$1*1000,AE84+Graph!G$1*1000,AC85))</f>
        <v>836121.875</v>
      </c>
      <c r="AF85" s="3">
        <f t="shared" si="11"/>
        <v>836121.875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10</v>
      </c>
      <c r="C86" s="7"/>
      <c r="D86" s="2" t="e">
        <f t="shared" si="12"/>
        <v>#N/A</v>
      </c>
      <c r="E86" s="2" t="e">
        <f t="shared" si="22"/>
        <v>#N/A</v>
      </c>
      <c r="F86" s="2">
        <v>431639.7162155062</v>
      </c>
      <c r="G86" s="2">
        <f t="shared" si="25"/>
        <v>431639.7162155062</v>
      </c>
      <c r="H86" s="2">
        <f t="shared" si="13"/>
        <v>23411342.265143499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945245.57142857159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445209.61620208621</v>
      </c>
      <c r="Q86" s="2">
        <f t="shared" si="26"/>
        <v>445209.61620208621</v>
      </c>
      <c r="R86" s="2">
        <f t="shared" si="16"/>
        <v>24270889.366724625</v>
      </c>
      <c r="S86" s="2">
        <f t="shared" si="17"/>
        <v>431639.7162155062</v>
      </c>
      <c r="T86" s="2">
        <f t="shared" si="18"/>
        <v>20920.857142857159</v>
      </c>
      <c r="U86" s="2">
        <f t="shared" si="19"/>
        <v>445209.61620208621</v>
      </c>
      <c r="V86" s="2">
        <f t="shared" si="5"/>
        <v>847242.41666666663</v>
      </c>
      <c r="W86" s="2">
        <f t="shared" si="20"/>
        <v>11120.541666666628</v>
      </c>
      <c r="X86" s="2">
        <f t="shared" si="6"/>
        <v>434089.07453541958</v>
      </c>
      <c r="Y86" s="2">
        <f t="shared" si="7"/>
        <v>23423646.950057946</v>
      </c>
      <c r="Z86" s="2" t="str">
        <f t="shared" si="8"/>
        <v>HERE</v>
      </c>
      <c r="AA86" s="2">
        <f>IF(Z86="HERE",Y86,AA85+Graph!$G$1*1000)</f>
        <v>23423646.950057946</v>
      </c>
      <c r="AB86" s="2">
        <f t="shared" si="21"/>
        <v>434089.0745354183</v>
      </c>
      <c r="AC86" s="2">
        <f t="shared" si="9"/>
        <v>847242.41666666663</v>
      </c>
      <c r="AD86" s="3">
        <f t="shared" si="10"/>
        <v>23423646.950057946</v>
      </c>
      <c r="AE86" s="2">
        <f>IF(AE84&gt;=52800000,52800000,IF(AB65=Graph!G$1*1000,AE85+Graph!G$1*1000,AC86))</f>
        <v>847242.41666666663</v>
      </c>
      <c r="AF86" s="3">
        <f t="shared" si="11"/>
        <v>847242.41666666663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11</v>
      </c>
      <c r="C87" s="7"/>
      <c r="D87" s="2" t="e">
        <f t="shared" si="12"/>
        <v>#N/A</v>
      </c>
      <c r="E87" s="2" t="e">
        <f t="shared" si="22"/>
        <v>#N/A</v>
      </c>
      <c r="F87" s="2">
        <v>433475.49170464277</v>
      </c>
      <c r="G87" s="2">
        <f t="shared" si="25"/>
        <v>433475.49170464277</v>
      </c>
      <c r="H87" s="2">
        <f t="shared" si="13"/>
        <v>23844817.756848142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966166.42857142875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447316.25609755516</v>
      </c>
      <c r="Q87" s="2">
        <f t="shared" si="26"/>
        <v>447316.25609755516</v>
      </c>
      <c r="R87" s="2">
        <f t="shared" si="16"/>
        <v>24718205.62282218</v>
      </c>
      <c r="S87" s="2">
        <f t="shared" si="17"/>
        <v>433475.49170464277</v>
      </c>
      <c r="T87" s="2">
        <f t="shared" si="18"/>
        <v>20920.857142857159</v>
      </c>
      <c r="U87" s="2">
        <f t="shared" si="19"/>
        <v>447316.25609755516</v>
      </c>
      <c r="V87" s="2">
        <f t="shared" si="5"/>
        <v>858362.95833333337</v>
      </c>
      <c r="W87" s="2">
        <f t="shared" si="20"/>
        <v>11120.541666666744</v>
      </c>
      <c r="X87" s="2">
        <f t="shared" si="6"/>
        <v>436195.71443088842</v>
      </c>
      <c r="Y87" s="2">
        <f t="shared" si="7"/>
        <v>23859842.664488833</v>
      </c>
      <c r="Z87" s="2" t="str">
        <f t="shared" si="8"/>
        <v>HERE</v>
      </c>
      <c r="AA87" s="2">
        <f>IF(Z87="HERE",Y87,AA86+Graph!$G$1*1000)</f>
        <v>23859842.664488833</v>
      </c>
      <c r="AB87" s="2">
        <f t="shared" si="21"/>
        <v>436195.71443088725</v>
      </c>
      <c r="AC87" s="2">
        <f t="shared" si="9"/>
        <v>858362.95833333337</v>
      </c>
      <c r="AD87" s="3">
        <f t="shared" si="10"/>
        <v>23859842.664488833</v>
      </c>
      <c r="AE87" s="2">
        <f>IF(AE85&gt;=52800000,52800000,IF(AB66=Graph!G$1*1000,AE86+Graph!G$1*1000,AC87))</f>
        <v>858362.95833333337</v>
      </c>
      <c r="AF87" s="3">
        <f t="shared" si="11"/>
        <v>858362.95833333337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12</v>
      </c>
      <c r="C88" s="7"/>
      <c r="D88" s="2" t="e">
        <f t="shared" si="12"/>
        <v>#N/A</v>
      </c>
      <c r="E88" s="2" t="e">
        <f t="shared" si="22"/>
        <v>#N/A</v>
      </c>
      <c r="F88" s="2">
        <v>435311.26719379425</v>
      </c>
      <c r="G88" s="2">
        <f t="shared" si="25"/>
        <v>435311.26719379425</v>
      </c>
      <c r="H88" s="2">
        <f t="shared" si="13"/>
        <v>24280129.024041936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987087.28571428591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449422.89599302411</v>
      </c>
      <c r="Q88" s="2">
        <f t="shared" si="26"/>
        <v>449422.89599302411</v>
      </c>
      <c r="R88" s="2">
        <f t="shared" si="16"/>
        <v>25167628.518815205</v>
      </c>
      <c r="S88" s="2">
        <f t="shared" si="17"/>
        <v>435311.26719379425</v>
      </c>
      <c r="T88" s="2">
        <f t="shared" si="18"/>
        <v>20920.857142857159</v>
      </c>
      <c r="U88" s="2">
        <f t="shared" si="19"/>
        <v>449422.89599302411</v>
      </c>
      <c r="V88" s="2">
        <f t="shared" si="5"/>
        <v>869483.5</v>
      </c>
      <c r="W88" s="2">
        <f t="shared" si="20"/>
        <v>11120.541666666628</v>
      </c>
      <c r="X88" s="2">
        <f t="shared" si="6"/>
        <v>438302.35432635748</v>
      </c>
      <c r="Y88" s="2">
        <f t="shared" si="7"/>
        <v>24298145.01881519</v>
      </c>
      <c r="Z88" s="2" t="str">
        <f t="shared" si="8"/>
        <v>HERE</v>
      </c>
      <c r="AA88" s="2">
        <f>IF(Z88="HERE",Y88,AA87+Graph!$G$1*1000)</f>
        <v>24298145.01881519</v>
      </c>
      <c r="AB88" s="2">
        <f t="shared" si="21"/>
        <v>438302.3543263562</v>
      </c>
      <c r="AC88" s="2">
        <f t="shared" si="9"/>
        <v>869483.5</v>
      </c>
      <c r="AD88" s="3">
        <f t="shared" si="10"/>
        <v>24298145.01881519</v>
      </c>
      <c r="AE88" s="2">
        <f>IF(AE86&gt;=52800000,52800000,IF(AB67=Graph!G$1*1000,AE87+Graph!G$1*1000,AC88))</f>
        <v>869483.5</v>
      </c>
      <c r="AF88" s="3">
        <f t="shared" si="11"/>
        <v>869483.5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13</v>
      </c>
      <c r="C89" s="7"/>
      <c r="D89" s="2" t="e">
        <f t="shared" si="12"/>
        <v>#N/A</v>
      </c>
      <c r="E89" s="2" t="e">
        <f t="shared" si="22"/>
        <v>#N/A</v>
      </c>
      <c r="F89" s="2">
        <v>437147.04268293083</v>
      </c>
      <c r="G89" s="2">
        <f t="shared" si="25"/>
        <v>437147.04268293083</v>
      </c>
      <c r="H89" s="2">
        <f t="shared" si="13"/>
        <v>24717276.066724867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1008008.1428571431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451529.53588849306</v>
      </c>
      <c r="Q89" s="2">
        <f t="shared" si="26"/>
        <v>451529.53588849306</v>
      </c>
      <c r="R89" s="2">
        <f t="shared" si="16"/>
        <v>25619158.054703698</v>
      </c>
      <c r="S89" s="2">
        <f t="shared" si="17"/>
        <v>437147.04268293083</v>
      </c>
      <c r="T89" s="2">
        <f t="shared" si="18"/>
        <v>20920.857142857159</v>
      </c>
      <c r="U89" s="2">
        <f t="shared" si="19"/>
        <v>451529.53588849306</v>
      </c>
      <c r="V89" s="2">
        <f t="shared" si="5"/>
        <v>880604.04166666663</v>
      </c>
      <c r="W89" s="2">
        <f t="shared" si="20"/>
        <v>11120.541666666628</v>
      </c>
      <c r="X89" s="2">
        <f t="shared" si="6"/>
        <v>440408.99422182643</v>
      </c>
      <c r="Y89" s="2">
        <f t="shared" si="7"/>
        <v>24738554.013037015</v>
      </c>
      <c r="Z89" s="2" t="str">
        <f t="shared" si="8"/>
        <v>HERE</v>
      </c>
      <c r="AA89" s="2">
        <f>IF(Z89="HERE",Y89,AA88+Graph!$G$1*1000)</f>
        <v>24738554.013037015</v>
      </c>
      <c r="AB89" s="2">
        <f t="shared" si="21"/>
        <v>440408.99422182515</v>
      </c>
      <c r="AC89" s="2">
        <f t="shared" si="9"/>
        <v>880604.04166666663</v>
      </c>
      <c r="AD89" s="3">
        <f t="shared" si="10"/>
        <v>24738554.013037015</v>
      </c>
      <c r="AE89" s="2">
        <f>IF(AE87&gt;=52800000,52800000,IF(AB68=Graph!G$1*1000,AE88+Graph!G$1*1000,AC89))</f>
        <v>880604.04166666663</v>
      </c>
      <c r="AF89" s="3">
        <f t="shared" si="11"/>
        <v>880604.04166666663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14</v>
      </c>
      <c r="C90" s="7"/>
      <c r="D90" s="2" t="e">
        <f t="shared" si="12"/>
        <v>#N/A</v>
      </c>
      <c r="E90" s="2" t="e">
        <f t="shared" si="22"/>
        <v>#N/A</v>
      </c>
      <c r="F90" s="2">
        <v>438982.8181720823</v>
      </c>
      <c r="G90" s="2">
        <f t="shared" si="25"/>
        <v>438982.8181720823</v>
      </c>
      <c r="H90" s="2">
        <f t="shared" si="13"/>
        <v>25156258.884896949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1028929.0000000002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453636.17578396201</v>
      </c>
      <c r="Q90" s="2">
        <f t="shared" si="26"/>
        <v>453636.17578396201</v>
      </c>
      <c r="R90" s="2">
        <f t="shared" si="16"/>
        <v>26072794.23048766</v>
      </c>
      <c r="S90" s="2">
        <f t="shared" si="17"/>
        <v>438982.8181720823</v>
      </c>
      <c r="T90" s="2">
        <f t="shared" si="18"/>
        <v>20920.857142857159</v>
      </c>
      <c r="U90" s="2">
        <f t="shared" si="19"/>
        <v>453636.17578396201</v>
      </c>
      <c r="V90" s="2">
        <f t="shared" si="5"/>
        <v>891724.58333333326</v>
      </c>
      <c r="W90" s="2">
        <f t="shared" si="20"/>
        <v>11120.541666666628</v>
      </c>
      <c r="X90" s="2">
        <f t="shared" si="6"/>
        <v>442515.63411729538</v>
      </c>
      <c r="Y90" s="2">
        <f t="shared" si="7"/>
        <v>25181069.647154309</v>
      </c>
      <c r="Z90" s="2" t="str">
        <f t="shared" si="8"/>
        <v>HERE</v>
      </c>
      <c r="AA90" s="2">
        <f>IF(Z90="HERE",Y90,AA89+Graph!$G$1*1000)</f>
        <v>25181069.647154309</v>
      </c>
      <c r="AB90" s="2">
        <f t="shared" si="21"/>
        <v>442515.6341172941</v>
      </c>
      <c r="AC90" s="2">
        <f t="shared" si="9"/>
        <v>891724.58333333326</v>
      </c>
      <c r="AD90" s="3">
        <f t="shared" si="10"/>
        <v>25181069.647154309</v>
      </c>
      <c r="AE90" s="2">
        <f>IF(AE88&gt;=52800000,52800000,IF(AB69=Graph!G$1*1000,AE89+Graph!G$1*1000,AC90))</f>
        <v>891724.58333333326</v>
      </c>
      <c r="AF90" s="3">
        <f t="shared" si="11"/>
        <v>891724.58333333326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15</v>
      </c>
      <c r="C91" s="7"/>
      <c r="D91" s="2" t="e">
        <f t="shared" si="12"/>
        <v>#N/A</v>
      </c>
      <c r="E91" s="2" t="e">
        <f t="shared" si="22"/>
        <v>#N/A</v>
      </c>
      <c r="F91" s="2">
        <v>440818.59366121888</v>
      </c>
      <c r="G91" s="2">
        <f t="shared" si="25"/>
        <v>440818.59366121888</v>
      </c>
      <c r="H91" s="2">
        <f t="shared" si="13"/>
        <v>25597077.478558168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1049849.8571428573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455742.81567943096</v>
      </c>
      <c r="Q91" s="2">
        <f t="shared" si="26"/>
        <v>455742.81567943096</v>
      </c>
      <c r="R91" s="2">
        <f t="shared" si="16"/>
        <v>26528537.046167091</v>
      </c>
      <c r="S91" s="2">
        <f t="shared" si="17"/>
        <v>440818.59366121888</v>
      </c>
      <c r="T91" s="2">
        <f t="shared" si="18"/>
        <v>20920.857142857043</v>
      </c>
      <c r="U91" s="2">
        <f t="shared" si="19"/>
        <v>455742.81567943096</v>
      </c>
      <c r="V91" s="2">
        <f t="shared" si="5"/>
        <v>902845.125</v>
      </c>
      <c r="W91" s="2">
        <f t="shared" si="20"/>
        <v>11120.541666666744</v>
      </c>
      <c r="X91" s="2">
        <f t="shared" si="6"/>
        <v>444622.27401276422</v>
      </c>
      <c r="Y91" s="2">
        <f t="shared" si="7"/>
        <v>25625691.921167072</v>
      </c>
      <c r="Z91" s="2" t="str">
        <f t="shared" si="8"/>
        <v>HERE</v>
      </c>
      <c r="AA91" s="2">
        <f>IF(Z91="HERE",Y91,AA90+Graph!$G$1*1000)</f>
        <v>25625691.921167072</v>
      </c>
      <c r="AB91" s="2">
        <f t="shared" si="21"/>
        <v>444622.27401276305</v>
      </c>
      <c r="AC91" s="2">
        <f t="shared" si="9"/>
        <v>902845.125</v>
      </c>
      <c r="AD91" s="3">
        <f t="shared" si="10"/>
        <v>25625691.921167072</v>
      </c>
      <c r="AE91" s="2">
        <f>IF(AE89&gt;=52800000,52800000,IF(AB70=Graph!G$1*1000,AE90+Graph!G$1*1000,AC91))</f>
        <v>902845.125</v>
      </c>
      <c r="AF91" s="3">
        <f t="shared" si="11"/>
        <v>902845.125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16</v>
      </c>
      <c r="C92" s="7"/>
      <c r="D92" s="2" t="e">
        <f t="shared" si="12"/>
        <v>#N/A</v>
      </c>
      <c r="E92" s="2" t="e">
        <f t="shared" si="22"/>
        <v>#N/A</v>
      </c>
      <c r="F92" s="2">
        <v>442654.36915037036</v>
      </c>
      <c r="G92" s="2">
        <f t="shared" si="25"/>
        <v>442654.36915037036</v>
      </c>
      <c r="H92" s="2">
        <f t="shared" si="13"/>
        <v>26039731.847708538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1070770.7142857143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457849.45557489991</v>
      </c>
      <c r="Q92" s="2">
        <f t="shared" si="26"/>
        <v>457849.45557489991</v>
      </c>
      <c r="R92" s="2">
        <f t="shared" si="16"/>
        <v>26986386.50174199</v>
      </c>
      <c r="S92" s="2">
        <f t="shared" si="17"/>
        <v>442654.36915037036</v>
      </c>
      <c r="T92" s="2">
        <f t="shared" si="18"/>
        <v>20920.857142857043</v>
      </c>
      <c r="U92" s="2">
        <f t="shared" si="19"/>
        <v>457849.45557489991</v>
      </c>
      <c r="V92" s="2">
        <f t="shared" si="5"/>
        <v>913965.66666666663</v>
      </c>
      <c r="W92" s="2">
        <f t="shared" si="20"/>
        <v>11120.541666666628</v>
      </c>
      <c r="X92" s="2">
        <f t="shared" si="6"/>
        <v>446728.91390823328</v>
      </c>
      <c r="Y92" s="2">
        <f t="shared" si="7"/>
        <v>26072420.835075304</v>
      </c>
      <c r="Z92" s="2" t="str">
        <f t="shared" si="8"/>
        <v>HERE</v>
      </c>
      <c r="AA92" s="2">
        <f>IF(Z92="HERE",Y92,AA91+Graph!$G$1*1000)</f>
        <v>26072420.835075304</v>
      </c>
      <c r="AB92" s="2">
        <f t="shared" si="21"/>
        <v>446728.913908232</v>
      </c>
      <c r="AC92" s="2">
        <f t="shared" si="9"/>
        <v>913965.66666666663</v>
      </c>
      <c r="AD92" s="3">
        <f t="shared" si="10"/>
        <v>26072420.835075304</v>
      </c>
      <c r="AE92" s="2">
        <f>IF(AE90&gt;=52800000,52800000,IF(AB71=Graph!G$1*1000,AE91+Graph!G$1*1000,AC92))</f>
        <v>913965.66666666663</v>
      </c>
      <c r="AF92" s="3">
        <f t="shared" si="11"/>
        <v>913965.66666666663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17</v>
      </c>
      <c r="C93" s="7"/>
      <c r="D93" s="2" t="e">
        <f t="shared" si="12"/>
        <v>#N/A</v>
      </c>
      <c r="E93" s="2" t="e">
        <f t="shared" si="22"/>
        <v>#N/A</v>
      </c>
      <c r="F93" s="2">
        <v>444490.14463952184</v>
      </c>
      <c r="G93" s="2">
        <f t="shared" si="25"/>
        <v>444490.14463952184</v>
      </c>
      <c r="H93" s="2">
        <f t="shared" si="13"/>
        <v>26484221.99234806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1091691.5714285714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459956.09547036886</v>
      </c>
      <c r="Q93" s="2">
        <f t="shared" si="26"/>
        <v>459956.09547036886</v>
      </c>
      <c r="R93" s="2">
        <f t="shared" si="16"/>
        <v>27446342.597212359</v>
      </c>
      <c r="S93" s="2">
        <f t="shared" si="17"/>
        <v>444490.14463952184</v>
      </c>
      <c r="T93" s="2">
        <f t="shared" si="18"/>
        <v>20920.857142857043</v>
      </c>
      <c r="U93" s="2">
        <f t="shared" si="19"/>
        <v>459956.09547036886</v>
      </c>
      <c r="V93" s="2">
        <f t="shared" si="5"/>
        <v>925086.20833333326</v>
      </c>
      <c r="W93" s="2">
        <f t="shared" si="20"/>
        <v>11120.541666666628</v>
      </c>
      <c r="X93" s="2">
        <f t="shared" si="6"/>
        <v>448835.55380370223</v>
      </c>
      <c r="Y93" s="2">
        <f t="shared" si="7"/>
        <v>26521256.388879005</v>
      </c>
      <c r="Z93" s="2" t="str">
        <f t="shared" si="8"/>
        <v>HERE</v>
      </c>
      <c r="AA93" s="2">
        <f>IF(Z93="HERE",Y93,AA92+Graph!$G$1*1000)</f>
        <v>26521256.388879005</v>
      </c>
      <c r="AB93" s="2">
        <f t="shared" si="21"/>
        <v>448835.55380370095</v>
      </c>
      <c r="AC93" s="2">
        <f t="shared" si="9"/>
        <v>925086.20833333326</v>
      </c>
      <c r="AD93" s="3">
        <f t="shared" si="10"/>
        <v>26521256.388879005</v>
      </c>
      <c r="AE93" s="2">
        <f>IF(AE91&gt;=52800000,52800000,IF(AB72=Graph!G$1*1000,AE92+Graph!G$1*1000,AC93))</f>
        <v>925086.20833333326</v>
      </c>
      <c r="AF93" s="3">
        <f t="shared" si="11"/>
        <v>925086.20833333326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18</v>
      </c>
      <c r="C94" s="7"/>
      <c r="D94" s="2" t="e">
        <f t="shared" si="12"/>
        <v>#N/A</v>
      </c>
      <c r="E94" s="2" t="e">
        <f t="shared" si="22"/>
        <v>#N/A</v>
      </c>
      <c r="F94" s="2">
        <v>446325.92012865841</v>
      </c>
      <c r="G94" s="2">
        <f t="shared" si="25"/>
        <v>446325.92012865841</v>
      </c>
      <c r="H94" s="2">
        <f t="shared" si="13"/>
        <v>26930547.912476718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1112612.4285714284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462062.73536583781</v>
      </c>
      <c r="Q94" s="2">
        <f t="shared" si="26"/>
        <v>462062.73536583781</v>
      </c>
      <c r="R94" s="2">
        <f t="shared" si="16"/>
        <v>27908405.332578197</v>
      </c>
      <c r="S94" s="2">
        <f t="shared" si="17"/>
        <v>446325.92012865841</v>
      </c>
      <c r="T94" s="2">
        <f t="shared" si="18"/>
        <v>20920.857142857043</v>
      </c>
      <c r="U94" s="2">
        <f t="shared" si="19"/>
        <v>462062.73536583781</v>
      </c>
      <c r="V94" s="2">
        <f t="shared" si="5"/>
        <v>936206.75</v>
      </c>
      <c r="W94" s="2">
        <f t="shared" si="20"/>
        <v>11120.541666666744</v>
      </c>
      <c r="X94" s="2">
        <f t="shared" si="6"/>
        <v>450942.19369917107</v>
      </c>
      <c r="Y94" s="2">
        <f t="shared" si="7"/>
        <v>26972198.582578175</v>
      </c>
      <c r="Z94" s="2" t="str">
        <f t="shared" si="8"/>
        <v>HERE</v>
      </c>
      <c r="AA94" s="2">
        <f>IF(Z94="HERE",Y94,AA93+Graph!$G$1*1000)</f>
        <v>26972198.582578175</v>
      </c>
      <c r="AB94" s="2">
        <f t="shared" si="21"/>
        <v>450942.1936991699</v>
      </c>
      <c r="AC94" s="2">
        <f t="shared" si="9"/>
        <v>936206.75</v>
      </c>
      <c r="AD94" s="3">
        <f t="shared" si="10"/>
        <v>26972198.582578175</v>
      </c>
      <c r="AE94" s="2">
        <f>IF(AE92&gt;=52800000,52800000,IF(AB73=Graph!G$1*1000,AE93+Graph!G$1*1000,AC94))</f>
        <v>936206.75</v>
      </c>
      <c r="AF94" s="3">
        <f t="shared" si="11"/>
        <v>936206.75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19</v>
      </c>
      <c r="C95" s="7"/>
      <c r="D95" s="2" t="e">
        <f t="shared" si="12"/>
        <v>#N/A</v>
      </c>
      <c r="E95" s="2" t="e">
        <f t="shared" si="22"/>
        <v>#N/A</v>
      </c>
      <c r="F95" s="2">
        <v>448161.69561780989</v>
      </c>
      <c r="G95" s="2">
        <f t="shared" si="25"/>
        <v>448161.69561780989</v>
      </c>
      <c r="H95" s="2">
        <f t="shared" si="13"/>
        <v>27378709.608094528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1133533.2857142854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464169.37526130676</v>
      </c>
      <c r="Q95" s="2">
        <f t="shared" si="26"/>
        <v>464169.37526130676</v>
      </c>
      <c r="R95" s="2">
        <f t="shared" si="16"/>
        <v>28372574.707839504</v>
      </c>
      <c r="S95" s="2">
        <f t="shared" si="17"/>
        <v>448161.69561780989</v>
      </c>
      <c r="T95" s="2">
        <f t="shared" si="18"/>
        <v>20920.857142857043</v>
      </c>
      <c r="U95" s="2">
        <f t="shared" si="19"/>
        <v>464169.37526130676</v>
      </c>
      <c r="V95" s="2">
        <f t="shared" si="5"/>
        <v>947327.29166666663</v>
      </c>
      <c r="W95" s="2">
        <f t="shared" si="20"/>
        <v>11120.541666666628</v>
      </c>
      <c r="X95" s="2">
        <f t="shared" si="6"/>
        <v>453048.83359464013</v>
      </c>
      <c r="Y95" s="2">
        <f t="shared" ref="Y95:Y158" si="30">IF(COUNT($C96)=0,IF(COUNT($C95)=1,C95,SUM(Y94+X95)),C95)</f>
        <v>27425247.416172814</v>
      </c>
      <c r="Z95" s="2" t="str">
        <f t="shared" si="8"/>
        <v>HERE</v>
      </c>
      <c r="AA95" s="2">
        <f>IF(Z95="HERE",Y95,AA94+Graph!$G$1*1000)</f>
        <v>27425247.416172814</v>
      </c>
      <c r="AB95" s="2">
        <f t="shared" si="21"/>
        <v>453048.83359463885</v>
      </c>
      <c r="AC95" s="2">
        <f t="shared" ref="AC95:AC158" si="31">IF(Z96="HERE",V95,AC94)</f>
        <v>947327.29166666663</v>
      </c>
      <c r="AD95" s="3">
        <f t="shared" si="10"/>
        <v>27425247.416172814</v>
      </c>
      <c r="AE95" s="2">
        <f>IF(AE93&gt;=52800000,52800000,IF(AB74=Graph!G$1*1000,AE94+Graph!G$1*1000,AC95))</f>
        <v>947327.29166666663</v>
      </c>
      <c r="AF95" s="3">
        <f t="shared" si="11"/>
        <v>947327.29166666663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20</v>
      </c>
      <c r="C96" s="7"/>
      <c r="D96" s="2" t="e">
        <f t="shared" si="12"/>
        <v>#N/A</v>
      </c>
      <c r="E96" s="2" t="e">
        <f t="shared" si="22"/>
        <v>#N/A</v>
      </c>
      <c r="F96" s="2">
        <v>449997.47110694647</v>
      </c>
      <c r="G96" s="2">
        <f t="shared" si="25"/>
        <v>449997.47110694647</v>
      </c>
      <c r="H96" s="2">
        <f t="shared" ref="H96:H159" si="32">IF(COUNT($C97)=0,IF(COUNT($C96)=1,C96,SUM(H95+G96)),C96)</f>
        <v>27828707.079201475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1154454.1428571425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466276.01515679061</v>
      </c>
      <c r="Q96" s="2">
        <f t="shared" si="26"/>
        <v>466276.01515679061</v>
      </c>
      <c r="R96" s="2">
        <f t="shared" ref="R96:R159" si="33">IF(COUNT($C97)=0,IF(COUNT($C96)=1,M96,SUM(R95+Q96)),M96)</f>
        <v>28838850.722996294</v>
      </c>
      <c r="S96" s="2">
        <f t="shared" si="17"/>
        <v>449997.47110694647</v>
      </c>
      <c r="T96" s="2">
        <f t="shared" si="18"/>
        <v>20920.857142857043</v>
      </c>
      <c r="U96" s="2">
        <f t="shared" si="19"/>
        <v>466276.01515679061</v>
      </c>
      <c r="V96" s="2">
        <f t="shared" si="5"/>
        <v>958447.83333333326</v>
      </c>
      <c r="W96" s="2">
        <f t="shared" si="20"/>
        <v>11120.541666666628</v>
      </c>
      <c r="X96" s="2">
        <f t="shared" si="6"/>
        <v>455155.47349012399</v>
      </c>
      <c r="Y96" s="2">
        <f t="shared" si="30"/>
        <v>27880402.889662936</v>
      </c>
      <c r="Z96" s="2" t="str">
        <f t="shared" si="8"/>
        <v>HERE</v>
      </c>
      <c r="AA96" s="2">
        <f>IF(Z96="HERE",Y96,AA95+Graph!$G$1*1000)</f>
        <v>27880402.889662936</v>
      </c>
      <c r="AB96" s="2">
        <f t="shared" si="21"/>
        <v>455155.47349012271</v>
      </c>
      <c r="AC96" s="2">
        <f t="shared" si="31"/>
        <v>958447.83333333326</v>
      </c>
      <c r="AD96" s="3">
        <f t="shared" si="10"/>
        <v>27880402.889662936</v>
      </c>
      <c r="AE96" s="2">
        <f>IF(AE94&gt;=52800000,52800000,IF(AB75=Graph!G$1*1000,AE95+Graph!G$1*1000,AC96))</f>
        <v>958447.83333333326</v>
      </c>
      <c r="AF96" s="3">
        <f t="shared" si="11"/>
        <v>958447.83333333326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21</v>
      </c>
      <c r="C97" s="7"/>
      <c r="D97" s="2" t="e">
        <f t="shared" si="12"/>
        <v>#N/A</v>
      </c>
      <c r="E97" s="2" t="e">
        <f t="shared" si="22"/>
        <v>#N/A</v>
      </c>
      <c r="F97" s="2">
        <v>451833.24659609795</v>
      </c>
      <c r="G97" s="2">
        <f t="shared" si="25"/>
        <v>451833.24659609795</v>
      </c>
      <c r="H97" s="2">
        <f t="shared" si="32"/>
        <v>28280540.325797573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1175374.9999999995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468382.65505225956</v>
      </c>
      <c r="Q97" s="2">
        <f t="shared" si="26"/>
        <v>468382.65505225956</v>
      </c>
      <c r="R97" s="2">
        <f t="shared" si="33"/>
        <v>29307233.378048554</v>
      </c>
      <c r="S97" s="2">
        <f t="shared" si="17"/>
        <v>451833.24659609795</v>
      </c>
      <c r="T97" s="2">
        <f t="shared" si="18"/>
        <v>20920.857142857043</v>
      </c>
      <c r="U97" s="2">
        <f t="shared" si="19"/>
        <v>468382.65505225956</v>
      </c>
      <c r="V97" s="2">
        <f t="shared" si="5"/>
        <v>969568.375</v>
      </c>
      <c r="W97" s="2">
        <f t="shared" si="20"/>
        <v>11120.541666666744</v>
      </c>
      <c r="X97" s="2">
        <f t="shared" si="6"/>
        <v>457262.11338559282</v>
      </c>
      <c r="Y97" s="2">
        <f t="shared" si="30"/>
        <v>28337665.003048528</v>
      </c>
      <c r="Z97" s="2" t="str">
        <f t="shared" si="8"/>
        <v>HERE</v>
      </c>
      <c r="AA97" s="2">
        <f>IF(Z97="HERE",Y97,AA96+Graph!$G$1*1000)</f>
        <v>28337665.003048528</v>
      </c>
      <c r="AB97" s="2">
        <f t="shared" si="21"/>
        <v>457262.11338559166</v>
      </c>
      <c r="AC97" s="2">
        <f t="shared" si="31"/>
        <v>969568.375</v>
      </c>
      <c r="AD97" s="3">
        <f t="shared" si="10"/>
        <v>28337665.003048528</v>
      </c>
      <c r="AE97" s="2">
        <f>IF(AE95&gt;=52800000,52800000,IF(AB76=Graph!G$1*1000,AE96+Graph!G$1*1000,AC97))</f>
        <v>969568.375</v>
      </c>
      <c r="AF97" s="3">
        <f t="shared" si="11"/>
        <v>969568.375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22</v>
      </c>
      <c r="C98" s="7"/>
      <c r="D98" s="2" t="e">
        <f t="shared" si="12"/>
        <v>#N/A</v>
      </c>
      <c r="E98" s="2" t="e">
        <f t="shared" si="22"/>
        <v>#N/A</v>
      </c>
      <c r="F98" s="2">
        <v>453669.02208523452</v>
      </c>
      <c r="G98" s="2">
        <f t="shared" si="25"/>
        <v>453669.02208523452</v>
      </c>
      <c r="H98" s="2">
        <f t="shared" si="32"/>
        <v>28734209.347882807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1196295.8571428566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470489.29494772851</v>
      </c>
      <c r="Q98" s="2">
        <f t="shared" si="26"/>
        <v>470489.29494772851</v>
      </c>
      <c r="R98" s="2">
        <f t="shared" si="33"/>
        <v>29777722.672996283</v>
      </c>
      <c r="S98" s="2">
        <f t="shared" si="17"/>
        <v>453669.02208523452</v>
      </c>
      <c r="T98" s="2">
        <f t="shared" si="18"/>
        <v>20920.857142857043</v>
      </c>
      <c r="U98" s="2">
        <f t="shared" si="19"/>
        <v>470489.29494772851</v>
      </c>
      <c r="V98" s="2">
        <f t="shared" si="5"/>
        <v>980688.91666666663</v>
      </c>
      <c r="W98" s="2">
        <f t="shared" si="20"/>
        <v>11120.541666666628</v>
      </c>
      <c r="X98" s="2">
        <f t="shared" si="6"/>
        <v>459368.75328106189</v>
      </c>
      <c r="Y98" s="2">
        <f t="shared" si="30"/>
        <v>28797033.756329589</v>
      </c>
      <c r="Z98" s="2" t="str">
        <f t="shared" si="8"/>
        <v>HERE</v>
      </c>
      <c r="AA98" s="2">
        <f>IF(Z98="HERE",Y98,AA97+Graph!$G$1*1000)</f>
        <v>28797033.756329589</v>
      </c>
      <c r="AB98" s="2">
        <f t="shared" si="21"/>
        <v>459368.75328106061</v>
      </c>
      <c r="AC98" s="2">
        <f t="shared" si="31"/>
        <v>980688.91666666663</v>
      </c>
      <c r="AD98" s="3">
        <f t="shared" si="10"/>
        <v>28797033.756329589</v>
      </c>
      <c r="AE98" s="2">
        <f>IF(AE96&gt;=52800000,52800000,IF(AB77=Graph!G$1*1000,AE97+Graph!G$1*1000,AC98))</f>
        <v>980688.91666666663</v>
      </c>
      <c r="AF98" s="3">
        <f t="shared" si="11"/>
        <v>980688.91666666663</v>
      </c>
      <c r="AG98" s="3">
        <f t="shared" si="29"/>
        <v>17670773.761011899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23</v>
      </c>
      <c r="C99" s="7"/>
      <c r="D99" s="2" t="e">
        <f t="shared" si="12"/>
        <v>#N/A</v>
      </c>
      <c r="E99" s="2" t="e">
        <f t="shared" si="22"/>
        <v>#N/A</v>
      </c>
      <c r="F99" s="2">
        <v>455504.797574386</v>
      </c>
      <c r="G99" s="2">
        <f t="shared" si="25"/>
        <v>455504.797574386</v>
      </c>
      <c r="H99" s="2">
        <f t="shared" si="32"/>
        <v>29189714.145457193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1217216.7142857136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472595.93484319746</v>
      </c>
      <c r="Q99" s="2">
        <f t="shared" si="26"/>
        <v>472595.93484319746</v>
      </c>
      <c r="R99" s="2">
        <f t="shared" si="33"/>
        <v>30250318.60783948</v>
      </c>
      <c r="S99" s="2">
        <f t="shared" si="17"/>
        <v>455504.797574386</v>
      </c>
      <c r="T99" s="2">
        <f t="shared" si="18"/>
        <v>20920.857142857043</v>
      </c>
      <c r="U99" s="2">
        <f t="shared" si="19"/>
        <v>472595.93484319746</v>
      </c>
      <c r="V99" s="2">
        <f t="shared" si="5"/>
        <v>991809.45833333326</v>
      </c>
      <c r="W99" s="2">
        <f t="shared" si="20"/>
        <v>11120.541666666628</v>
      </c>
      <c r="X99" s="2">
        <f t="shared" si="6"/>
        <v>461475.39317653084</v>
      </c>
      <c r="Y99" s="2">
        <f t="shared" si="30"/>
        <v>29258509.149506118</v>
      </c>
      <c r="Z99" s="2" t="str">
        <f t="shared" si="8"/>
        <v>HERE</v>
      </c>
      <c r="AA99" s="2">
        <f>IF(Z99="HERE",Y99,AA98+Graph!$G$1*1000)</f>
        <v>29258509.149506118</v>
      </c>
      <c r="AB99" s="2">
        <f t="shared" si="21"/>
        <v>461475.39317652956</v>
      </c>
      <c r="AC99" s="2">
        <f t="shared" si="31"/>
        <v>991809.45833333326</v>
      </c>
      <c r="AD99" s="3">
        <f t="shared" si="10"/>
        <v>29258509.149506118</v>
      </c>
      <c r="AE99" s="2">
        <f>IF(AE97&gt;=52800000,52800000,IF(AB78=Graph!G$1*1000,AE98+Graph!G$1*1000,AC99))</f>
        <v>991809.45833333326</v>
      </c>
      <c r="AF99" s="3">
        <f t="shared" si="11"/>
        <v>991809.45833333326</v>
      </c>
      <c r="AG99" s="3">
        <f t="shared" si="29"/>
        <v>18046842.147929717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24</v>
      </c>
      <c r="C100" s="14"/>
      <c r="D100" s="13" t="e">
        <f t="shared" si="12"/>
        <v>#N/A</v>
      </c>
      <c r="E100" s="13" t="e">
        <f t="shared" si="22"/>
        <v>#N/A</v>
      </c>
      <c r="F100" s="13">
        <v>457340.57306353748</v>
      </c>
      <c r="G100" s="2">
        <f t="shared" si="25"/>
        <v>457340.57306353748</v>
      </c>
      <c r="H100" s="13">
        <f t="shared" si="32"/>
        <v>29647054.718520731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1238137.5714285707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474702.57473866642</v>
      </c>
      <c r="Q100" s="2">
        <f t="shared" si="26"/>
        <v>474702.57473866642</v>
      </c>
      <c r="R100" s="13">
        <f t="shared" si="33"/>
        <v>30725021.182578146</v>
      </c>
      <c r="S100" s="13">
        <f t="shared" si="17"/>
        <v>457340.57306353748</v>
      </c>
      <c r="T100" s="13">
        <f t="shared" si="18"/>
        <v>20920.857142857043</v>
      </c>
      <c r="U100" s="13">
        <f t="shared" si="19"/>
        <v>474702.57473866642</v>
      </c>
      <c r="V100" s="13">
        <f t="shared" si="5"/>
        <v>1002930</v>
      </c>
      <c r="W100" s="13">
        <f t="shared" si="20"/>
        <v>11120.541666666744</v>
      </c>
      <c r="X100" s="13">
        <f t="shared" si="6"/>
        <v>463582.03307199967</v>
      </c>
      <c r="Y100" s="2">
        <f t="shared" si="30"/>
        <v>29722091.182578117</v>
      </c>
      <c r="Z100" s="2" t="str">
        <f t="shared" si="8"/>
        <v>HERE</v>
      </c>
      <c r="AA100" s="2">
        <f>IF(Z100="HERE",Y100,AA99+Graph!$G$1*1000)</f>
        <v>29722091.182578117</v>
      </c>
      <c r="AB100" s="2">
        <f t="shared" si="21"/>
        <v>463582.03307199851</v>
      </c>
      <c r="AC100" s="2">
        <f t="shared" si="31"/>
        <v>1002930</v>
      </c>
      <c r="AD100" s="3">
        <f t="shared" si="10"/>
        <v>29722091.182578117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18424806.51075346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25</v>
      </c>
      <c r="C101" s="7"/>
      <c r="D101" s="2" t="e">
        <f t="shared" si="12"/>
        <v>#N/A</v>
      </c>
      <c r="E101" s="2" t="e">
        <f t="shared" si="22"/>
        <v>#N/A</v>
      </c>
      <c r="F101" s="2">
        <v>459176.34855267406</v>
      </c>
      <c r="G101" s="2">
        <f t="shared" si="25"/>
        <v>459176.34855267406</v>
      </c>
      <c r="H101" s="2">
        <f t="shared" si="32"/>
        <v>30106231.067073405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1259058.4285714277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476809.21463413537</v>
      </c>
      <c r="Q101" s="2">
        <f t="shared" si="26"/>
        <v>476809.21463413537</v>
      </c>
      <c r="R101" s="2">
        <f t="shared" si="33"/>
        <v>31201830.397212282</v>
      </c>
      <c r="S101" s="2">
        <f t="shared" si="17"/>
        <v>459176.34855267406</v>
      </c>
      <c r="T101" s="2">
        <f t="shared" si="18"/>
        <v>20920.857142857043</v>
      </c>
      <c r="U101" s="2">
        <f t="shared" si="19"/>
        <v>476809.21463413537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423371.50034842105</v>
      </c>
      <c r="Y101" s="2">
        <f t="shared" si="30"/>
        <v>30145462.682926539</v>
      </c>
      <c r="Z101" s="2" t="str">
        <f t="shared" si="8"/>
        <v>HERE</v>
      </c>
      <c r="AA101" s="2">
        <f>IF(Z101="HERE",Y101,AA100+Graph!$G$1*1000)</f>
        <v>30145462.682926539</v>
      </c>
      <c r="AB101" s="2">
        <f t="shared" si="21"/>
        <v>423371.50034842268</v>
      </c>
      <c r="AC101" s="2">
        <f t="shared" si="31"/>
        <v>1056367.7142857143</v>
      </c>
      <c r="AD101" s="3">
        <f t="shared" si="10"/>
        <v>30145462.682926539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18804666.849483125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26</v>
      </c>
      <c r="C102" s="7"/>
      <c r="D102" s="2" t="e">
        <f t="shared" si="12"/>
        <v>#N/A</v>
      </c>
      <c r="E102" s="2" t="e">
        <f t="shared" si="22"/>
        <v>#N/A</v>
      </c>
      <c r="F102" s="2">
        <v>461012.12404182553</v>
      </c>
      <c r="G102" s="2">
        <f t="shared" ref="G102:G165" si="35">IF(F102&gt;750000,$AK$31*1000,F102)</f>
        <v>461012.12404182553</v>
      </c>
      <c r="H102" s="2">
        <f t="shared" si="32"/>
        <v>30567243.19111523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1279979.2857142847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478915.85452960432</v>
      </c>
      <c r="Q102" s="2">
        <f t="shared" ref="Q102:Q165" si="36">IF(P102&gt;750000,750000,P102)</f>
        <v>478915.85452960432</v>
      </c>
      <c r="R102" s="2">
        <f t="shared" si="33"/>
        <v>31680746.251741886</v>
      </c>
      <c r="S102" s="2">
        <f t="shared" si="17"/>
        <v>461012.12404182553</v>
      </c>
      <c r="T102" s="2">
        <f t="shared" si="18"/>
        <v>20920.857142857043</v>
      </c>
      <c r="U102" s="2">
        <f t="shared" si="19"/>
        <v>478915.85452960432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425478.14024389</v>
      </c>
      <c r="Y102" s="2">
        <f t="shared" si="30"/>
        <v>30570940.823170431</v>
      </c>
      <c r="Z102" s="2" t="str">
        <f t="shared" si="8"/>
        <v>HERE</v>
      </c>
      <c r="AA102" s="2">
        <f>IF(Z102="HERE",Y102,AA101+Graph!$G$1*1000)</f>
        <v>30570940.823170431</v>
      </c>
      <c r="AB102" s="2">
        <f t="shared" si="21"/>
        <v>425478.14024389163</v>
      </c>
      <c r="AC102" s="2">
        <f t="shared" si="31"/>
        <v>1109805.4285714286</v>
      </c>
      <c r="AD102" s="3">
        <f t="shared" si="10"/>
        <v>30570940.823170431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19186423.164118711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27</v>
      </c>
      <c r="C103" s="7"/>
      <c r="D103" s="2" t="e">
        <f t="shared" si="12"/>
        <v>#N/A</v>
      </c>
      <c r="E103" s="2" t="e">
        <f t="shared" si="22"/>
        <v>#N/A</v>
      </c>
      <c r="F103" s="2">
        <v>462847.89953096211</v>
      </c>
      <c r="G103" s="2">
        <f t="shared" si="35"/>
        <v>462847.89953096211</v>
      </c>
      <c r="H103" s="2">
        <f t="shared" si="32"/>
        <v>31030091.090646192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1300900.1428571418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481022.49442507327</v>
      </c>
      <c r="Q103" s="2">
        <f t="shared" si="36"/>
        <v>481022.49442507327</v>
      </c>
      <c r="R103" s="2">
        <f t="shared" si="33"/>
        <v>32161768.746166959</v>
      </c>
      <c r="S103" s="2">
        <f t="shared" si="17"/>
        <v>462847.89953096211</v>
      </c>
      <c r="T103" s="2">
        <f t="shared" si="18"/>
        <v>20920.857142857043</v>
      </c>
      <c r="U103" s="2">
        <f t="shared" si="19"/>
        <v>481022.49442507327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427584.78013935918</v>
      </c>
      <c r="Y103" s="2">
        <f t="shared" si="30"/>
        <v>30998525.603309792</v>
      </c>
      <c r="Z103" s="2" t="str">
        <f t="shared" si="8"/>
        <v>HERE</v>
      </c>
      <c r="AA103" s="2">
        <f>IF(Z103="HERE",Y103,AA102+Graph!$G$1*1000)</f>
        <v>30998525.603309792</v>
      </c>
      <c r="AB103" s="2">
        <f t="shared" si="21"/>
        <v>427584.78013936058</v>
      </c>
      <c r="AC103" s="2">
        <f t="shared" si="31"/>
        <v>1163243.1428571427</v>
      </c>
      <c r="AD103" s="3">
        <f t="shared" si="10"/>
        <v>30998525.603309792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19570075.454660218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28</v>
      </c>
      <c r="C104" s="7"/>
      <c r="D104" s="2" t="e">
        <f t="shared" si="12"/>
        <v>#N/A</v>
      </c>
      <c r="E104" s="2" t="e">
        <f t="shared" si="22"/>
        <v>#N/A</v>
      </c>
      <c r="F104" s="2">
        <v>464683.67502011359</v>
      </c>
      <c r="G104" s="2">
        <f t="shared" si="35"/>
        <v>464683.67502011359</v>
      </c>
      <c r="H104" s="2">
        <f t="shared" si="32"/>
        <v>31494774.765666306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1321820.9999999988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483129.13432054222</v>
      </c>
      <c r="Q104" s="2">
        <f t="shared" si="36"/>
        <v>483129.13432054222</v>
      </c>
      <c r="R104" s="2">
        <f t="shared" si="33"/>
        <v>32644897.880487502</v>
      </c>
      <c r="S104" s="2">
        <f t="shared" si="17"/>
        <v>464683.67502011359</v>
      </c>
      <c r="T104" s="2">
        <f t="shared" si="18"/>
        <v>20920.857142857043</v>
      </c>
      <c r="U104" s="2">
        <f t="shared" si="19"/>
        <v>483129.13432054222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429691.4200348279</v>
      </c>
      <c r="Y104" s="2">
        <f t="shared" si="30"/>
        <v>31428217.023344621</v>
      </c>
      <c r="Z104" s="2" t="str">
        <f t="shared" si="8"/>
        <v>HERE</v>
      </c>
      <c r="AA104" s="2">
        <f>IF(Z104="HERE",Y104,AA103+Graph!$G$1*1000)</f>
        <v>31428217.023344621</v>
      </c>
      <c r="AB104" s="2">
        <f t="shared" si="21"/>
        <v>429691.42003482953</v>
      </c>
      <c r="AC104" s="2">
        <f t="shared" si="31"/>
        <v>1216680.857142857</v>
      </c>
      <c r="AD104" s="3">
        <f t="shared" si="10"/>
        <v>31428217.023344621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19955623.721107647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29</v>
      </c>
      <c r="C105" s="7"/>
      <c r="D105" s="2" t="e">
        <f t="shared" si="12"/>
        <v>#N/A</v>
      </c>
      <c r="E105" s="2" t="e">
        <f t="shared" si="22"/>
        <v>#N/A</v>
      </c>
      <c r="F105" s="2">
        <v>466519.45050925016</v>
      </c>
      <c r="G105" s="2">
        <f t="shared" si="35"/>
        <v>466519.45050925016</v>
      </c>
      <c r="H105" s="2">
        <f t="shared" si="32"/>
        <v>31961294.216175556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1342741.8571428559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485235.77421601117</v>
      </c>
      <c r="Q105" s="2">
        <f t="shared" si="36"/>
        <v>485235.77421601117</v>
      </c>
      <c r="R105" s="2">
        <f t="shared" si="33"/>
        <v>33130133.654703513</v>
      </c>
      <c r="S105" s="2">
        <f t="shared" si="17"/>
        <v>466519.45050925016</v>
      </c>
      <c r="T105" s="2">
        <f t="shared" si="18"/>
        <v>20920.857142857043</v>
      </c>
      <c r="U105" s="2">
        <f t="shared" si="19"/>
        <v>485235.77421601117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431798.05993029685</v>
      </c>
      <c r="Y105" s="2">
        <f t="shared" si="30"/>
        <v>31860015.08327492</v>
      </c>
      <c r="Z105" s="2" t="str">
        <f t="shared" si="8"/>
        <v>HERE</v>
      </c>
      <c r="AA105" s="2">
        <f>IF(Z105="HERE",Y105,AA104+Graph!$G$1*1000)</f>
        <v>31860015.08327492</v>
      </c>
      <c r="AB105" s="2">
        <f t="shared" si="21"/>
        <v>431798.05993029848</v>
      </c>
      <c r="AC105" s="2">
        <f t="shared" si="31"/>
        <v>1270118.5714285714</v>
      </c>
      <c r="AD105" s="3">
        <f t="shared" si="10"/>
        <v>31860015.08327492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20343067.963461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30</v>
      </c>
      <c r="C106" s="7"/>
      <c r="D106" s="2" t="e">
        <f t="shared" si="12"/>
        <v>#N/A</v>
      </c>
      <c r="E106" s="2" t="e">
        <f t="shared" si="22"/>
        <v>#N/A</v>
      </c>
      <c r="F106" s="2">
        <v>468355.22599840164</v>
      </c>
      <c r="G106" s="2">
        <f t="shared" si="35"/>
        <v>468355.22599840164</v>
      </c>
      <c r="H106" s="2">
        <f t="shared" si="32"/>
        <v>32429649.442173958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1363662.7142857129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487342.41411148012</v>
      </c>
      <c r="Q106" s="2">
        <f t="shared" si="36"/>
        <v>487342.41411148012</v>
      </c>
      <c r="R106" s="2">
        <f t="shared" si="33"/>
        <v>33617476.068814993</v>
      </c>
      <c r="S106" s="2">
        <f t="shared" si="17"/>
        <v>468355.22599840164</v>
      </c>
      <c r="T106" s="2">
        <f t="shared" si="18"/>
        <v>20920.857142857043</v>
      </c>
      <c r="U106" s="2">
        <f t="shared" si="19"/>
        <v>487342.41411148012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433904.6998257658</v>
      </c>
      <c r="Y106" s="2">
        <f t="shared" si="30"/>
        <v>32293919.783100687</v>
      </c>
      <c r="Z106" s="2" t="str">
        <f t="shared" si="8"/>
        <v>HERE</v>
      </c>
      <c r="AA106" s="2">
        <f>IF(Z106="HERE",Y106,AA105+Graph!$G$1*1000)</f>
        <v>32293919.783100687</v>
      </c>
      <c r="AB106" s="2">
        <f t="shared" si="21"/>
        <v>433904.69982576743</v>
      </c>
      <c r="AC106" s="2">
        <f t="shared" si="31"/>
        <v>1323556.2857142857</v>
      </c>
      <c r="AD106" s="3">
        <f t="shared" si="10"/>
        <v>32293919.783100687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20732408.181720275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31</v>
      </c>
      <c r="C107" s="7"/>
      <c r="D107" s="2" t="e">
        <f t="shared" si="12"/>
        <v>#N/A</v>
      </c>
      <c r="E107" s="2" t="e">
        <f t="shared" si="22"/>
        <v>#N/A</v>
      </c>
      <c r="F107" s="2">
        <v>470191.00148755312</v>
      </c>
      <c r="G107" s="2">
        <f t="shared" si="35"/>
        <v>470191.00148755312</v>
      </c>
      <c r="H107" s="2">
        <f t="shared" si="32"/>
        <v>32899840.443661511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1384583.57142857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489449.05400696397</v>
      </c>
      <c r="Q107" s="2">
        <f t="shared" si="36"/>
        <v>489449.05400696397</v>
      </c>
      <c r="R107" s="2">
        <f t="shared" si="33"/>
        <v>34106925.122821957</v>
      </c>
      <c r="S107" s="2">
        <f t="shared" si="17"/>
        <v>470191.00148755312</v>
      </c>
      <c r="T107" s="2">
        <f t="shared" si="18"/>
        <v>20920.857142857043</v>
      </c>
      <c r="U107" s="2">
        <f t="shared" si="19"/>
        <v>489449.05400696397</v>
      </c>
      <c r="V107" s="2">
        <f t="shared" si="34"/>
        <v>1376994</v>
      </c>
      <c r="W107" s="2">
        <f t="shared" si="20"/>
        <v>53437.714285714319</v>
      </c>
      <c r="X107" s="2">
        <f t="shared" si="6"/>
        <v>436011.33972124965</v>
      </c>
      <c r="Y107" s="2">
        <f t="shared" si="30"/>
        <v>32729931.122821938</v>
      </c>
      <c r="Z107" s="2" t="str">
        <f t="shared" si="8"/>
        <v>HERE</v>
      </c>
      <c r="AA107" s="2">
        <f>IF(Z107="HERE",Y107,AA106+Graph!$G$1*1000)</f>
        <v>32729931.122821938</v>
      </c>
      <c r="AB107" s="2">
        <f t="shared" si="21"/>
        <v>436011.33972125128</v>
      </c>
      <c r="AC107" s="2">
        <f t="shared" si="31"/>
        <v>1376994</v>
      </c>
      <c r="AD107" s="3">
        <f t="shared" si="10"/>
        <v>32729931.122821938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21123644.375885487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32</v>
      </c>
      <c r="C108" s="7"/>
      <c r="D108" s="2" t="e">
        <f t="shared" si="12"/>
        <v>#N/A</v>
      </c>
      <c r="E108" s="2" t="e">
        <f t="shared" si="22"/>
        <v>#N/A</v>
      </c>
      <c r="F108" s="2">
        <v>472026.7769766897</v>
      </c>
      <c r="G108" s="2">
        <f t="shared" si="35"/>
        <v>472026.7769766897</v>
      </c>
      <c r="H108" s="2">
        <f t="shared" si="32"/>
        <v>33371867.220638201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1405504.428571427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491555.69390243292</v>
      </c>
      <c r="Q108" s="2">
        <f t="shared" si="36"/>
        <v>491555.69390243292</v>
      </c>
      <c r="R108" s="2">
        <f t="shared" si="33"/>
        <v>34598480.81672439</v>
      </c>
      <c r="S108" s="2">
        <f t="shared" si="17"/>
        <v>472026.7769766897</v>
      </c>
      <c r="T108" s="2">
        <f t="shared" si="18"/>
        <v>20920.857142857043</v>
      </c>
      <c r="U108" s="2">
        <f t="shared" si="19"/>
        <v>491555.69390243292</v>
      </c>
      <c r="V108" s="2">
        <f t="shared" si="34"/>
        <v>1508825.75</v>
      </c>
      <c r="W108" s="2">
        <f t="shared" si="20"/>
        <v>131831.75</v>
      </c>
      <c r="X108" s="2">
        <f t="shared" si="6"/>
        <v>359723.94390243292</v>
      </c>
      <c r="Y108" s="2">
        <f t="shared" si="30"/>
        <v>33089655.066724371</v>
      </c>
      <c r="Z108" s="2" t="str">
        <f t="shared" si="8"/>
        <v>HERE</v>
      </c>
      <c r="AA108" s="2">
        <f>IF(Z108="HERE",Y108,AA107+Graph!$G$1*1000)</f>
        <v>33089655.066724371</v>
      </c>
      <c r="AB108" s="2">
        <f t="shared" si="21"/>
        <v>359723.94390243292</v>
      </c>
      <c r="AC108" s="2">
        <f t="shared" si="31"/>
        <v>1508825.75</v>
      </c>
      <c r="AD108" s="3">
        <f t="shared" si="10"/>
        <v>33089655.066724371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21516776.545956619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33</v>
      </c>
      <c r="C109" s="7"/>
      <c r="D109" s="2" t="e">
        <f t="shared" si="12"/>
        <v>#N/A</v>
      </c>
      <c r="E109" s="2" t="e">
        <f t="shared" si="22"/>
        <v>#N/A</v>
      </c>
      <c r="F109" s="2">
        <v>473862.55246584117</v>
      </c>
      <c r="G109" s="2">
        <f t="shared" si="35"/>
        <v>473862.55246584117</v>
      </c>
      <c r="H109" s="2">
        <f t="shared" si="32"/>
        <v>33845729.773104042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1426425.2857142841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493662.33379790187</v>
      </c>
      <c r="Q109" s="2">
        <f t="shared" si="36"/>
        <v>493662.33379790187</v>
      </c>
      <c r="R109" s="2">
        <f t="shared" si="33"/>
        <v>35092143.150522292</v>
      </c>
      <c r="S109" s="2">
        <f t="shared" si="17"/>
        <v>473862.55246584117</v>
      </c>
      <c r="T109" s="2">
        <f t="shared" si="18"/>
        <v>20920.857142857043</v>
      </c>
      <c r="U109" s="2">
        <f t="shared" si="19"/>
        <v>493662.33379790187</v>
      </c>
      <c r="V109" s="2">
        <f t="shared" si="34"/>
        <v>1640657.5</v>
      </c>
      <c r="W109" s="2">
        <f t="shared" si="20"/>
        <v>131831.75</v>
      </c>
      <c r="X109" s="2">
        <f t="shared" si="6"/>
        <v>361830.58379790187</v>
      </c>
      <c r="Y109" s="2">
        <f t="shared" si="30"/>
        <v>33451485.650522273</v>
      </c>
      <c r="Z109" s="2" t="str">
        <f t="shared" si="8"/>
        <v>HERE</v>
      </c>
      <c r="AA109" s="2">
        <f>IF(Z109="HERE",Y109,AA108+Graph!$G$1*1000)</f>
        <v>33451485.650522273</v>
      </c>
      <c r="AB109" s="2">
        <f t="shared" si="21"/>
        <v>361830.58379790187</v>
      </c>
      <c r="AC109" s="2">
        <f t="shared" si="31"/>
        <v>1640657.5</v>
      </c>
      <c r="AD109" s="3">
        <f t="shared" si="10"/>
        <v>33451485.650522273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21911804.691933673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34</v>
      </c>
      <c r="C110" s="7"/>
      <c r="D110" s="2" t="e">
        <f t="shared" si="12"/>
        <v>#N/A</v>
      </c>
      <c r="E110" s="2" t="e">
        <f t="shared" si="22"/>
        <v>#N/A</v>
      </c>
      <c r="F110" s="2">
        <v>475698.32795497775</v>
      </c>
      <c r="G110" s="2">
        <f t="shared" si="35"/>
        <v>475698.32795497775</v>
      </c>
      <c r="H110" s="2">
        <f t="shared" si="32"/>
        <v>34321428.10105902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1447346.1428571411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495768.97369337082</v>
      </c>
      <c r="Q110" s="2">
        <f t="shared" si="36"/>
        <v>495768.97369337082</v>
      </c>
      <c r="R110" s="2">
        <f t="shared" si="33"/>
        <v>35587912.124215662</v>
      </c>
      <c r="S110" s="2">
        <f t="shared" si="17"/>
        <v>475698.32795497775</v>
      </c>
      <c r="T110" s="2">
        <f t="shared" si="18"/>
        <v>20920.857142857043</v>
      </c>
      <c r="U110" s="2">
        <f t="shared" si="19"/>
        <v>495768.97369337082</v>
      </c>
      <c r="V110" s="2">
        <f t="shared" si="34"/>
        <v>1772489.25</v>
      </c>
      <c r="W110" s="2">
        <f t="shared" si="20"/>
        <v>131831.75</v>
      </c>
      <c r="X110" s="2">
        <f t="shared" si="6"/>
        <v>363937.22369337082</v>
      </c>
      <c r="Y110" s="2">
        <f t="shared" si="30"/>
        <v>33815422.874215648</v>
      </c>
      <c r="Z110" s="2" t="str">
        <f t="shared" si="8"/>
        <v>HERE</v>
      </c>
      <c r="AA110" s="2">
        <f>IF(Z110="HERE",Y110,AA109+Graph!$G$1*1000)</f>
        <v>33815422.874215648</v>
      </c>
      <c r="AB110" s="2">
        <f t="shared" si="21"/>
        <v>363937.22369337454</v>
      </c>
      <c r="AC110" s="2">
        <f t="shared" si="31"/>
        <v>1772489.25</v>
      </c>
      <c r="AD110" s="3">
        <f t="shared" si="10"/>
        <v>33815422.874215648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22308728.813816648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35</v>
      </c>
      <c r="C111" s="7"/>
      <c r="D111" s="2" t="e">
        <f t="shared" si="12"/>
        <v>#N/A</v>
      </c>
      <c r="E111" s="2" t="e">
        <f t="shared" si="22"/>
        <v>#N/A</v>
      </c>
      <c r="F111" s="2">
        <v>477534.10344412923</v>
      </c>
      <c r="G111" s="2">
        <f t="shared" si="35"/>
        <v>477534.10344412923</v>
      </c>
      <c r="H111" s="2">
        <f t="shared" si="32"/>
        <v>34798962.204503149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1468266.9999999981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497875.61358883977</v>
      </c>
      <c r="Q111" s="2">
        <f t="shared" si="36"/>
        <v>497875.61358883977</v>
      </c>
      <c r="R111" s="2">
        <f t="shared" si="33"/>
        <v>36085787.737804502</v>
      </c>
      <c r="S111" s="2">
        <f t="shared" si="17"/>
        <v>477534.10344412923</v>
      </c>
      <c r="T111" s="2">
        <f t="shared" si="18"/>
        <v>20920.857142857043</v>
      </c>
      <c r="U111" s="2">
        <f t="shared" si="19"/>
        <v>497875.61358883977</v>
      </c>
      <c r="V111" s="2">
        <f t="shared" si="34"/>
        <v>1904321</v>
      </c>
      <c r="W111" s="2">
        <f t="shared" si="20"/>
        <v>131831.75</v>
      </c>
      <c r="X111" s="2">
        <f t="shared" si="6"/>
        <v>366043.86358883977</v>
      </c>
      <c r="Y111" s="2">
        <f t="shared" si="30"/>
        <v>34181466.737804487</v>
      </c>
      <c r="Z111" s="2" t="str">
        <f t="shared" si="8"/>
        <v>HERE</v>
      </c>
      <c r="AA111" s="2">
        <f>IF(Z111="HERE",Y111,AA110+Graph!$G$1*1000)</f>
        <v>34181466.737804487</v>
      </c>
      <c r="AB111" s="2">
        <f t="shared" si="21"/>
        <v>366043.86358883977</v>
      </c>
      <c r="AC111" s="2">
        <f t="shared" si="31"/>
        <v>1904321</v>
      </c>
      <c r="AD111" s="3">
        <f t="shared" si="10"/>
        <v>34181466.737804487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22707548.911605548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36</v>
      </c>
      <c r="C112" s="7"/>
      <c r="D112" s="2" t="e">
        <f t="shared" si="12"/>
        <v>#N/A</v>
      </c>
      <c r="E112" s="2" t="e">
        <f t="shared" si="22"/>
        <v>#N/A</v>
      </c>
      <c r="F112" s="2">
        <v>479369.87893326581</v>
      </c>
      <c r="G112" s="2">
        <f t="shared" si="35"/>
        <v>479369.87893326581</v>
      </c>
      <c r="H112" s="2">
        <f t="shared" si="32"/>
        <v>35278332.083436415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1489187.8571428552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499982.25348430872</v>
      </c>
      <c r="Q112" s="2">
        <f t="shared" si="36"/>
        <v>499982.25348430872</v>
      </c>
      <c r="R112" s="2">
        <f t="shared" si="33"/>
        <v>36585769.991288811</v>
      </c>
      <c r="S112" s="2">
        <f t="shared" si="17"/>
        <v>479369.87893326581</v>
      </c>
      <c r="T112" s="2">
        <f t="shared" si="18"/>
        <v>20920.857142857043</v>
      </c>
      <c r="U112" s="2">
        <f t="shared" si="19"/>
        <v>499982.25348430872</v>
      </c>
      <c r="V112" s="2">
        <f t="shared" si="34"/>
        <v>2036152.75</v>
      </c>
      <c r="W112" s="2">
        <f t="shared" si="20"/>
        <v>131831.75</v>
      </c>
      <c r="X112" s="2">
        <f t="shared" si="6"/>
        <v>368150.50348430872</v>
      </c>
      <c r="Y112" s="2">
        <f t="shared" si="30"/>
        <v>34549617.241288796</v>
      </c>
      <c r="Z112" s="2" t="str">
        <f t="shared" si="8"/>
        <v>HERE</v>
      </c>
      <c r="AA112" s="2">
        <f>IF(Z112="HERE",Y112,AA111+Graph!$G$1*1000)</f>
        <v>34549617.241288796</v>
      </c>
      <c r="AB112" s="2">
        <f t="shared" si="21"/>
        <v>368150.50348430872</v>
      </c>
      <c r="AC112" s="2">
        <f t="shared" si="31"/>
        <v>2036152.75</v>
      </c>
      <c r="AD112" s="3">
        <f t="shared" si="10"/>
        <v>34549617.241288796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23108264.985300366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37</v>
      </c>
      <c r="C113" s="7"/>
      <c r="D113" s="2" t="e">
        <f t="shared" si="12"/>
        <v>#N/A</v>
      </c>
      <c r="E113" s="2" t="e">
        <f t="shared" si="22"/>
        <v>#N/A</v>
      </c>
      <c r="F113" s="2">
        <v>481205.65442241728</v>
      </c>
      <c r="G113" s="2">
        <f t="shared" si="35"/>
        <v>481205.65442241728</v>
      </c>
      <c r="H113" s="2">
        <f t="shared" si="32"/>
        <v>35759537.737858832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1510108.7142857122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502088.89337977767</v>
      </c>
      <c r="Q113" s="2">
        <f t="shared" si="36"/>
        <v>502088.89337977767</v>
      </c>
      <c r="R113" s="2">
        <f t="shared" si="33"/>
        <v>37087858.884668589</v>
      </c>
      <c r="S113" s="2">
        <f t="shared" si="17"/>
        <v>481205.65442241728</v>
      </c>
      <c r="T113" s="2">
        <f t="shared" si="18"/>
        <v>20920.857142857043</v>
      </c>
      <c r="U113" s="2">
        <f t="shared" si="19"/>
        <v>502088.89337977767</v>
      </c>
      <c r="V113" s="2">
        <f t="shared" si="34"/>
        <v>2167984.5</v>
      </c>
      <c r="W113" s="2">
        <f t="shared" si="20"/>
        <v>131831.75</v>
      </c>
      <c r="X113" s="2">
        <f t="shared" si="6"/>
        <v>370257.14337977767</v>
      </c>
      <c r="Y113" s="2">
        <f t="shared" si="30"/>
        <v>34919874.384668574</v>
      </c>
      <c r="Z113" s="2" t="str">
        <f t="shared" si="8"/>
        <v>HERE</v>
      </c>
      <c r="AA113" s="2">
        <f>IF(Z113="HERE",Y113,AA112+Graph!$G$1*1000)</f>
        <v>34919874.384668574</v>
      </c>
      <c r="AB113" s="2">
        <f t="shared" si="21"/>
        <v>370257.14337977767</v>
      </c>
      <c r="AC113" s="2">
        <f t="shared" si="31"/>
        <v>2167984.5</v>
      </c>
      <c r="AD113" s="3">
        <f t="shared" si="10"/>
        <v>34919874.384668574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23510877.034901109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38</v>
      </c>
      <c r="C114" s="7"/>
      <c r="D114" s="2" t="e">
        <f t="shared" si="12"/>
        <v>#N/A</v>
      </c>
      <c r="E114" s="2" t="e">
        <f t="shared" si="22"/>
        <v>#N/A</v>
      </c>
      <c r="F114" s="2">
        <v>483041.42991155386</v>
      </c>
      <c r="G114" s="2">
        <f t="shared" si="35"/>
        <v>483041.42991155386</v>
      </c>
      <c r="H114" s="2">
        <f t="shared" si="32"/>
        <v>36242579.167770386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1531029.5714285693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504195.53327524662</v>
      </c>
      <c r="Q114" s="2">
        <f t="shared" si="36"/>
        <v>504195.53327524662</v>
      </c>
      <c r="R114" s="2">
        <f t="shared" si="33"/>
        <v>37592054.417943835</v>
      </c>
      <c r="S114" s="2">
        <f t="shared" si="17"/>
        <v>483041.42991155386</v>
      </c>
      <c r="T114" s="2">
        <f t="shared" si="18"/>
        <v>20920.857142857043</v>
      </c>
      <c r="U114" s="2">
        <f t="shared" si="19"/>
        <v>504195.53327524662</v>
      </c>
      <c r="V114" s="2">
        <f t="shared" si="34"/>
        <v>2299816.25</v>
      </c>
      <c r="W114" s="2">
        <f t="shared" si="20"/>
        <v>131831.75</v>
      </c>
      <c r="X114" s="2">
        <f t="shared" si="6"/>
        <v>372363.78327524662</v>
      </c>
      <c r="Y114" s="2">
        <f t="shared" si="30"/>
        <v>35292238.16794382</v>
      </c>
      <c r="Z114" s="2" t="str">
        <f t="shared" si="8"/>
        <v>HERE</v>
      </c>
      <c r="AA114" s="2">
        <f>IF(Z114="HERE",Y114,AA113+Graph!$G$1*1000)</f>
        <v>35292238.16794382</v>
      </c>
      <c r="AB114" s="2">
        <f t="shared" si="21"/>
        <v>372363.78327524662</v>
      </c>
      <c r="AC114" s="2">
        <f t="shared" si="31"/>
        <v>2299816.25</v>
      </c>
      <c r="AD114" s="3">
        <f t="shared" si="10"/>
        <v>35292238.16794382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23915385.060407769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39</v>
      </c>
      <c r="C115" s="7"/>
      <c r="D115" s="2" t="e">
        <f t="shared" si="12"/>
        <v>#N/A</v>
      </c>
      <c r="E115" s="2" t="e">
        <f t="shared" si="22"/>
        <v>#N/A</v>
      </c>
      <c r="F115" s="2">
        <v>484877.20540070534</v>
      </c>
      <c r="G115" s="2">
        <f t="shared" si="35"/>
        <v>484877.20540070534</v>
      </c>
      <c r="H115" s="2">
        <f t="shared" si="32"/>
        <v>36727456.373171091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1551950.4285714263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506302.17317071557</v>
      </c>
      <c r="Q115" s="2">
        <f t="shared" si="36"/>
        <v>506302.17317071557</v>
      </c>
      <c r="R115" s="2">
        <f t="shared" si="33"/>
        <v>38098356.591114551</v>
      </c>
      <c r="S115" s="2">
        <f t="shared" si="17"/>
        <v>484877.20540070534</v>
      </c>
      <c r="T115" s="2">
        <f t="shared" si="18"/>
        <v>20920.857142857043</v>
      </c>
      <c r="U115" s="2">
        <f t="shared" si="19"/>
        <v>506302.17317071557</v>
      </c>
      <c r="V115" s="2">
        <f t="shared" si="34"/>
        <v>2431648</v>
      </c>
      <c r="W115" s="2">
        <f t="shared" si="20"/>
        <v>131831.75</v>
      </c>
      <c r="X115" s="2">
        <f t="shared" si="6"/>
        <v>374470.42317071557</v>
      </c>
      <c r="Y115" s="2">
        <f t="shared" si="30"/>
        <v>35666708.591114536</v>
      </c>
      <c r="Z115" s="2" t="str">
        <f t="shared" si="8"/>
        <v>HERE</v>
      </c>
      <c r="AA115" s="2">
        <f>IF(Z115="HERE",Y115,AA114+Graph!$G$1*1000)</f>
        <v>35666708.591114536</v>
      </c>
      <c r="AB115" s="2">
        <f t="shared" si="21"/>
        <v>374470.42317071557</v>
      </c>
      <c r="AC115" s="2">
        <f t="shared" si="31"/>
        <v>2431648</v>
      </c>
      <c r="AD115" s="3">
        <f t="shared" si="10"/>
        <v>35666708.591114536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24321789.061820358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40</v>
      </c>
      <c r="C116" s="7"/>
      <c r="D116" s="2" t="e">
        <f t="shared" si="12"/>
        <v>#N/A</v>
      </c>
      <c r="E116" s="2" t="e">
        <f t="shared" si="22"/>
        <v>#N/A</v>
      </c>
      <c r="F116" s="2">
        <v>486712.98088985682</v>
      </c>
      <c r="G116" s="2">
        <f t="shared" si="35"/>
        <v>486712.98088985682</v>
      </c>
      <c r="H116" s="2">
        <f t="shared" si="32"/>
        <v>37214169.354060948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1572871.2857142834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508408.81306618452</v>
      </c>
      <c r="Q116" s="2">
        <f t="shared" si="36"/>
        <v>508408.81306618452</v>
      </c>
      <c r="R116" s="2">
        <f t="shared" si="33"/>
        <v>38606765.404180735</v>
      </c>
      <c r="S116" s="2">
        <f t="shared" si="17"/>
        <v>486712.98088985682</v>
      </c>
      <c r="T116" s="2">
        <f t="shared" si="18"/>
        <v>20920.857142857043</v>
      </c>
      <c r="U116" s="2">
        <f t="shared" si="19"/>
        <v>508408.81306618452</v>
      </c>
      <c r="V116" s="2">
        <f t="shared" si="34"/>
        <v>2639309</v>
      </c>
      <c r="W116" s="2">
        <f t="shared" si="20"/>
        <v>207661</v>
      </c>
      <c r="X116" s="2">
        <f t="shared" si="6"/>
        <v>300747.81306618452</v>
      </c>
      <c r="Y116" s="2">
        <f t="shared" si="30"/>
        <v>35967456.40418072</v>
      </c>
      <c r="Z116" s="2" t="str">
        <f t="shared" si="8"/>
        <v>HERE</v>
      </c>
      <c r="AA116" s="2">
        <f>IF(Z116="HERE",Y116,AA115+Graph!$G$1*1000)</f>
        <v>35967456.40418072</v>
      </c>
      <c r="AB116" s="2">
        <f t="shared" si="21"/>
        <v>300747.81306618452</v>
      </c>
      <c r="AC116" s="2">
        <f t="shared" si="31"/>
        <v>2639309</v>
      </c>
      <c r="AD116" s="3">
        <f t="shared" si="10"/>
        <v>35967456.40418072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24730089.039138865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41</v>
      </c>
      <c r="C117" s="7"/>
      <c r="D117" s="2" t="e">
        <f t="shared" si="12"/>
        <v>#N/A</v>
      </c>
      <c r="E117" s="2" t="e">
        <f t="shared" si="22"/>
        <v>#N/A</v>
      </c>
      <c r="F117" s="2">
        <v>488548.75637899339</v>
      </c>
      <c r="G117" s="2">
        <f t="shared" si="35"/>
        <v>488548.75637899339</v>
      </c>
      <c r="H117" s="2">
        <f t="shared" si="32"/>
        <v>37702718.110439941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1593792.1428571404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510515.45296166837</v>
      </c>
      <c r="Q117" s="2">
        <f t="shared" si="36"/>
        <v>510515.45296166837</v>
      </c>
      <c r="R117" s="2">
        <f t="shared" si="33"/>
        <v>39117280.857142404</v>
      </c>
      <c r="S117" s="2">
        <f t="shared" si="17"/>
        <v>488548.75637899339</v>
      </c>
      <c r="T117" s="2">
        <f t="shared" si="18"/>
        <v>20920.857142857043</v>
      </c>
      <c r="U117" s="2">
        <f t="shared" si="19"/>
        <v>510515.45296166837</v>
      </c>
      <c r="V117" s="2">
        <f t="shared" si="34"/>
        <v>2918252</v>
      </c>
      <c r="W117" s="2">
        <f t="shared" si="20"/>
        <v>278943</v>
      </c>
      <c r="X117" s="2">
        <f t="shared" si="6"/>
        <v>231572.45296166837</v>
      </c>
      <c r="Y117" s="2">
        <f t="shared" si="30"/>
        <v>36199028.857142389</v>
      </c>
      <c r="Z117" s="2" t="str">
        <f t="shared" si="8"/>
        <v>HERE</v>
      </c>
      <c r="AA117" s="2">
        <f>IF(Z117="HERE",Y117,AA116+Graph!$G$1*1000)</f>
        <v>36199028.857142389</v>
      </c>
      <c r="AB117" s="2">
        <f t="shared" si="21"/>
        <v>231572.45296166837</v>
      </c>
      <c r="AC117" s="2">
        <f t="shared" si="31"/>
        <v>2918252</v>
      </c>
      <c r="AD117" s="3">
        <f t="shared" si="10"/>
        <v>36199028.857142389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25140284.992363308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42</v>
      </c>
      <c r="C118" s="7"/>
      <c r="D118" s="2" t="e">
        <f t="shared" si="12"/>
        <v>#N/A</v>
      </c>
      <c r="E118" s="2" t="e">
        <f t="shared" si="22"/>
        <v>#N/A</v>
      </c>
      <c r="F118" s="2">
        <v>490384.53186814487</v>
      </c>
      <c r="G118" s="2">
        <f t="shared" si="35"/>
        <v>490384.53186814487</v>
      </c>
      <c r="H118" s="2">
        <f t="shared" si="32"/>
        <v>38193102.642308086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1614712.9999999974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512622.09285713732</v>
      </c>
      <c r="Q118" s="2">
        <f t="shared" si="36"/>
        <v>512622.09285713732</v>
      </c>
      <c r="R118" s="2">
        <f t="shared" si="33"/>
        <v>39629902.949999541</v>
      </c>
      <c r="S118" s="2">
        <f t="shared" si="17"/>
        <v>490384.53186814487</v>
      </c>
      <c r="T118" s="2">
        <f t="shared" si="18"/>
        <v>20920.857142857043</v>
      </c>
      <c r="U118" s="2">
        <f t="shared" si="19"/>
        <v>512622.09285713732</v>
      </c>
      <c r="V118" s="2">
        <f t="shared" si="34"/>
        <v>3234946</v>
      </c>
      <c r="W118" s="2">
        <f t="shared" si="20"/>
        <v>316694</v>
      </c>
      <c r="X118" s="2">
        <f t="shared" si="6"/>
        <v>195928.09285713732</v>
      </c>
      <c r="Y118" s="2">
        <f t="shared" si="30"/>
        <v>36394956.949999526</v>
      </c>
      <c r="Z118" s="2" t="str">
        <f t="shared" si="8"/>
        <v>HERE</v>
      </c>
      <c r="AA118" s="2">
        <f>IF(Z118="HERE",Y118,AA117+Graph!$G$1*1000)</f>
        <v>36394956.949999526</v>
      </c>
      <c r="AB118" s="2">
        <f t="shared" si="21"/>
        <v>195928.09285713732</v>
      </c>
      <c r="AC118" s="2">
        <f t="shared" si="31"/>
        <v>3234946</v>
      </c>
      <c r="AD118" s="3">
        <f t="shared" si="10"/>
        <v>36394956.949999526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25552376.921493676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43</v>
      </c>
      <c r="C119" s="7"/>
      <c r="D119" s="2" t="e">
        <f t="shared" si="12"/>
        <v>#N/A</v>
      </c>
      <c r="E119" s="2" t="e">
        <f t="shared" si="22"/>
        <v>#N/A</v>
      </c>
      <c r="F119" s="2">
        <v>492220.30735728145</v>
      </c>
      <c r="G119" s="2">
        <f t="shared" si="35"/>
        <v>492220.30735728145</v>
      </c>
      <c r="H119" s="2">
        <f t="shared" si="32"/>
        <v>38685322.949665368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1635633.8571428545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514728.73275260627</v>
      </c>
      <c r="Q119" s="2">
        <f t="shared" si="36"/>
        <v>514728.73275260627</v>
      </c>
      <c r="R119" s="2">
        <f t="shared" si="33"/>
        <v>40144631.682752147</v>
      </c>
      <c r="S119" s="2">
        <f t="shared" si="17"/>
        <v>492220.30735728145</v>
      </c>
      <c r="T119" s="2">
        <f t="shared" si="18"/>
        <v>20920.857142857043</v>
      </c>
      <c r="U119" s="2">
        <f t="shared" si="19"/>
        <v>514728.73275260627</v>
      </c>
      <c r="V119" s="2">
        <f t="shared" si="34"/>
        <v>3559179</v>
      </c>
      <c r="W119" s="2">
        <f t="shared" si="20"/>
        <v>324233</v>
      </c>
      <c r="X119" s="2">
        <f t="shared" si="6"/>
        <v>190495.73275260627</v>
      </c>
      <c r="Y119" s="2">
        <f t="shared" si="30"/>
        <v>36585452.682752132</v>
      </c>
      <c r="Z119" s="2" t="str">
        <f t="shared" si="8"/>
        <v>HERE</v>
      </c>
      <c r="AA119" s="2">
        <f>IF(Z119="HERE",Y119,AA118+Graph!$G$1*1000)</f>
        <v>36585452.682752132</v>
      </c>
      <c r="AB119" s="2">
        <f t="shared" si="21"/>
        <v>190495.73275260627</v>
      </c>
      <c r="AC119" s="2">
        <f t="shared" si="31"/>
        <v>3559179</v>
      </c>
      <c r="AD119" s="3">
        <f t="shared" si="10"/>
        <v>36585452.682752132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25966364.826529965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44</v>
      </c>
      <c r="C120" s="7"/>
      <c r="D120" s="2" t="e">
        <f t="shared" si="12"/>
        <v>#N/A</v>
      </c>
      <c r="E120" s="2" t="e">
        <f t="shared" si="22"/>
        <v>#N/A</v>
      </c>
      <c r="F120" s="2">
        <v>494056.08284643292</v>
      </c>
      <c r="G120" s="2">
        <f t="shared" si="35"/>
        <v>494056.08284643292</v>
      </c>
      <c r="H120" s="2">
        <f t="shared" si="32"/>
        <v>39179379.032511801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1656554.7142857115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516835.37264807522</v>
      </c>
      <c r="Q120" s="2">
        <f t="shared" si="36"/>
        <v>516835.37264807522</v>
      </c>
      <c r="R120" s="2">
        <f t="shared" si="33"/>
        <v>40661467.055400223</v>
      </c>
      <c r="S120" s="2">
        <f t="shared" si="17"/>
        <v>494056.08284643292</v>
      </c>
      <c r="T120" s="2">
        <f t="shared" si="18"/>
        <v>20920.857142857043</v>
      </c>
      <c r="U120" s="2">
        <f t="shared" si="19"/>
        <v>516835.37264807522</v>
      </c>
      <c r="V120" s="2">
        <f t="shared" si="34"/>
        <v>3837094</v>
      </c>
      <c r="W120" s="2">
        <f t="shared" si="20"/>
        <v>277915</v>
      </c>
      <c r="X120" s="2">
        <f t="shared" si="6"/>
        <v>238920.37264807522</v>
      </c>
      <c r="Y120" s="2">
        <f t="shared" si="30"/>
        <v>36824373.055400208</v>
      </c>
      <c r="Z120" s="2" t="str">
        <f t="shared" si="8"/>
        <v>HERE</v>
      </c>
      <c r="AA120" s="2">
        <f>IF(Z120="HERE",Y120,AA119+Graph!$G$1*1000)</f>
        <v>36824373.055400208</v>
      </c>
      <c r="AB120" s="2">
        <f t="shared" si="21"/>
        <v>238920.37264807522</v>
      </c>
      <c r="AC120" s="2">
        <f t="shared" si="31"/>
        <v>3837094</v>
      </c>
      <c r="AD120" s="3">
        <f t="shared" si="10"/>
        <v>36824373.055400208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26382248.707472172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45</v>
      </c>
      <c r="C121" s="7"/>
      <c r="D121" s="2" t="e">
        <f t="shared" si="12"/>
        <v>#N/A</v>
      </c>
      <c r="E121" s="2" t="e">
        <f t="shared" si="22"/>
        <v>#N/A</v>
      </c>
      <c r="F121" s="2">
        <v>495891.8583355695</v>
      </c>
      <c r="G121" s="2">
        <f t="shared" si="35"/>
        <v>495891.8583355695</v>
      </c>
      <c r="H121" s="2">
        <f t="shared" si="32"/>
        <v>39675270.89084737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1677475.5714285686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518942.01254354417</v>
      </c>
      <c r="Q121" s="2">
        <f t="shared" si="36"/>
        <v>518942.01254354417</v>
      </c>
      <c r="R121" s="2">
        <f t="shared" si="33"/>
        <v>41180409.067943767</v>
      </c>
      <c r="S121" s="2">
        <f t="shared" si="17"/>
        <v>495891.8583355695</v>
      </c>
      <c r="T121" s="2">
        <f t="shared" si="18"/>
        <v>20920.857142857043</v>
      </c>
      <c r="U121" s="2">
        <f t="shared" si="19"/>
        <v>518942.01254354417</v>
      </c>
      <c r="V121" s="2">
        <f t="shared" si="34"/>
        <v>4062501</v>
      </c>
      <c r="W121" s="2">
        <f t="shared" si="20"/>
        <v>225407</v>
      </c>
      <c r="X121" s="2">
        <f t="shared" si="6"/>
        <v>293535.01254354417</v>
      </c>
      <c r="Y121" s="2">
        <f t="shared" si="30"/>
        <v>37117908.067943752</v>
      </c>
      <c r="Z121" s="2" t="str">
        <f t="shared" si="8"/>
        <v>HERE</v>
      </c>
      <c r="AA121" s="2">
        <f>IF(Z121="HERE",Y121,AA120+Graph!$G$1*1000)</f>
        <v>37117908.067943752</v>
      </c>
      <c r="AB121" s="2">
        <f t="shared" si="21"/>
        <v>293535.01254354417</v>
      </c>
      <c r="AC121" s="2">
        <f t="shared" si="31"/>
        <v>4062501</v>
      </c>
      <c r="AD121" s="3">
        <f t="shared" si="10"/>
        <v>37117908.067943752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26800028.564320307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46</v>
      </c>
      <c r="C122" s="7"/>
      <c r="D122" s="2" t="e">
        <f t="shared" si="12"/>
        <v>#N/A</v>
      </c>
      <c r="E122" s="2" t="e">
        <f t="shared" si="22"/>
        <v>#N/A</v>
      </c>
      <c r="F122" s="2">
        <v>497727.63382472098</v>
      </c>
      <c r="G122" s="2">
        <f t="shared" si="35"/>
        <v>497727.63382472098</v>
      </c>
      <c r="H122" s="2">
        <f t="shared" si="32"/>
        <v>40172998.524672091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1698396.4285714256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521048.65243901312</v>
      </c>
      <c r="Q122" s="2">
        <f t="shared" si="36"/>
        <v>521048.65243901312</v>
      </c>
      <c r="R122" s="2">
        <f t="shared" si="33"/>
        <v>41701457.72038278</v>
      </c>
      <c r="S122" s="2">
        <f t="shared" si="17"/>
        <v>497727.63382472098</v>
      </c>
      <c r="T122" s="2">
        <f t="shared" si="18"/>
        <v>20920.857142857043</v>
      </c>
      <c r="U122" s="2">
        <f t="shared" si="19"/>
        <v>521048.65243901312</v>
      </c>
      <c r="V122" s="2">
        <f t="shared" si="34"/>
        <v>4266577</v>
      </c>
      <c r="W122" s="2">
        <f t="shared" si="20"/>
        <v>204076</v>
      </c>
      <c r="X122" s="2">
        <f t="shared" si="6"/>
        <v>316972.65243901312</v>
      </c>
      <c r="Y122" s="2">
        <f t="shared" si="30"/>
        <v>37434880.720382765</v>
      </c>
      <c r="Z122" s="2" t="str">
        <f t="shared" si="8"/>
        <v>HERE</v>
      </c>
      <c r="AA122" s="2">
        <f>IF(Z122="HERE",Y122,AA121+Graph!$G$1*1000)</f>
        <v>37434880.720382765</v>
      </c>
      <c r="AB122" s="2">
        <f t="shared" si="21"/>
        <v>316972.65243901312</v>
      </c>
      <c r="AC122" s="2">
        <f t="shared" si="31"/>
        <v>4266577</v>
      </c>
      <c r="AD122" s="3">
        <f t="shared" si="10"/>
        <v>37434880.720382765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27183734.80034817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47</v>
      </c>
      <c r="C123" s="7"/>
      <c r="D123" s="2" t="e">
        <f t="shared" si="12"/>
        <v>#N/A</v>
      </c>
      <c r="E123" s="2" t="e">
        <f t="shared" si="22"/>
        <v>#N/A</v>
      </c>
      <c r="F123" s="2">
        <v>499563.40931387246</v>
      </c>
      <c r="G123" s="2">
        <f t="shared" si="35"/>
        <v>499563.40931387246</v>
      </c>
      <c r="H123" s="2">
        <f t="shared" si="32"/>
        <v>40672561.933985963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1719317.2857142827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523155.29233448207</v>
      </c>
      <c r="Q123" s="2">
        <f t="shared" si="36"/>
        <v>523155.29233448207</v>
      </c>
      <c r="R123" s="2">
        <f t="shared" si="33"/>
        <v>42224613.012717262</v>
      </c>
      <c r="S123" s="2">
        <f t="shared" si="17"/>
        <v>499563.40931387246</v>
      </c>
      <c r="T123" s="2">
        <f t="shared" si="18"/>
        <v>20920.857142857043</v>
      </c>
      <c r="U123" s="2">
        <f t="shared" si="19"/>
        <v>523155.29233448207</v>
      </c>
      <c r="V123" s="2">
        <f t="shared" si="34"/>
        <v>4609740</v>
      </c>
      <c r="W123" s="2">
        <f t="shared" si="20"/>
        <v>343163</v>
      </c>
      <c r="X123" s="2">
        <f t="shared" si="6"/>
        <v>179992.29233448207</v>
      </c>
      <c r="Y123" s="2">
        <f t="shared" si="30"/>
        <v>37614873.012717247</v>
      </c>
      <c r="Z123" s="2" t="str">
        <f t="shared" si="8"/>
        <v>HERE</v>
      </c>
      <c r="AA123" s="2">
        <f>IF(Z123="HERE",Y123,AA122+Graph!$G$1*1000)</f>
        <v>37614873.012717247</v>
      </c>
      <c r="AB123" s="2">
        <f t="shared" si="21"/>
        <v>179992.29233448207</v>
      </c>
      <c r="AC123" s="2">
        <f t="shared" si="31"/>
        <v>4609740</v>
      </c>
      <c r="AD123" s="3">
        <f t="shared" si="10"/>
        <v>37614873.012717247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27569337.012281958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48</v>
      </c>
      <c r="C124" s="7"/>
      <c r="D124" s="2" t="e">
        <f t="shared" si="12"/>
        <v>#N/A</v>
      </c>
      <c r="E124" s="2" t="e">
        <f t="shared" si="22"/>
        <v>#N/A</v>
      </c>
      <c r="F124" s="2">
        <v>501399.18480300903</v>
      </c>
      <c r="G124" s="2">
        <f t="shared" si="35"/>
        <v>501399.18480300903</v>
      </c>
      <c r="H124" s="2">
        <f t="shared" si="32"/>
        <v>41173961.118788972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1740238.1428571397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525261.93222995102</v>
      </c>
      <c r="Q124" s="2">
        <f t="shared" si="36"/>
        <v>525261.93222995102</v>
      </c>
      <c r="R124" s="2">
        <f t="shared" si="33"/>
        <v>42749874.944947213</v>
      </c>
      <c r="S124" s="2">
        <f t="shared" si="17"/>
        <v>501399.18480300903</v>
      </c>
      <c r="T124" s="2">
        <f t="shared" si="18"/>
        <v>20920.857142857043</v>
      </c>
      <c r="U124" s="2">
        <f t="shared" si="19"/>
        <v>525261.93222995102</v>
      </c>
      <c r="V124" s="2">
        <f t="shared" si="34"/>
        <v>4973248</v>
      </c>
      <c r="W124" s="2">
        <f t="shared" si="20"/>
        <v>363508</v>
      </c>
      <c r="X124" s="2">
        <f t="shared" si="6"/>
        <v>161753.93222995102</v>
      </c>
      <c r="Y124" s="2">
        <f t="shared" si="30"/>
        <v>37776626.944947198</v>
      </c>
      <c r="Z124" s="2" t="str">
        <f t="shared" si="8"/>
        <v>HERE</v>
      </c>
      <c r="AA124" s="2">
        <f>IF(Z124="HERE",Y124,AA123+Graph!$G$1*1000)</f>
        <v>37776626.944947198</v>
      </c>
      <c r="AB124" s="2">
        <f t="shared" si="21"/>
        <v>161753.93222995102</v>
      </c>
      <c r="AC124" s="2">
        <f t="shared" si="31"/>
        <v>4973248</v>
      </c>
      <c r="AD124" s="3">
        <f t="shared" si="10"/>
        <v>37776626.944947198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27956835.200121671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49</v>
      </c>
      <c r="C125" s="7"/>
      <c r="D125" s="2" t="e">
        <f t="shared" si="12"/>
        <v>#N/A</v>
      </c>
      <c r="E125" s="2" t="e">
        <f t="shared" si="22"/>
        <v>#N/A</v>
      </c>
      <c r="F125" s="2">
        <v>503234.96029216051</v>
      </c>
      <c r="G125" s="2">
        <f t="shared" si="35"/>
        <v>503234.96029216051</v>
      </c>
      <c r="H125" s="2">
        <f t="shared" si="32"/>
        <v>41677196.079081133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1761158.9999999967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527368.57212541997</v>
      </c>
      <c r="Q125" s="2">
        <f t="shared" si="36"/>
        <v>527368.57212541997</v>
      </c>
      <c r="R125" s="2">
        <f t="shared" si="33"/>
        <v>43277243.517072633</v>
      </c>
      <c r="S125" s="2">
        <f t="shared" si="17"/>
        <v>503234.96029216051</v>
      </c>
      <c r="T125" s="2">
        <f t="shared" si="18"/>
        <v>20920.857142857043</v>
      </c>
      <c r="U125" s="2">
        <f t="shared" si="19"/>
        <v>527368.57212541997</v>
      </c>
      <c r="V125" s="2">
        <f t="shared" si="34"/>
        <v>5383103</v>
      </c>
      <c r="W125" s="2">
        <f t="shared" si="20"/>
        <v>409855</v>
      </c>
      <c r="X125" s="2">
        <f t="shared" si="6"/>
        <v>117513.57212541997</v>
      </c>
      <c r="Y125" s="2">
        <f t="shared" si="30"/>
        <v>37894140.517072618</v>
      </c>
      <c r="Z125" s="2" t="str">
        <f t="shared" si="8"/>
        <v>HERE</v>
      </c>
      <c r="AA125" s="2">
        <f>IF(Z125="HERE",Y125,AA124+Graph!$G$1*1000)</f>
        <v>37894140.517072618</v>
      </c>
      <c r="AB125" s="2">
        <f t="shared" si="21"/>
        <v>117513.57212541997</v>
      </c>
      <c r="AC125" s="2">
        <f t="shared" si="31"/>
        <v>5383103</v>
      </c>
      <c r="AD125" s="3">
        <f t="shared" si="10"/>
        <v>37894140.517072618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28346229.363867305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50</v>
      </c>
      <c r="C126" s="7"/>
      <c r="D126" s="2" t="e">
        <f t="shared" si="12"/>
        <v>#N/A</v>
      </c>
      <c r="E126" s="2" t="e">
        <f t="shared" si="22"/>
        <v>#N/A</v>
      </c>
      <c r="F126" s="2">
        <v>505070.73578129709</v>
      </c>
      <c r="G126" s="2">
        <f t="shared" si="35"/>
        <v>505070.73578129709</v>
      </c>
      <c r="H126" s="2">
        <f t="shared" si="32"/>
        <v>42182266.81486243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1782079.8571428538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529475.21202088892</v>
      </c>
      <c r="Q126" s="2">
        <f t="shared" si="36"/>
        <v>529475.21202088892</v>
      </c>
      <c r="R126" s="2">
        <f t="shared" si="33"/>
        <v>43806718.729093522</v>
      </c>
      <c r="S126" s="2">
        <f t="shared" si="17"/>
        <v>505070.73578129709</v>
      </c>
      <c r="T126" s="2">
        <f t="shared" si="18"/>
        <v>20920.857142857043</v>
      </c>
      <c r="U126" s="2">
        <f t="shared" si="19"/>
        <v>529475.21202088892</v>
      </c>
      <c r="V126" s="2">
        <f t="shared" si="34"/>
        <v>5861351</v>
      </c>
      <c r="W126" s="2">
        <f t="shared" si="20"/>
        <v>478248</v>
      </c>
      <c r="X126" s="2">
        <f t="shared" si="6"/>
        <v>51227.212020888925</v>
      </c>
      <c r="Y126" s="2">
        <f t="shared" si="30"/>
        <v>37945367.729093507</v>
      </c>
      <c r="Z126" s="2" t="str">
        <f t="shared" si="8"/>
        <v>HERE</v>
      </c>
      <c r="AA126" s="2">
        <f>IF(Z126="HERE",Y126,AA125+Graph!$G$1*1000)</f>
        <v>37945367.729093507</v>
      </c>
      <c r="AB126" s="2">
        <f t="shared" si="21"/>
        <v>51227.212020888925</v>
      </c>
      <c r="AC126" s="2">
        <f t="shared" si="31"/>
        <v>5861351</v>
      </c>
      <c r="AD126" s="3">
        <f t="shared" si="10"/>
        <v>37945367.729093507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28737519.503518857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51</v>
      </c>
      <c r="C127" s="7"/>
      <c r="D127" s="2" t="e">
        <f t="shared" si="12"/>
        <v>#N/A</v>
      </c>
      <c r="E127" s="2" t="e">
        <f t="shared" si="22"/>
        <v>#N/A</v>
      </c>
      <c r="F127" s="2">
        <v>506906.51127044857</v>
      </c>
      <c r="G127" s="2">
        <f t="shared" si="35"/>
        <v>506906.51127044857</v>
      </c>
      <c r="H127" s="2">
        <f t="shared" si="32"/>
        <v>42689173.326132879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1803000.7142857108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531581.85191637278</v>
      </c>
      <c r="Q127" s="2">
        <f t="shared" si="36"/>
        <v>531581.85191637278</v>
      </c>
      <c r="R127" s="2">
        <f t="shared" si="33"/>
        <v>44338300.581009895</v>
      </c>
      <c r="S127" s="2">
        <f t="shared" si="17"/>
        <v>506906.51127044857</v>
      </c>
      <c r="T127" s="2">
        <f t="shared" si="18"/>
        <v>20920.857142857043</v>
      </c>
      <c r="U127" s="2">
        <f t="shared" si="19"/>
        <v>531581.85191637278</v>
      </c>
      <c r="V127" s="2">
        <f t="shared" si="34"/>
        <v>6353321</v>
      </c>
      <c r="W127" s="2">
        <f t="shared" si="20"/>
        <v>491970</v>
      </c>
      <c r="X127" s="2">
        <f t="shared" si="6"/>
        <v>39611.851916372776</v>
      </c>
      <c r="Y127" s="2">
        <f t="shared" si="30"/>
        <v>37984979.58100988</v>
      </c>
      <c r="Z127" s="2" t="str">
        <f t="shared" si="8"/>
        <v>HERE</v>
      </c>
      <c r="AA127" s="2">
        <f>IF(Z127="HERE",Y127,AA126+Graph!$G$1*1000)</f>
        <v>37984979.58100988</v>
      </c>
      <c r="AB127" s="2">
        <f t="shared" si="21"/>
        <v>39611.851916372776</v>
      </c>
      <c r="AC127" s="2">
        <f t="shared" si="31"/>
        <v>6353321</v>
      </c>
      <c r="AD127" s="3">
        <f t="shared" si="10"/>
        <v>37984979.58100988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29130705.619076334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52</v>
      </c>
      <c r="C128" s="7"/>
      <c r="D128" s="2" t="e">
        <f t="shared" si="12"/>
        <v>#N/A</v>
      </c>
      <c r="E128" s="2" t="e">
        <f t="shared" si="22"/>
        <v>#N/A</v>
      </c>
      <c r="F128" s="2">
        <v>508742.28675958514</v>
      </c>
      <c r="G128" s="2">
        <f t="shared" si="35"/>
        <v>508742.28675958514</v>
      </c>
      <c r="H128" s="2">
        <f t="shared" si="32"/>
        <v>43197915.612892464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1823921.5714285679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533688.49181184173</v>
      </c>
      <c r="Q128" s="2">
        <f t="shared" si="36"/>
        <v>533688.49181184173</v>
      </c>
      <c r="R128" s="2">
        <f t="shared" si="33"/>
        <v>44871989.072821736</v>
      </c>
      <c r="S128" s="2">
        <f t="shared" si="17"/>
        <v>508742.28675958514</v>
      </c>
      <c r="T128" s="2">
        <f t="shared" si="18"/>
        <v>20920.857142857043</v>
      </c>
      <c r="U128" s="2">
        <f t="shared" si="19"/>
        <v>533688.49181184173</v>
      </c>
      <c r="V128" s="2">
        <f t="shared" si="34"/>
        <v>6573570</v>
      </c>
      <c r="W128" s="2">
        <f t="shared" si="20"/>
        <v>220249</v>
      </c>
      <c r="X128" s="2">
        <f t="shared" si="6"/>
        <v>313439.49181184173</v>
      </c>
      <c r="Y128" s="2">
        <f t="shared" si="30"/>
        <v>38298419.072821721</v>
      </c>
      <c r="Z128" s="2" t="str">
        <f t="shared" si="8"/>
        <v>HERE</v>
      </c>
      <c r="AA128" s="2">
        <f>IF(Z128="HERE",Y128,AA127+Graph!$G$1*1000)</f>
        <v>38298419.072821721</v>
      </c>
      <c r="AB128" s="2">
        <f t="shared" si="21"/>
        <v>313439.49181184173</v>
      </c>
      <c r="AC128" s="2">
        <f t="shared" si="31"/>
        <v>6573570</v>
      </c>
      <c r="AD128" s="3">
        <f t="shared" si="10"/>
        <v>38298419.072821721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29525787.710539743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53</v>
      </c>
      <c r="C129" s="7"/>
      <c r="D129" s="2" t="e">
        <f t="shared" si="12"/>
        <v>#N/A</v>
      </c>
      <c r="E129" s="2" t="e">
        <f t="shared" si="22"/>
        <v>#N/A</v>
      </c>
      <c r="F129" s="2">
        <v>510578.06224873662</v>
      </c>
      <c r="G129" s="2">
        <f t="shared" si="35"/>
        <v>510578.06224873662</v>
      </c>
      <c r="H129" s="2">
        <f t="shared" si="32"/>
        <v>43708493.6751412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1844842.4285714249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535795.13170731068</v>
      </c>
      <c r="Q129" s="2">
        <f t="shared" si="36"/>
        <v>535795.13170731068</v>
      </c>
      <c r="R129" s="2">
        <f t="shared" si="33"/>
        <v>45407784.204529047</v>
      </c>
      <c r="S129" s="2">
        <f t="shared" si="17"/>
        <v>510578.06224873662</v>
      </c>
      <c r="T129" s="2">
        <f t="shared" si="18"/>
        <v>20920.857142857043</v>
      </c>
      <c r="U129" s="2">
        <f t="shared" si="19"/>
        <v>535795.13170731068</v>
      </c>
      <c r="V129" s="2">
        <f t="shared" si="34"/>
        <v>6853372</v>
      </c>
      <c r="W129" s="2">
        <f t="shared" si="20"/>
        <v>279802</v>
      </c>
      <c r="X129" s="2">
        <f t="shared" si="6"/>
        <v>255993.13170731068</v>
      </c>
      <c r="Y129" s="2">
        <f t="shared" si="30"/>
        <v>38554412.204529032</v>
      </c>
      <c r="Z129" s="2" t="str">
        <f t="shared" si="8"/>
        <v>HERE</v>
      </c>
      <c r="AA129" s="2">
        <f>IF(Z129="HERE",Y129,AA128+Graph!$G$1*1000)</f>
        <v>38554412.204529032</v>
      </c>
      <c r="AB129" s="2">
        <f t="shared" si="21"/>
        <v>255993.13170731068</v>
      </c>
      <c r="AC129" s="2">
        <f t="shared" si="31"/>
        <v>6853372</v>
      </c>
      <c r="AD129" s="3">
        <f t="shared" si="10"/>
        <v>38554412.204529032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29856130.847551934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54</v>
      </c>
      <c r="C130" s="7"/>
      <c r="D130" s="2" t="e">
        <f t="shared" si="12"/>
        <v>#N/A</v>
      </c>
      <c r="E130" s="2" t="e">
        <f t="shared" si="22"/>
        <v>#N/A</v>
      </c>
      <c r="F130" s="2">
        <v>512413.8377378881</v>
      </c>
      <c r="G130" s="2">
        <f t="shared" si="35"/>
        <v>512413.8377378881</v>
      </c>
      <c r="H130" s="2">
        <f t="shared" si="32"/>
        <v>44220907.512879089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1865763.285714282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537901.77160277963</v>
      </c>
      <c r="Q130" s="2">
        <f t="shared" si="36"/>
        <v>537901.77160277963</v>
      </c>
      <c r="R130" s="2">
        <f t="shared" si="33"/>
        <v>45945685.976131827</v>
      </c>
      <c r="S130" s="2">
        <f t="shared" si="17"/>
        <v>512413.8377378881</v>
      </c>
      <c r="T130" s="2">
        <f t="shared" si="18"/>
        <v>20920.857142857043</v>
      </c>
      <c r="U130" s="2">
        <f t="shared" si="19"/>
        <v>537901.77160277963</v>
      </c>
      <c r="V130" s="2">
        <f t="shared" si="34"/>
        <v>7164387</v>
      </c>
      <c r="W130" s="2">
        <f t="shared" si="20"/>
        <v>311015</v>
      </c>
      <c r="X130" s="2">
        <f t="shared" si="6"/>
        <v>226886.77160277963</v>
      </c>
      <c r="Y130" s="2">
        <f t="shared" si="30"/>
        <v>38781298.976131812</v>
      </c>
      <c r="Z130" s="2" t="str">
        <f t="shared" si="8"/>
        <v>HERE</v>
      </c>
      <c r="AA130" s="2">
        <f>IF(Z130="HERE",Y130,AA129+Graph!$G$1*1000)</f>
        <v>38781298.976131812</v>
      </c>
      <c r="AB130" s="2">
        <f t="shared" si="21"/>
        <v>226886.77160277963</v>
      </c>
      <c r="AC130" s="2">
        <f t="shared" si="31"/>
        <v>7164387</v>
      </c>
      <c r="AD130" s="3">
        <f t="shared" si="10"/>
        <v>38781298.976131812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30188369.960470047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55</v>
      </c>
      <c r="C131" s="7"/>
      <c r="D131" s="2" t="e">
        <f t="shared" si="12"/>
        <v>#N/A</v>
      </c>
      <c r="E131" s="2" t="e">
        <f t="shared" si="22"/>
        <v>#N/A</v>
      </c>
      <c r="F131" s="2">
        <v>514249.61322702467</v>
      </c>
      <c r="G131" s="2">
        <f t="shared" si="35"/>
        <v>514249.61322702467</v>
      </c>
      <c r="H131" s="2">
        <f t="shared" si="32"/>
        <v>44735157.126106113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1886684.142857139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540008.41149824858</v>
      </c>
      <c r="Q131" s="2">
        <f t="shared" si="36"/>
        <v>540008.41149824858</v>
      </c>
      <c r="R131" s="2">
        <f t="shared" si="33"/>
        <v>46485694.387630075</v>
      </c>
      <c r="S131" s="2">
        <f t="shared" si="17"/>
        <v>514249.61322702467</v>
      </c>
      <c r="T131" s="2">
        <f t="shared" si="18"/>
        <v>20920.857142857043</v>
      </c>
      <c r="U131" s="2">
        <f t="shared" si="19"/>
        <v>540008.41149824858</v>
      </c>
      <c r="V131" s="2">
        <f t="shared" si="34"/>
        <v>7447199</v>
      </c>
      <c r="W131" s="2">
        <f t="shared" si="20"/>
        <v>282812</v>
      </c>
      <c r="X131" s="2">
        <f t="shared" si="6"/>
        <v>257196.41149824858</v>
      </c>
      <c r="Y131" s="2">
        <f t="shared" si="30"/>
        <v>39038495.38763006</v>
      </c>
      <c r="Z131" s="2" t="str">
        <f t="shared" si="8"/>
        <v>HERE</v>
      </c>
      <c r="AA131" s="2">
        <f>IF(Z131="HERE",Y131,AA130+Graph!$G$1*1000)</f>
        <v>39038495.38763006</v>
      </c>
      <c r="AB131" s="2">
        <f t="shared" si="21"/>
        <v>257196.41149824858</v>
      </c>
      <c r="AC131" s="2">
        <f t="shared" si="31"/>
        <v>7447199</v>
      </c>
      <c r="AD131" s="3">
        <f t="shared" si="10"/>
        <v>39038495.38763006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30522505.049294081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56</v>
      </c>
      <c r="C132" s="7"/>
      <c r="D132" s="2" t="e">
        <f t="shared" si="12"/>
        <v>#N/A</v>
      </c>
      <c r="E132" s="2" t="e">
        <f t="shared" si="22"/>
        <v>#N/A</v>
      </c>
      <c r="F132" s="2">
        <v>516085.38871617615</v>
      </c>
      <c r="G132" s="2">
        <f t="shared" si="35"/>
        <v>516085.38871617615</v>
      </c>
      <c r="H132" s="2">
        <f t="shared" si="32"/>
        <v>45251242.514822289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1907604.999999996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542115.05139371753</v>
      </c>
      <c r="Q132" s="2">
        <f t="shared" si="36"/>
        <v>542115.05139371753</v>
      </c>
      <c r="R132" s="2">
        <f t="shared" si="33"/>
        <v>47027809.439023793</v>
      </c>
      <c r="S132" s="2">
        <f t="shared" si="17"/>
        <v>516085.38871617615</v>
      </c>
      <c r="T132" s="2">
        <f t="shared" si="18"/>
        <v>20920.857142857043</v>
      </c>
      <c r="U132" s="2">
        <f t="shared" si="19"/>
        <v>542115.05139371753</v>
      </c>
      <c r="V132" s="2">
        <f t="shared" si="34"/>
        <v>7891184</v>
      </c>
      <c r="W132" s="2">
        <f t="shared" si="20"/>
        <v>443985</v>
      </c>
      <c r="X132" s="2">
        <f t="shared" si="6"/>
        <v>98130.051393717527</v>
      </c>
      <c r="Y132" s="2">
        <f t="shared" si="30"/>
        <v>39136625.439023778</v>
      </c>
      <c r="Z132" s="2" t="str">
        <f t="shared" si="8"/>
        <v>HERE</v>
      </c>
      <c r="AA132" s="2">
        <f>IF(Z132="HERE",Y132,AA131+Graph!$G$1*1000)</f>
        <v>39136625.439023778</v>
      </c>
      <c r="AB132" s="2">
        <f t="shared" si="21"/>
        <v>98130.051393717527</v>
      </c>
      <c r="AC132" s="2">
        <f t="shared" si="31"/>
        <v>7891184</v>
      </c>
      <c r="AD132" s="3">
        <f t="shared" si="10"/>
        <v>39136625.439023778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30858536.114024039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57</v>
      </c>
      <c r="C133" s="7"/>
      <c r="D133" s="2" t="e">
        <f t="shared" si="12"/>
        <v>#N/A</v>
      </c>
      <c r="E133" s="2" t="e">
        <f t="shared" si="22"/>
        <v>#N/A</v>
      </c>
      <c r="F133" s="2">
        <v>517921.16420531273</v>
      </c>
      <c r="G133" s="2">
        <f t="shared" si="35"/>
        <v>517921.16420531273</v>
      </c>
      <c r="H133" s="2">
        <f t="shared" si="32"/>
        <v>45769163.679027602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1928525.8571428531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544221.69128918648</v>
      </c>
      <c r="Q133" s="2">
        <f t="shared" si="36"/>
        <v>544221.69128918648</v>
      </c>
      <c r="R133" s="2">
        <f t="shared" si="33"/>
        <v>47572031.130312979</v>
      </c>
      <c r="S133" s="2">
        <f t="shared" si="17"/>
        <v>517921.16420531273</v>
      </c>
      <c r="T133" s="2">
        <f t="shared" si="18"/>
        <v>20920.857142857043</v>
      </c>
      <c r="U133" s="2">
        <f t="shared" si="19"/>
        <v>544221.69128918648</v>
      </c>
      <c r="V133" s="2">
        <f t="shared" si="34"/>
        <v>8378940</v>
      </c>
      <c r="W133" s="2">
        <f t="shared" si="20"/>
        <v>487756</v>
      </c>
      <c r="X133" s="2">
        <f t="shared" si="6"/>
        <v>56465.691289186478</v>
      </c>
      <c r="Y133" s="2">
        <f t="shared" si="30"/>
        <v>39193091.130312964</v>
      </c>
      <c r="Z133" s="2" t="str">
        <f t="shared" si="8"/>
        <v>HERE</v>
      </c>
      <c r="AA133" s="2">
        <f>IF(Z133="HERE",Y133,AA132+Graph!$G$1*1000)</f>
        <v>39193091.130312964</v>
      </c>
      <c r="AB133" s="2">
        <f t="shared" si="21"/>
        <v>56465.691289186478</v>
      </c>
      <c r="AC133" s="2">
        <f t="shared" si="31"/>
        <v>8378940</v>
      </c>
      <c r="AD133" s="3">
        <f t="shared" si="10"/>
        <v>39193091.130312964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31196463.154659916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58</v>
      </c>
      <c r="C134" s="7"/>
      <c r="D134" s="2" t="e">
        <f t="shared" si="12"/>
        <v>#N/A</v>
      </c>
      <c r="E134" s="2" t="e">
        <f t="shared" si="22"/>
        <v>#N/A</v>
      </c>
      <c r="F134" s="2">
        <v>519756.93969446421</v>
      </c>
      <c r="G134" s="2">
        <f t="shared" si="35"/>
        <v>519756.93969446421</v>
      </c>
      <c r="H134" s="2">
        <f t="shared" si="32"/>
        <v>46288920.618722066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1949446.7142857101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546328.33118465543</v>
      </c>
      <c r="Q134" s="2">
        <f t="shared" si="36"/>
        <v>546328.33118465543</v>
      </c>
      <c r="R134" s="2">
        <f t="shared" si="33"/>
        <v>48118359.461497635</v>
      </c>
      <c r="S134" s="2">
        <f t="shared" si="17"/>
        <v>519756.93969446421</v>
      </c>
      <c r="T134" s="2">
        <f t="shared" si="18"/>
        <v>20920.857142857043</v>
      </c>
      <c r="U134" s="2">
        <f t="shared" si="19"/>
        <v>546328.33118465543</v>
      </c>
      <c r="V134" s="2">
        <f t="shared" si="34"/>
        <v>8977329</v>
      </c>
      <c r="W134" s="2">
        <f t="shared" si="20"/>
        <v>598389</v>
      </c>
      <c r="X134" s="2">
        <f t="shared" si="6"/>
        <v>-52060.668815344572</v>
      </c>
      <c r="Y134" s="2">
        <f t="shared" si="30"/>
        <v>39141030.46149762</v>
      </c>
      <c r="Z134" s="2" t="str">
        <f t="shared" si="8"/>
        <v>HERE</v>
      </c>
      <c r="AA134" s="2">
        <f>IF(Z134="HERE",Y134,AA133+Graph!$G$1*1000)</f>
        <v>39141030.46149762</v>
      </c>
      <c r="AB134" s="2">
        <f t="shared" si="21"/>
        <v>-52060.668815344572</v>
      </c>
      <c r="AC134" s="2">
        <f t="shared" si="31"/>
        <v>8977329</v>
      </c>
      <c r="AD134" s="3">
        <f t="shared" si="10"/>
        <v>39141030.46149762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31536286.171201717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59</v>
      </c>
      <c r="C135" s="7"/>
      <c r="D135" s="2" t="e">
        <f t="shared" si="12"/>
        <v>#N/A</v>
      </c>
      <c r="E135" s="2" t="e">
        <f t="shared" si="22"/>
        <v>#N/A</v>
      </c>
      <c r="F135" s="2">
        <v>521592.71518360078</v>
      </c>
      <c r="G135" s="2">
        <f t="shared" si="35"/>
        <v>521592.71518360078</v>
      </c>
      <c r="H135" s="2">
        <f t="shared" si="32"/>
        <v>46810513.333905667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1970367.5714285672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548434.97108012438</v>
      </c>
      <c r="Q135" s="2">
        <f t="shared" si="36"/>
        <v>548434.97108012438</v>
      </c>
      <c r="R135" s="2">
        <f t="shared" si="33"/>
        <v>48666794.432577759</v>
      </c>
      <c r="S135" s="2">
        <f t="shared" si="17"/>
        <v>521592.71518360078</v>
      </c>
      <c r="T135" s="2">
        <f t="shared" si="18"/>
        <v>20920.857142857043</v>
      </c>
      <c r="U135" s="2">
        <f t="shared" si="19"/>
        <v>548434.97108012438</v>
      </c>
      <c r="V135" s="2">
        <f t="shared" si="34"/>
        <v>9296367</v>
      </c>
      <c r="W135" s="2">
        <f t="shared" si="20"/>
        <v>319038</v>
      </c>
      <c r="X135" s="2">
        <f t="shared" si="6"/>
        <v>229396.97108012438</v>
      </c>
      <c r="Y135" s="2">
        <f t="shared" si="30"/>
        <v>39370427.432577744</v>
      </c>
      <c r="Z135" s="2" t="str">
        <f t="shared" si="8"/>
        <v>HERE</v>
      </c>
      <c r="AA135" s="2">
        <f>IF(Z135="HERE",Y135,AA134+Graph!$G$1*1000)</f>
        <v>39370427.432577744</v>
      </c>
      <c r="AB135" s="2">
        <f t="shared" si="21"/>
        <v>229396.97108012438</v>
      </c>
      <c r="AC135" s="2">
        <f t="shared" si="31"/>
        <v>9296367</v>
      </c>
      <c r="AD135" s="3">
        <f t="shared" si="10"/>
        <v>39370427.432577744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31878005.16364944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60</v>
      </c>
      <c r="C136" s="7"/>
      <c r="D136" s="2" t="e">
        <f t="shared" si="12"/>
        <v>#N/A</v>
      </c>
      <c r="E136" s="2" t="e">
        <f t="shared" si="22"/>
        <v>#N/A</v>
      </c>
      <c r="F136" s="2">
        <v>523428.49067275226</v>
      </c>
      <c r="G136" s="2">
        <f t="shared" si="35"/>
        <v>523428.49067275226</v>
      </c>
      <c r="H136" s="2">
        <f t="shared" si="32"/>
        <v>47333941.824578419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1991288.4285714242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550541.61097559333</v>
      </c>
      <c r="Q136" s="2">
        <f t="shared" si="36"/>
        <v>550541.61097559333</v>
      </c>
      <c r="R136" s="2">
        <f t="shared" si="33"/>
        <v>49217336.043553352</v>
      </c>
      <c r="S136" s="2">
        <f t="shared" si="17"/>
        <v>523428.49067275226</v>
      </c>
      <c r="T136" s="2">
        <f t="shared" si="18"/>
        <v>20920.857142857043</v>
      </c>
      <c r="U136" s="2">
        <f t="shared" si="19"/>
        <v>550541.61097559333</v>
      </c>
      <c r="V136" s="2">
        <f t="shared" si="34"/>
        <v>9646715</v>
      </c>
      <c r="W136" s="2">
        <f t="shared" si="20"/>
        <v>350348</v>
      </c>
      <c r="X136" s="2">
        <f t="shared" si="6"/>
        <v>200193.61097559333</v>
      </c>
      <c r="Y136" s="2">
        <f t="shared" si="30"/>
        <v>39570621.043553337</v>
      </c>
      <c r="Z136" s="2" t="str">
        <f t="shared" si="8"/>
        <v>HERE</v>
      </c>
      <c r="AA136" s="2">
        <f>IF(Z136="HERE",Y136,AA135+Graph!$G$1*1000)</f>
        <v>39570621.043553337</v>
      </c>
      <c r="AB136" s="2">
        <f t="shared" si="21"/>
        <v>200193.61097559333</v>
      </c>
      <c r="AC136" s="2">
        <f t="shared" si="31"/>
        <v>9646715</v>
      </c>
      <c r="AD136" s="3">
        <f t="shared" si="10"/>
        <v>39570621.043553337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32221620.13200308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61</v>
      </c>
      <c r="C137" s="7"/>
      <c r="D137" s="2" t="e">
        <f t="shared" si="12"/>
        <v>#N/A</v>
      </c>
      <c r="E137" s="2" t="e">
        <f t="shared" si="22"/>
        <v>#N/A</v>
      </c>
      <c r="F137" s="2">
        <v>525264.26616188884</v>
      </c>
      <c r="G137" s="2">
        <f t="shared" si="35"/>
        <v>525264.26616188884</v>
      </c>
      <c r="H137" s="2">
        <f t="shared" si="32"/>
        <v>47859206.090740308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2012209.2857142813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552648.25087106228</v>
      </c>
      <c r="Q137" s="2">
        <f t="shared" si="36"/>
        <v>552648.25087106228</v>
      </c>
      <c r="R137" s="2">
        <f t="shared" si="33"/>
        <v>49769984.294424415</v>
      </c>
      <c r="S137" s="2">
        <f t="shared" si="17"/>
        <v>525264.26616188884</v>
      </c>
      <c r="T137" s="2">
        <f t="shared" si="18"/>
        <v>20920.857142857043</v>
      </c>
      <c r="U137" s="2">
        <f t="shared" si="19"/>
        <v>552648.25087106228</v>
      </c>
      <c r="V137" s="2">
        <f t="shared" si="34"/>
        <v>10021471</v>
      </c>
      <c r="W137" s="2">
        <f t="shared" si="20"/>
        <v>374756</v>
      </c>
      <c r="X137" s="2">
        <f t="shared" si="6"/>
        <v>177892.25087106228</v>
      </c>
      <c r="Y137" s="2">
        <f t="shared" si="30"/>
        <v>39748513.2944244</v>
      </c>
      <c r="Z137" s="2" t="str">
        <f t="shared" si="8"/>
        <v>HERE</v>
      </c>
      <c r="AA137" s="2">
        <f>IF(Z137="HERE",Y137,AA136+Graph!$G$1*1000)</f>
        <v>39748513.2944244</v>
      </c>
      <c r="AB137" s="2">
        <f t="shared" si="21"/>
        <v>177892.25087106228</v>
      </c>
      <c r="AC137" s="2">
        <f t="shared" si="31"/>
        <v>10021471</v>
      </c>
      <c r="AD137" s="3">
        <f t="shared" si="10"/>
        <v>39748513.2944244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32502676.213762648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62</v>
      </c>
      <c r="C138" s="7"/>
      <c r="D138" s="2" t="e">
        <f t="shared" si="12"/>
        <v>#N/A</v>
      </c>
      <c r="E138" s="2" t="e">
        <f t="shared" si="22"/>
        <v>#N/A</v>
      </c>
      <c r="F138" s="2">
        <v>527100.04165104032</v>
      </c>
      <c r="G138" s="2">
        <f t="shared" si="35"/>
        <v>527100.04165104032</v>
      </c>
      <c r="H138" s="2">
        <f t="shared" si="32"/>
        <v>48386306.132391348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2033130.1428571383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554754.89076654613</v>
      </c>
      <c r="Q138" s="2">
        <f t="shared" si="36"/>
        <v>554754.89076654613</v>
      </c>
      <c r="R138" s="2">
        <f t="shared" si="33"/>
        <v>50324739.185190961</v>
      </c>
      <c r="S138" s="2">
        <f t="shared" si="17"/>
        <v>527100.04165104032</v>
      </c>
      <c r="T138" s="2">
        <f t="shared" si="18"/>
        <v>20920.857142857043</v>
      </c>
      <c r="U138" s="2">
        <f t="shared" si="19"/>
        <v>554754.89076654613</v>
      </c>
      <c r="V138" s="2">
        <f t="shared" si="34"/>
        <v>10490487</v>
      </c>
      <c r="W138" s="2">
        <f t="shared" si="20"/>
        <v>469016</v>
      </c>
      <c r="X138" s="2">
        <f t="shared" si="6"/>
        <v>85738.89076654613</v>
      </c>
      <c r="Y138" s="2">
        <f t="shared" si="30"/>
        <v>39834252.185190946</v>
      </c>
      <c r="Z138" s="2" t="str">
        <f t="shared" si="8"/>
        <v>HERE</v>
      </c>
      <c r="AA138" s="2">
        <f>IF(Z138="HERE",Y138,AA137+Graph!$G$1*1000)</f>
        <v>39834252.185190946</v>
      </c>
      <c r="AB138" s="2">
        <f t="shared" si="21"/>
        <v>85738.89076654613</v>
      </c>
      <c r="AC138" s="2">
        <f t="shared" si="31"/>
        <v>10490487</v>
      </c>
      <c r="AD138" s="3">
        <f t="shared" si="10"/>
        <v>39834252.185190946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32725038.571428154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63</v>
      </c>
      <c r="C139" s="7"/>
      <c r="D139" s="2" t="e">
        <f t="shared" si="12"/>
        <v>#N/A</v>
      </c>
      <c r="E139" s="2" t="e">
        <f t="shared" si="22"/>
        <v>#N/A</v>
      </c>
      <c r="F139" s="2">
        <v>528935.81714019179</v>
      </c>
      <c r="G139" s="2">
        <f t="shared" si="35"/>
        <v>528935.81714019179</v>
      </c>
      <c r="H139" s="2">
        <f t="shared" si="32"/>
        <v>48915241.94953154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2054050.9999999953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556861.53066201508</v>
      </c>
      <c r="Q139" s="2">
        <f t="shared" si="36"/>
        <v>556861.53066201508</v>
      </c>
      <c r="R139" s="2">
        <f t="shared" si="33"/>
        <v>50881600.715852976</v>
      </c>
      <c r="S139" s="2">
        <f t="shared" si="17"/>
        <v>528935.81714019179</v>
      </c>
      <c r="T139" s="2">
        <f t="shared" si="18"/>
        <v>20920.857142857043</v>
      </c>
      <c r="U139" s="2">
        <f t="shared" si="19"/>
        <v>556861.53066201508</v>
      </c>
      <c r="V139" s="2">
        <f t="shared" si="34"/>
        <v>10971047</v>
      </c>
      <c r="W139" s="2">
        <f t="shared" si="20"/>
        <v>480560</v>
      </c>
      <c r="X139" s="2">
        <f t="shared" si="6"/>
        <v>76301.53066201508</v>
      </c>
      <c r="Y139" s="2">
        <f t="shared" si="30"/>
        <v>39910553.715852961</v>
      </c>
      <c r="Z139" s="2" t="str">
        <f t="shared" si="8"/>
        <v>HERE</v>
      </c>
      <c r="AA139" s="2">
        <f>IF(Z139="HERE",Y139,AA138+Graph!$G$1*1000)</f>
        <v>39910553.715852961</v>
      </c>
      <c r="AB139" s="2">
        <f t="shared" si="21"/>
        <v>76301.53066201508</v>
      </c>
      <c r="AC139" s="2">
        <f t="shared" si="31"/>
        <v>10971047</v>
      </c>
      <c r="AD139" s="3">
        <f t="shared" si="10"/>
        <v>39910553.715852961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32917208.554999575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64</v>
      </c>
      <c r="C140" s="7"/>
      <c r="D140" s="2" t="e">
        <f t="shared" si="12"/>
        <v>#N/A</v>
      </c>
      <c r="E140" s="2" t="e">
        <f t="shared" si="22"/>
        <v>#N/A</v>
      </c>
      <c r="F140" s="2">
        <v>530771.59262932837</v>
      </c>
      <c r="G140" s="2">
        <f t="shared" si="35"/>
        <v>530771.59262932837</v>
      </c>
      <c r="H140" s="2">
        <f t="shared" si="32"/>
        <v>49446013.542160869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2074971.8571428524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558968.17055748403</v>
      </c>
      <c r="Q140" s="2">
        <f t="shared" si="36"/>
        <v>558968.17055748403</v>
      </c>
      <c r="R140" s="2">
        <f t="shared" si="33"/>
        <v>51440568.88641046</v>
      </c>
      <c r="S140" s="2">
        <f t="shared" si="17"/>
        <v>530771.59262932837</v>
      </c>
      <c r="T140" s="2">
        <f t="shared" si="18"/>
        <v>20920.857142857043</v>
      </c>
      <c r="U140" s="2">
        <f t="shared" si="19"/>
        <v>558968.17055748403</v>
      </c>
      <c r="V140" s="2">
        <f t="shared" si="34"/>
        <v>11465210</v>
      </c>
      <c r="W140" s="2">
        <f t="shared" si="20"/>
        <v>494163</v>
      </c>
      <c r="X140" s="2">
        <f t="shared" si="6"/>
        <v>64805.170557484031</v>
      </c>
      <c r="Y140" s="2">
        <f t="shared" si="30"/>
        <v>39975358.886410445</v>
      </c>
      <c r="Z140" s="2" t="str">
        <f t="shared" si="8"/>
        <v>HERE</v>
      </c>
      <c r="AA140" s="2">
        <f>IF(Z140="HERE",Y140,AA139+Graph!$G$1*1000)</f>
        <v>39975358.886410445</v>
      </c>
      <c r="AB140" s="2">
        <f t="shared" si="21"/>
        <v>64805.170557484031</v>
      </c>
      <c r="AC140" s="2">
        <f t="shared" si="31"/>
        <v>11465210</v>
      </c>
      <c r="AD140" s="3">
        <f t="shared" si="10"/>
        <v>39975358.886410445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33104866.364476919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65</v>
      </c>
      <c r="C141" s="7"/>
      <c r="D141" s="2" t="e">
        <f t="shared" si="12"/>
        <v>#N/A</v>
      </c>
      <c r="E141" s="2" t="e">
        <f t="shared" si="22"/>
        <v>#N/A</v>
      </c>
      <c r="F141" s="2">
        <v>532607.36811847985</v>
      </c>
      <c r="G141" s="2">
        <f t="shared" si="35"/>
        <v>532607.36811847985</v>
      </c>
      <c r="H141" s="2">
        <f t="shared" si="32"/>
        <v>49978620.910279348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2095892.7142857094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561074.81045295298</v>
      </c>
      <c r="Q141" s="2">
        <f t="shared" si="36"/>
        <v>561074.81045295298</v>
      </c>
      <c r="R141" s="2">
        <f t="shared" si="33"/>
        <v>52001643.696863413</v>
      </c>
      <c r="S141" s="2">
        <f t="shared" si="17"/>
        <v>532607.36811847985</v>
      </c>
      <c r="T141" s="2">
        <f t="shared" si="18"/>
        <v>20920.857142857043</v>
      </c>
      <c r="U141" s="2">
        <f t="shared" si="19"/>
        <v>561074.81045295298</v>
      </c>
      <c r="V141" s="2">
        <f t="shared" si="34"/>
        <v>12014288</v>
      </c>
      <c r="W141" s="2">
        <f t="shared" si="20"/>
        <v>549078</v>
      </c>
      <c r="X141" s="2">
        <f t="shared" si="6"/>
        <v>11996.810452952981</v>
      </c>
      <c r="Y141" s="2">
        <f t="shared" si="30"/>
        <v>39987355.696863398</v>
      </c>
      <c r="Z141" s="2" t="str">
        <f t="shared" si="8"/>
        <v>HERE</v>
      </c>
      <c r="AA141" s="2">
        <f>IF(Z141="HERE",Y141,AA140+Graph!$G$1*1000)</f>
        <v>39987355.696863398</v>
      </c>
      <c r="AB141" s="2">
        <f t="shared" si="21"/>
        <v>11996.810452952981</v>
      </c>
      <c r="AC141" s="2">
        <f t="shared" si="31"/>
        <v>12014288</v>
      </c>
      <c r="AD141" s="3">
        <f t="shared" si="10"/>
        <v>39987355.696863398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33333790.449860185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66</v>
      </c>
      <c r="C142" s="7"/>
      <c r="D142" s="2" t="e">
        <f t="shared" si="12"/>
        <v>#N/A</v>
      </c>
      <c r="E142" s="2" t="e">
        <f t="shared" si="22"/>
        <v>#N/A</v>
      </c>
      <c r="F142" s="2">
        <v>534443.14360761642</v>
      </c>
      <c r="G142" s="2">
        <f t="shared" si="35"/>
        <v>534443.14360761642</v>
      </c>
      <c r="H142" s="2">
        <f t="shared" si="32"/>
        <v>50513064.053886965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2116813.5714285667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563181.45034842193</v>
      </c>
      <c r="Q142" s="2">
        <f t="shared" si="36"/>
        <v>563181.45034842193</v>
      </c>
      <c r="R142" s="2">
        <f t="shared" si="33"/>
        <v>52564825.147211835</v>
      </c>
      <c r="S142" s="2">
        <f t="shared" si="17"/>
        <v>534443.14360761642</v>
      </c>
      <c r="T142" s="2">
        <f t="shared" si="18"/>
        <v>20920.857142857276</v>
      </c>
      <c r="U142" s="2">
        <f t="shared" si="19"/>
        <v>563181.45034842193</v>
      </c>
      <c r="V142" s="2">
        <f t="shared" si="34"/>
        <v>12294006</v>
      </c>
      <c r="W142" s="2">
        <f t="shared" si="20"/>
        <v>279718</v>
      </c>
      <c r="X142" s="2">
        <f t="shared" si="6"/>
        <v>283463.45034842193</v>
      </c>
      <c r="Y142" s="2">
        <f t="shared" si="30"/>
        <v>40270819.14721182</v>
      </c>
      <c r="Z142" s="2" t="str">
        <f t="shared" si="8"/>
        <v>HERE</v>
      </c>
      <c r="AA142" s="2">
        <f>IF(Z142="HERE",Y142,AA141+Graph!$G$1*1000)</f>
        <v>40270819.14721182</v>
      </c>
      <c r="AB142" s="2">
        <f t="shared" si="21"/>
        <v>283463.45034842193</v>
      </c>
      <c r="AC142" s="2">
        <f t="shared" si="31"/>
        <v>12294006</v>
      </c>
      <c r="AD142" s="3">
        <f t="shared" si="10"/>
        <v>40270819.14721182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33609242.311149374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67</v>
      </c>
      <c r="C143" s="7"/>
      <c r="D143" s="2" t="e">
        <f t="shared" si="12"/>
        <v>#N/A</v>
      </c>
      <c r="E143" s="2" t="e">
        <f t="shared" si="22"/>
        <v>#N/A</v>
      </c>
      <c r="F143" s="2">
        <v>536278.9190967679</v>
      </c>
      <c r="G143" s="2">
        <f t="shared" si="35"/>
        <v>536278.9190967679</v>
      </c>
      <c r="H143" s="2">
        <f t="shared" si="32"/>
        <v>51049342.972983733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2137734.428571424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565288.09024389088</v>
      </c>
      <c r="Q143" s="2">
        <f t="shared" si="36"/>
        <v>565288.09024389088</v>
      </c>
      <c r="R143" s="2">
        <f t="shared" si="33"/>
        <v>53130113.237455726</v>
      </c>
      <c r="S143" s="2">
        <f t="shared" si="17"/>
        <v>536278.9190967679</v>
      </c>
      <c r="T143" s="2">
        <f t="shared" si="18"/>
        <v>20920.857142857276</v>
      </c>
      <c r="U143" s="2">
        <f t="shared" si="19"/>
        <v>565288.09024389088</v>
      </c>
      <c r="V143" s="2">
        <f t="shared" si="34"/>
        <v>12646486</v>
      </c>
      <c r="W143" s="2">
        <f t="shared" si="20"/>
        <v>352480</v>
      </c>
      <c r="X143" s="2">
        <f t="shared" si="6"/>
        <v>212808.09024389088</v>
      </c>
      <c r="Y143" s="2">
        <f t="shared" si="30"/>
        <v>40483627.237455711</v>
      </c>
      <c r="Z143" s="2" t="str">
        <f t="shared" si="8"/>
        <v>HERE</v>
      </c>
      <c r="AA143" s="2">
        <f>IF(Z143="HERE",Y143,AA142+Graph!$G$1*1000)</f>
        <v>40483627.237455711</v>
      </c>
      <c r="AB143" s="2">
        <f t="shared" si="21"/>
        <v>212808.09024389088</v>
      </c>
      <c r="AC143" s="2">
        <f t="shared" si="31"/>
        <v>12646486</v>
      </c>
      <c r="AD143" s="3">
        <f t="shared" si="10"/>
        <v>40483627.237455711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33904721.498344488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68</v>
      </c>
      <c r="C144" s="7"/>
      <c r="D144" s="2" t="e">
        <f t="shared" si="12"/>
        <v>#N/A</v>
      </c>
      <c r="E144" s="2" t="e">
        <f t="shared" si="22"/>
        <v>#N/A</v>
      </c>
      <c r="F144" s="2">
        <v>538114.69458590448</v>
      </c>
      <c r="G144" s="2">
        <f t="shared" si="35"/>
        <v>538114.69458590448</v>
      </c>
      <c r="H144" s="2">
        <f t="shared" si="32"/>
        <v>51587457.667569637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2158655.2857142813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567394.73013935983</v>
      </c>
      <c r="Q144" s="2">
        <f t="shared" si="36"/>
        <v>567394.73013935983</v>
      </c>
      <c r="R144" s="2">
        <f t="shared" si="33"/>
        <v>53697507.967595086</v>
      </c>
      <c r="S144" s="2">
        <f t="shared" si="17"/>
        <v>538114.69458590448</v>
      </c>
      <c r="T144" s="2">
        <f t="shared" si="18"/>
        <v>20920.857142857276</v>
      </c>
      <c r="U144" s="2">
        <f t="shared" si="19"/>
        <v>567394.73013935983</v>
      </c>
      <c r="V144" s="2">
        <f t="shared" si="34"/>
        <v>13058298</v>
      </c>
      <c r="W144" s="2">
        <f t="shared" si="20"/>
        <v>411812</v>
      </c>
      <c r="X144" s="2">
        <f t="shared" si="6"/>
        <v>155582.73013935983</v>
      </c>
      <c r="Y144" s="2">
        <f t="shared" si="30"/>
        <v>40639209.967595071</v>
      </c>
      <c r="Z144" s="2" t="str">
        <f t="shared" si="8"/>
        <v>HERE</v>
      </c>
      <c r="AA144" s="2">
        <f>IF(Z144="HERE",Y144,AA143+Graph!$G$1*1000)</f>
        <v>40639209.967595071</v>
      </c>
      <c r="AB144" s="2">
        <f t="shared" si="21"/>
        <v>155582.73013935983</v>
      </c>
      <c r="AC144" s="2">
        <f t="shared" si="31"/>
        <v>13058298</v>
      </c>
      <c r="AD144" s="3">
        <f t="shared" si="10"/>
        <v>40639209.967595071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34083872.711445525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69</v>
      </c>
      <c r="C145" s="7"/>
      <c r="D145" s="2" t="e">
        <f t="shared" si="12"/>
        <v>#N/A</v>
      </c>
      <c r="E145" s="2" t="e">
        <f t="shared" si="22"/>
        <v>#N/A</v>
      </c>
      <c r="F145" s="2">
        <v>539950.47007505596</v>
      </c>
      <c r="G145" s="2">
        <f t="shared" si="35"/>
        <v>539950.47007505596</v>
      </c>
      <c r="H145" s="2">
        <f t="shared" si="32"/>
        <v>52127408.137644693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2179576.1428571385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569501.37003482878</v>
      </c>
      <c r="Q145" s="2">
        <f t="shared" si="36"/>
        <v>569501.37003482878</v>
      </c>
      <c r="R145" s="2">
        <f t="shared" si="33"/>
        <v>54267009.337629914</v>
      </c>
      <c r="S145" s="2">
        <f t="shared" si="17"/>
        <v>539950.47007505596</v>
      </c>
      <c r="T145" s="2">
        <f t="shared" si="18"/>
        <v>20920.857142857276</v>
      </c>
      <c r="U145" s="2">
        <f t="shared" si="19"/>
        <v>569501.37003482878</v>
      </c>
      <c r="V145" s="2">
        <f t="shared" si="34"/>
        <v>13509108</v>
      </c>
      <c r="W145" s="2">
        <f t="shared" si="20"/>
        <v>450810</v>
      </c>
      <c r="X145" s="2">
        <f t="shared" si="6"/>
        <v>118691.37003482878</v>
      </c>
      <c r="Y145" s="2">
        <f t="shared" si="30"/>
        <v>40757901.337629899</v>
      </c>
      <c r="Z145" s="2" t="str">
        <f t="shared" si="8"/>
        <v>HERE</v>
      </c>
      <c r="AA145" s="2">
        <f>IF(Z145="HERE",Y145,AA144+Graph!$G$1*1000)</f>
        <v>40757901.337629899</v>
      </c>
      <c r="AB145" s="2">
        <f t="shared" si="21"/>
        <v>118691.37003482878</v>
      </c>
      <c r="AC145" s="2">
        <f t="shared" si="31"/>
        <v>13509108</v>
      </c>
      <c r="AD145" s="3">
        <f t="shared" si="10"/>
        <v>40757901.337629899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34247626.65045248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70</v>
      </c>
      <c r="C146" s="7"/>
      <c r="D146" s="2" t="e">
        <f t="shared" si="12"/>
        <v>#N/A</v>
      </c>
      <c r="E146" s="2" t="e">
        <f t="shared" si="22"/>
        <v>#N/A</v>
      </c>
      <c r="F146" s="2">
        <v>541786.24556420743</v>
      </c>
      <c r="G146" s="2">
        <f t="shared" si="35"/>
        <v>541786.24556420743</v>
      </c>
      <c r="H146" s="2">
        <f t="shared" si="32"/>
        <v>52669194.383208901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2200496.9999999958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571608.00993029773</v>
      </c>
      <c r="Q146" s="2">
        <f t="shared" si="36"/>
        <v>571608.00993029773</v>
      </c>
      <c r="R146" s="2">
        <f t="shared" si="33"/>
        <v>54838617.347560212</v>
      </c>
      <c r="S146" s="2">
        <f t="shared" si="17"/>
        <v>541786.24556420743</v>
      </c>
      <c r="T146" s="2">
        <f t="shared" si="18"/>
        <v>20920.857142857276</v>
      </c>
      <c r="U146" s="2">
        <f t="shared" si="19"/>
        <v>571608.00993029773</v>
      </c>
      <c r="V146" s="2">
        <f t="shared" si="34"/>
        <v>14012224</v>
      </c>
      <c r="W146" s="2">
        <f t="shared" si="20"/>
        <v>503116</v>
      </c>
      <c r="X146" s="2">
        <f t="shared" si="6"/>
        <v>68492.009930297732</v>
      </c>
      <c r="Y146" s="2">
        <f t="shared" si="30"/>
        <v>40826393.347560197</v>
      </c>
      <c r="Z146" s="2" t="str">
        <f t="shared" si="8"/>
        <v>HERE</v>
      </c>
      <c r="AA146" s="2">
        <f>IF(Z146="HERE",Y146,AA145+Graph!$G$1*1000)</f>
        <v>40826393.347560197</v>
      </c>
      <c r="AB146" s="2">
        <f t="shared" si="21"/>
        <v>68492.009930297732</v>
      </c>
      <c r="AC146" s="2">
        <f t="shared" si="31"/>
        <v>14012224</v>
      </c>
      <c r="AD146" s="3">
        <f t="shared" si="10"/>
        <v>40826393.347560197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34373881.615365356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71</v>
      </c>
      <c r="C147" s="7"/>
      <c r="D147" s="2" t="e">
        <f t="shared" si="12"/>
        <v>#N/A</v>
      </c>
      <c r="E147" s="2" t="e">
        <f t="shared" si="22"/>
        <v>#N/A</v>
      </c>
      <c r="F147" s="2">
        <v>543622.02105334401</v>
      </c>
      <c r="G147" s="2">
        <f t="shared" si="35"/>
        <v>543622.02105334401</v>
      </c>
      <c r="H147" s="2">
        <f t="shared" si="32"/>
        <v>53212816.404262245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2221417.8571428531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573714.64982576668</v>
      </c>
      <c r="Q147" s="2">
        <f t="shared" si="36"/>
        <v>573714.64982576668</v>
      </c>
      <c r="R147" s="2">
        <f t="shared" si="33"/>
        <v>55412331.997385979</v>
      </c>
      <c r="S147" s="2">
        <f t="shared" si="17"/>
        <v>543622.02105334401</v>
      </c>
      <c r="T147" s="2">
        <f t="shared" si="18"/>
        <v>20920.857142857276</v>
      </c>
      <c r="U147" s="2">
        <f t="shared" si="19"/>
        <v>573714.64982576668</v>
      </c>
      <c r="V147" s="2">
        <f t="shared" si="34"/>
        <v>14556827</v>
      </c>
      <c r="W147" s="2">
        <f t="shared" si="20"/>
        <v>544603</v>
      </c>
      <c r="X147" s="2">
        <f t="shared" si="6"/>
        <v>29111.649825766683</v>
      </c>
      <c r="Y147" s="2">
        <f t="shared" si="30"/>
        <v>40855504.997385964</v>
      </c>
      <c r="Z147" s="2" t="str">
        <f t="shared" si="8"/>
        <v>HERE</v>
      </c>
      <c r="AA147" s="2">
        <f>IF(Z147="HERE",Y147,AA146+Graph!$G$1*1000)</f>
        <v>40855504.997385964</v>
      </c>
      <c r="AB147" s="2">
        <f t="shared" si="21"/>
        <v>29111.649825766683</v>
      </c>
      <c r="AC147" s="2">
        <f t="shared" si="31"/>
        <v>14556827</v>
      </c>
      <c r="AD147" s="3">
        <f t="shared" si="10"/>
        <v>40855504.997385964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34443898.506184153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72</v>
      </c>
      <c r="C148" s="7"/>
      <c r="D148" s="2" t="e">
        <f t="shared" si="12"/>
        <v>#N/A</v>
      </c>
      <c r="E148" s="2" t="e">
        <f t="shared" si="22"/>
        <v>#N/A</v>
      </c>
      <c r="F148" s="2">
        <v>545457.79654249549</v>
      </c>
      <c r="G148" s="2">
        <f t="shared" si="35"/>
        <v>545457.79654249549</v>
      </c>
      <c r="H148" s="2">
        <f t="shared" si="32"/>
        <v>53758274.20080474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2242338.7142857104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575821.28972125053</v>
      </c>
      <c r="Q148" s="2">
        <f t="shared" si="36"/>
        <v>575821.28972125053</v>
      </c>
      <c r="R148" s="2">
        <f t="shared" si="33"/>
        <v>55988153.287107229</v>
      </c>
      <c r="S148" s="2">
        <f t="shared" si="17"/>
        <v>545457.79654249549</v>
      </c>
      <c r="T148" s="2">
        <f t="shared" si="18"/>
        <v>20920.857142857276</v>
      </c>
      <c r="U148" s="2">
        <f t="shared" si="19"/>
        <v>575821.28972125053</v>
      </c>
      <c r="V148" s="2">
        <f t="shared" si="34"/>
        <v>15062189</v>
      </c>
      <c r="W148" s="2">
        <f t="shared" si="20"/>
        <v>505362</v>
      </c>
      <c r="X148" s="2">
        <f t="shared" si="6"/>
        <v>70459.289721250534</v>
      </c>
      <c r="Y148" s="2">
        <f t="shared" si="30"/>
        <v>40925964.287107214</v>
      </c>
      <c r="Z148" s="2" t="str">
        <f t="shared" si="8"/>
        <v>HERE</v>
      </c>
      <c r="AA148" s="2">
        <f>IF(Z148="HERE",Y148,AA147+Graph!$G$1*1000)</f>
        <v>40925964.287107214</v>
      </c>
      <c r="AB148" s="2">
        <f t="shared" si="21"/>
        <v>70459.289721250534</v>
      </c>
      <c r="AC148" s="2">
        <f t="shared" si="31"/>
        <v>15062189</v>
      </c>
      <c r="AD148" s="3">
        <f t="shared" si="10"/>
        <v>40925964.287107214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34504147.672908887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73</v>
      </c>
      <c r="C149" s="7"/>
      <c r="D149" s="2" t="e">
        <f t="shared" si="12"/>
        <v>#N/A</v>
      </c>
      <c r="E149" s="2" t="e">
        <f t="shared" si="22"/>
        <v>#N/A</v>
      </c>
      <c r="F149" s="2">
        <v>547293.57203163207</v>
      </c>
      <c r="G149" s="2">
        <f t="shared" si="35"/>
        <v>547293.57203163207</v>
      </c>
      <c r="H149" s="2">
        <f t="shared" si="32"/>
        <v>54305567.772836372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2263259.5714285676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577927.92961671948</v>
      </c>
      <c r="Q149" s="2">
        <f t="shared" si="36"/>
        <v>577927.92961671948</v>
      </c>
      <c r="R149" s="2">
        <f t="shared" si="33"/>
        <v>56566081.216723949</v>
      </c>
      <c r="S149" s="2">
        <f t="shared" si="17"/>
        <v>547293.57203163207</v>
      </c>
      <c r="T149" s="2">
        <f t="shared" si="18"/>
        <v>20920.857142857276</v>
      </c>
      <c r="U149" s="2">
        <f t="shared" si="19"/>
        <v>577927.92961671948</v>
      </c>
      <c r="V149" s="2">
        <f t="shared" si="34"/>
        <v>15300151</v>
      </c>
      <c r="W149" s="2">
        <f t="shared" si="20"/>
        <v>237962</v>
      </c>
      <c r="X149" s="2">
        <f t="shared" si="6"/>
        <v>339965.92961671948</v>
      </c>
      <c r="Y149" s="2">
        <f t="shared" si="30"/>
        <v>41265930.216723934</v>
      </c>
      <c r="Z149" s="2" t="str">
        <f t="shared" si="8"/>
        <v>HERE</v>
      </c>
      <c r="AA149" s="2">
        <f>IF(Z149="HERE",Y149,AA148+Graph!$G$1*1000)</f>
        <v>41265930.216723934</v>
      </c>
      <c r="AB149" s="2">
        <f t="shared" si="21"/>
        <v>339965.92961671948</v>
      </c>
      <c r="AC149" s="2">
        <f t="shared" si="31"/>
        <v>15300151</v>
      </c>
      <c r="AD149" s="3">
        <f t="shared" si="10"/>
        <v>41265930.216723934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34797255.665539548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74</v>
      </c>
      <c r="C150" s="7"/>
      <c r="D150" s="2" t="e">
        <f t="shared" si="12"/>
        <v>#N/A</v>
      </c>
      <c r="E150" s="2" t="e">
        <f t="shared" si="22"/>
        <v>#N/A</v>
      </c>
      <c r="F150" s="2">
        <v>549129.34752078354</v>
      </c>
      <c r="G150" s="2">
        <f t="shared" si="35"/>
        <v>549129.34752078354</v>
      </c>
      <c r="H150" s="2">
        <f t="shared" si="32"/>
        <v>54854697.120357156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2284180.4285714249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580034.56951218843</v>
      </c>
      <c r="Q150" s="2">
        <f t="shared" si="36"/>
        <v>580034.56951218843</v>
      </c>
      <c r="R150" s="2">
        <f t="shared" si="33"/>
        <v>57146115.786236137</v>
      </c>
      <c r="S150" s="2">
        <f t="shared" si="17"/>
        <v>549129.34752078354</v>
      </c>
      <c r="T150" s="2">
        <f t="shared" si="18"/>
        <v>20920.857142857276</v>
      </c>
      <c r="U150" s="2">
        <f t="shared" si="19"/>
        <v>580034.56951218843</v>
      </c>
      <c r="V150" s="2">
        <f t="shared" si="34"/>
        <v>15576107</v>
      </c>
      <c r="W150" s="2">
        <f t="shared" si="20"/>
        <v>275956</v>
      </c>
      <c r="X150" s="2">
        <f t="shared" si="6"/>
        <v>304078.56951218843</v>
      </c>
      <c r="Y150" s="2">
        <f t="shared" si="30"/>
        <v>41570008.786236122</v>
      </c>
      <c r="Z150" s="2" t="str">
        <f t="shared" si="8"/>
        <v>HERE</v>
      </c>
      <c r="AA150" s="2">
        <f>IF(Z150="HERE",Y150,AA149+Graph!$G$1*1000)</f>
        <v>41570008.786236122</v>
      </c>
      <c r="AB150" s="2">
        <f t="shared" si="21"/>
        <v>304078.56951218843</v>
      </c>
      <c r="AC150" s="2">
        <f t="shared" si="31"/>
        <v>15576107</v>
      </c>
      <c r="AD150" s="3">
        <f t="shared" si="10"/>
        <v>41570008.786236122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35041639.584076129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75</v>
      </c>
      <c r="C151" s="7"/>
      <c r="D151" s="2" t="e">
        <f t="shared" si="12"/>
        <v>#N/A</v>
      </c>
      <c r="E151" s="2" t="e">
        <f t="shared" si="22"/>
        <v>#N/A</v>
      </c>
      <c r="F151" s="2">
        <v>550965.12300992012</v>
      </c>
      <c r="G151" s="2">
        <f t="shared" si="35"/>
        <v>550965.12300992012</v>
      </c>
      <c r="H151" s="2">
        <f t="shared" si="32"/>
        <v>55405662.243367076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2305101.2857142822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582141.20940765738</v>
      </c>
      <c r="Q151" s="2">
        <f t="shared" si="36"/>
        <v>582141.20940765738</v>
      </c>
      <c r="R151" s="2">
        <f t="shared" si="33"/>
        <v>57728256.995643795</v>
      </c>
      <c r="S151" s="2">
        <f t="shared" si="17"/>
        <v>550965.12300992012</v>
      </c>
      <c r="T151" s="2">
        <f t="shared" si="18"/>
        <v>20920.857142857276</v>
      </c>
      <c r="U151" s="2">
        <f t="shared" si="19"/>
        <v>582141.20940765738</v>
      </c>
      <c r="V151" s="2">
        <f t="shared" si="34"/>
        <v>15940972</v>
      </c>
      <c r="W151" s="2">
        <f t="shared" si="20"/>
        <v>364865</v>
      </c>
      <c r="X151" s="2">
        <f t="shared" si="6"/>
        <v>217276.20940765738</v>
      </c>
      <c r="Y151" s="2">
        <f t="shared" si="30"/>
        <v>41787284.99564378</v>
      </c>
      <c r="Z151" s="2" t="str">
        <f t="shared" si="8"/>
        <v>HERE</v>
      </c>
      <c r="AA151" s="2">
        <f>IF(Z151="HERE",Y151,AA150+Graph!$G$1*1000)</f>
        <v>41787284.99564378</v>
      </c>
      <c r="AB151" s="2">
        <f t="shared" si="21"/>
        <v>217276.20940765738</v>
      </c>
      <c r="AC151" s="2">
        <f t="shared" si="31"/>
        <v>15940972</v>
      </c>
      <c r="AD151" s="3">
        <f t="shared" si="10"/>
        <v>41787284.99564378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35261388.428518631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76</v>
      </c>
      <c r="C152" s="7"/>
      <c r="D152" s="2" t="e">
        <f t="shared" si="12"/>
        <v>#N/A</v>
      </c>
      <c r="E152" s="2" t="e">
        <f t="shared" si="22"/>
        <v>#N/A</v>
      </c>
      <c r="F152" s="2">
        <v>552800.8984990716</v>
      </c>
      <c r="G152" s="2">
        <f t="shared" si="35"/>
        <v>552800.8984990716</v>
      </c>
      <c r="H152" s="2">
        <f t="shared" si="32"/>
        <v>55958463.141866148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2326022.1428571395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584247.84930312634</v>
      </c>
      <c r="Q152" s="2">
        <f t="shared" si="36"/>
        <v>584247.84930312634</v>
      </c>
      <c r="R152" s="2">
        <f t="shared" si="33"/>
        <v>58312504.844946921</v>
      </c>
      <c r="S152" s="2">
        <f t="shared" si="17"/>
        <v>552800.8984990716</v>
      </c>
      <c r="T152" s="2">
        <f t="shared" si="18"/>
        <v>20920.857142857276</v>
      </c>
      <c r="U152" s="2">
        <f t="shared" si="19"/>
        <v>584247.84930312634</v>
      </c>
      <c r="V152" s="2">
        <f t="shared" si="34"/>
        <v>16423082</v>
      </c>
      <c r="W152" s="2">
        <f t="shared" si="20"/>
        <v>482110</v>
      </c>
      <c r="X152" s="2">
        <f t="shared" si="6"/>
        <v>102137.84930312634</v>
      </c>
      <c r="Y152" s="2">
        <f t="shared" si="30"/>
        <v>41889422.844946906</v>
      </c>
      <c r="Z152" s="2" t="str">
        <f t="shared" si="8"/>
        <v>HERE</v>
      </c>
      <c r="AA152" s="2">
        <f>IF(Z152="HERE",Y152,AA151+Graph!$G$1*1000)</f>
        <v>41889422.844946906</v>
      </c>
      <c r="AB152" s="2">
        <f t="shared" si="21"/>
        <v>102137.84930312634</v>
      </c>
      <c r="AC152" s="2">
        <f t="shared" si="31"/>
        <v>16423082</v>
      </c>
      <c r="AD152" s="3">
        <f t="shared" si="10"/>
        <v>41889422.844946906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35507005.798867062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77</v>
      </c>
      <c r="C153" s="7"/>
      <c r="D153" s="2" t="e">
        <f t="shared" si="12"/>
        <v>#N/A</v>
      </c>
      <c r="E153" s="2" t="e">
        <f t="shared" si="22"/>
        <v>#N/A</v>
      </c>
      <c r="F153" s="2">
        <v>554636.67398822308</v>
      </c>
      <c r="G153" s="2">
        <f t="shared" si="35"/>
        <v>554636.67398822308</v>
      </c>
      <c r="H153" s="2">
        <f t="shared" si="32"/>
        <v>56513099.815854371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2346942.9999999967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586354.48919859529</v>
      </c>
      <c r="Q153" s="2">
        <f t="shared" si="36"/>
        <v>586354.48919859529</v>
      </c>
      <c r="R153" s="2">
        <f t="shared" si="33"/>
        <v>58898859.334145516</v>
      </c>
      <c r="S153" s="2">
        <f t="shared" si="17"/>
        <v>554636.67398822308</v>
      </c>
      <c r="T153" s="2">
        <f t="shared" si="18"/>
        <v>20920.857142857276</v>
      </c>
      <c r="U153" s="2">
        <f t="shared" si="19"/>
        <v>586354.48919859529</v>
      </c>
      <c r="V153" s="2">
        <f t="shared" si="34"/>
        <v>16875536</v>
      </c>
      <c r="W153" s="2">
        <f t="shared" si="20"/>
        <v>452454</v>
      </c>
      <c r="X153" s="2">
        <f t="shared" si="6"/>
        <v>133900.48919859529</v>
      </c>
      <c r="Y153" s="2">
        <f t="shared" si="30"/>
        <v>42023323.334145501</v>
      </c>
      <c r="Z153" s="2" t="str">
        <f t="shared" si="8"/>
        <v>HERE</v>
      </c>
      <c r="AA153" s="2">
        <f>IF(Z153="HERE",Y153,AA152+Graph!$G$1*1000)</f>
        <v>42023323.334145501</v>
      </c>
      <c r="AB153" s="2">
        <f t="shared" si="21"/>
        <v>133900.48919859529</v>
      </c>
      <c r="AC153" s="2">
        <f t="shared" si="31"/>
        <v>16875536</v>
      </c>
      <c r="AD153" s="3">
        <f t="shared" si="10"/>
        <v>42023323.334145501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35617522.095121406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78</v>
      </c>
      <c r="C154" s="7"/>
      <c r="D154" s="2" t="e">
        <f t="shared" si="12"/>
        <v>#N/A</v>
      </c>
      <c r="E154" s="2" t="e">
        <f t="shared" si="22"/>
        <v>#N/A</v>
      </c>
      <c r="F154" s="2">
        <v>556472.44947735965</v>
      </c>
      <c r="G154" s="2">
        <f t="shared" si="35"/>
        <v>556472.44947735965</v>
      </c>
      <c r="H154" s="2">
        <f t="shared" si="32"/>
        <v>57069572.26533173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2367863.857142854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588461.12909406424</v>
      </c>
      <c r="Q154" s="2">
        <f t="shared" si="36"/>
        <v>588461.12909406424</v>
      </c>
      <c r="R154" s="2">
        <f t="shared" si="33"/>
        <v>59487320.46323958</v>
      </c>
      <c r="S154" s="2">
        <f t="shared" si="17"/>
        <v>556472.44947735965</v>
      </c>
      <c r="T154" s="2">
        <f t="shared" si="18"/>
        <v>20920.857142857276</v>
      </c>
      <c r="U154" s="2">
        <f t="shared" si="19"/>
        <v>588461.12909406424</v>
      </c>
      <c r="V154" s="2">
        <f t="shared" si="34"/>
        <v>17247442</v>
      </c>
      <c r="W154" s="2">
        <f t="shared" si="20"/>
        <v>371906</v>
      </c>
      <c r="X154" s="2">
        <f t="shared" si="6"/>
        <v>216555.12909406424</v>
      </c>
      <c r="Y154" s="2">
        <f t="shared" si="30"/>
        <v>42239878.463239565</v>
      </c>
      <c r="Z154" s="2" t="str">
        <f t="shared" si="8"/>
        <v>HERE</v>
      </c>
      <c r="AA154" s="2">
        <f>IF(Z154="HERE",Y154,AA153+Graph!$G$1*1000)</f>
        <v>42239878.463239565</v>
      </c>
      <c r="AB154" s="2">
        <f t="shared" si="21"/>
        <v>216555.12909406424</v>
      </c>
      <c r="AC154" s="2">
        <f t="shared" si="31"/>
        <v>17247442</v>
      </c>
      <c r="AD154" s="3">
        <f t="shared" si="10"/>
        <v>42239878.463239565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35692729.017281666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79</v>
      </c>
      <c r="C155" s="7"/>
      <c r="D155" s="2" t="e">
        <f t="shared" si="12"/>
        <v>#N/A</v>
      </c>
      <c r="E155" s="2" t="e">
        <f t="shared" si="22"/>
        <v>#N/A</v>
      </c>
      <c r="F155" s="2">
        <v>558308.22496651113</v>
      </c>
      <c r="G155" s="2">
        <f t="shared" si="35"/>
        <v>558308.22496651113</v>
      </c>
      <c r="H155" s="2">
        <f t="shared" si="32"/>
        <v>57627880.490298241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2388784.7142857113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590567.76898953319</v>
      </c>
      <c r="Q155" s="2">
        <f t="shared" si="36"/>
        <v>590567.76898953319</v>
      </c>
      <c r="R155" s="2">
        <f t="shared" si="33"/>
        <v>60077888.232229114</v>
      </c>
      <c r="S155" s="2">
        <f t="shared" si="17"/>
        <v>558308.22496651113</v>
      </c>
      <c r="T155" s="2">
        <f t="shared" si="18"/>
        <v>20920.857142857276</v>
      </c>
      <c r="U155" s="2">
        <f t="shared" si="19"/>
        <v>590567.76898953319</v>
      </c>
      <c r="V155" s="2">
        <f t="shared" si="34"/>
        <v>17582121</v>
      </c>
      <c r="W155" s="2">
        <f t="shared" si="20"/>
        <v>334679</v>
      </c>
      <c r="X155" s="2">
        <f t="shared" si="6"/>
        <v>255888.76898953319</v>
      </c>
      <c r="Y155" s="2">
        <f t="shared" si="30"/>
        <v>42495767.232229099</v>
      </c>
      <c r="Z155" s="2" t="str">
        <f t="shared" si="8"/>
        <v>HERE</v>
      </c>
      <c r="AA155" s="2">
        <f>IF(Z155="HERE",Y155,AA154+Graph!$G$1*1000)</f>
        <v>42495767.232229099</v>
      </c>
      <c r="AB155" s="2">
        <f t="shared" si="21"/>
        <v>255888.76898953319</v>
      </c>
      <c r="AC155" s="2">
        <f t="shared" si="31"/>
        <v>17582121</v>
      </c>
      <c r="AD155" s="3">
        <f t="shared" si="10"/>
        <v>42495767.232229099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35675793.865347862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80</v>
      </c>
      <c r="C156" s="7"/>
      <c r="D156" s="2" t="e">
        <f t="shared" si="12"/>
        <v>#N/A</v>
      </c>
      <c r="E156" s="2" t="e">
        <f t="shared" si="22"/>
        <v>#N/A</v>
      </c>
      <c r="F156" s="2">
        <v>560144.00045564771</v>
      </c>
      <c r="G156" s="2">
        <f t="shared" si="35"/>
        <v>560144.00045564771</v>
      </c>
      <c r="H156" s="2">
        <f t="shared" si="32"/>
        <v>58188024.490753889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2409705.5714285686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592674.40888500214</v>
      </c>
      <c r="Q156" s="2">
        <f t="shared" si="36"/>
        <v>592674.40888500214</v>
      </c>
      <c r="R156" s="2">
        <f t="shared" si="33"/>
        <v>60670562.641114116</v>
      </c>
      <c r="S156" s="2">
        <f t="shared" si="17"/>
        <v>560144.00045564771</v>
      </c>
      <c r="T156" s="2">
        <f t="shared" si="18"/>
        <v>20920.857142857276</v>
      </c>
      <c r="U156" s="2">
        <f t="shared" si="19"/>
        <v>592674.40888500214</v>
      </c>
      <c r="V156" s="2">
        <f t="shared" si="34"/>
        <v>17723840</v>
      </c>
      <c r="W156" s="2">
        <f t="shared" si="20"/>
        <v>141719</v>
      </c>
      <c r="X156" s="2">
        <f t="shared" si="6"/>
        <v>450955.40888500214</v>
      </c>
      <c r="Y156" s="2">
        <f t="shared" si="30"/>
        <v>42946722.641114101</v>
      </c>
      <c r="Z156" s="2" t="str">
        <f t="shared" si="8"/>
        <v>HERE</v>
      </c>
      <c r="AA156" s="2">
        <f>IF(Z156="HERE",Y156,AA155+Graph!$G$1*1000)</f>
        <v>42946722.641114101</v>
      </c>
      <c r="AB156" s="2">
        <f t="shared" si="21"/>
        <v>450955.40888500214</v>
      </c>
      <c r="AC156" s="2">
        <f t="shared" si="31"/>
        <v>17723840</v>
      </c>
      <c r="AD156" s="3">
        <f t="shared" si="10"/>
        <v>42946722.641114101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35898203.03931997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81</v>
      </c>
      <c r="C157" s="7"/>
      <c r="D157" s="2" t="e">
        <f t="shared" si="12"/>
        <v>#N/A</v>
      </c>
      <c r="E157" s="2" t="e">
        <f t="shared" si="22"/>
        <v>#N/A</v>
      </c>
      <c r="F157" s="2">
        <v>561979.77594479918</v>
      </c>
      <c r="G157" s="2">
        <f t="shared" si="35"/>
        <v>561979.77594479918</v>
      </c>
      <c r="H157" s="2">
        <f t="shared" si="32"/>
        <v>58750004.266698688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2430626.4285714258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594781.04878047109</v>
      </c>
      <c r="Q157" s="2">
        <f t="shared" si="36"/>
        <v>594781.04878047109</v>
      </c>
      <c r="R157" s="2">
        <f t="shared" si="33"/>
        <v>61265343.689894587</v>
      </c>
      <c r="S157" s="2">
        <f t="shared" si="17"/>
        <v>561979.77594479918</v>
      </c>
      <c r="T157" s="2">
        <f t="shared" si="18"/>
        <v>20920.857142857276</v>
      </c>
      <c r="U157" s="2">
        <f t="shared" si="19"/>
        <v>594781.04878047109</v>
      </c>
      <c r="V157" s="2">
        <f t="shared" si="34"/>
        <v>17916181</v>
      </c>
      <c r="W157" s="2">
        <f t="shared" si="20"/>
        <v>192341</v>
      </c>
      <c r="X157" s="2">
        <f t="shared" si="6"/>
        <v>402440.04878047109</v>
      </c>
      <c r="Y157" s="2">
        <f t="shared" si="30"/>
        <v>43349162.689894572</v>
      </c>
      <c r="Z157" s="2" t="str">
        <f t="shared" si="8"/>
        <v>HERE</v>
      </c>
      <c r="AA157" s="2">
        <f>IF(Z157="HERE",Y157,AA156+Graph!$G$1*1000)</f>
        <v>43349162.689894572</v>
      </c>
      <c r="AB157" s="2">
        <f t="shared" si="21"/>
        <v>402440.04878047109</v>
      </c>
      <c r="AC157" s="2">
        <f t="shared" si="31"/>
        <v>17916181</v>
      </c>
      <c r="AD157" s="3">
        <f t="shared" si="10"/>
        <v>43349162.689894572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36095894.689198002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82</v>
      </c>
      <c r="C158" s="7"/>
      <c r="D158" s="2" t="e">
        <f t="shared" si="12"/>
        <v>#N/A</v>
      </c>
      <c r="E158" s="2" t="e">
        <f t="shared" si="22"/>
        <v>#N/A</v>
      </c>
      <c r="F158" s="2">
        <v>563815.55143393576</v>
      </c>
      <c r="G158" s="2">
        <f t="shared" si="35"/>
        <v>563815.55143393576</v>
      </c>
      <c r="H158" s="2">
        <f t="shared" si="32"/>
        <v>59313819.818132624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2451547.2857142831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596887.68867594004</v>
      </c>
      <c r="Q158" s="2">
        <f t="shared" si="36"/>
        <v>596887.68867594004</v>
      </c>
      <c r="R158" s="2">
        <f t="shared" si="33"/>
        <v>61862231.378570527</v>
      </c>
      <c r="S158" s="2">
        <f t="shared" si="17"/>
        <v>563815.55143393576</v>
      </c>
      <c r="T158" s="2">
        <f t="shared" si="18"/>
        <v>20920.857142857276</v>
      </c>
      <c r="U158" s="2">
        <f t="shared" si="19"/>
        <v>596887.68867594004</v>
      </c>
      <c r="V158" s="2">
        <f t="shared" si="34"/>
        <v>18242873</v>
      </c>
      <c r="W158" s="2">
        <f t="shared" si="20"/>
        <v>326692</v>
      </c>
      <c r="X158" s="2">
        <f t="shared" si="6"/>
        <v>270195.68867594004</v>
      </c>
      <c r="Y158" s="2">
        <f t="shared" si="30"/>
        <v>43619358.378570512</v>
      </c>
      <c r="Z158" s="2" t="str">
        <f t="shared" si="8"/>
        <v>HERE</v>
      </c>
      <c r="AA158" s="2">
        <f>IF(Z158="HERE",Y158,AA157+Graph!$G$1*1000)</f>
        <v>43619358.378570512</v>
      </c>
      <c r="AB158" s="2">
        <f t="shared" si="21"/>
        <v>270195.68867594004</v>
      </c>
      <c r="AC158" s="2">
        <f t="shared" si="31"/>
        <v>18242873</v>
      </c>
      <c r="AD158" s="3">
        <f t="shared" si="10"/>
        <v>43619358.378570512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36274735.514981955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83</v>
      </c>
      <c r="C159" s="7"/>
      <c r="D159" s="2" t="e">
        <f t="shared" si="12"/>
        <v>#N/A</v>
      </c>
      <c r="E159" s="2" t="e">
        <f t="shared" si="22"/>
        <v>#N/A</v>
      </c>
      <c r="F159" s="2">
        <v>565651.32692308724</v>
      </c>
      <c r="G159" s="2">
        <f t="shared" si="35"/>
        <v>565651.32692308724</v>
      </c>
      <c r="H159" s="2">
        <f t="shared" si="32"/>
        <v>59879471.145055711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2472468.1428571404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598994.32857142389</v>
      </c>
      <c r="Q159" s="2">
        <f t="shared" si="36"/>
        <v>598994.32857142389</v>
      </c>
      <c r="R159" s="2">
        <f t="shared" si="33"/>
        <v>62461225.707141951</v>
      </c>
      <c r="S159" s="2">
        <f t="shared" si="17"/>
        <v>565651.32692308724</v>
      </c>
      <c r="T159" s="2">
        <f t="shared" si="18"/>
        <v>20920.857142857276</v>
      </c>
      <c r="U159" s="2">
        <f t="shared" si="19"/>
        <v>598994.32857142389</v>
      </c>
      <c r="V159" s="2">
        <f t="shared" si="34"/>
        <v>18691835</v>
      </c>
      <c r="W159" s="2">
        <f t="shared" si="20"/>
        <v>448962</v>
      </c>
      <c r="X159" s="2">
        <f t="shared" si="6"/>
        <v>150032.32857142389</v>
      </c>
      <c r="Y159" s="2">
        <f t="shared" ref="Y159:Y222" si="37">IF(COUNT($C160)=0,IF(COUNT($C159)=1,C159,SUM(Y158+X159)),C159)</f>
        <v>43769390.707141936</v>
      </c>
      <c r="Z159" s="2" t="str">
        <f t="shared" si="8"/>
        <v>HERE</v>
      </c>
      <c r="AA159" s="2">
        <f>IF(Z159="HERE",Y159,AA158+Graph!$G$1*1000)</f>
        <v>43769390.707141936</v>
      </c>
      <c r="AB159" s="2">
        <f t="shared" si="21"/>
        <v>150032.32857142389</v>
      </c>
      <c r="AC159" s="2">
        <f t="shared" ref="AC159:AC222" si="38">IF(Z160="HERE",V159,AC158)</f>
        <v>18691835</v>
      </c>
      <c r="AD159" s="3">
        <f t="shared" si="10"/>
        <v>43769390.707141936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36375351.316671856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84</v>
      </c>
      <c r="C160" s="7"/>
      <c r="D160" s="2" t="e">
        <f t="shared" si="12"/>
        <v>#N/A</v>
      </c>
      <c r="E160" s="2" t="e">
        <f t="shared" si="22"/>
        <v>#N/A</v>
      </c>
      <c r="F160" s="2">
        <v>567487.10241222382</v>
      </c>
      <c r="G160" s="2">
        <f t="shared" si="35"/>
        <v>567487.10241222382</v>
      </c>
      <c r="H160" s="2">
        <f t="shared" ref="H160:H223" si="39">IF(COUNT($C161)=0,IF(COUNT($C160)=1,C160,SUM(H159+G160)),C160)</f>
        <v>60446958.247467935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2493388.9999999977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601100.96846689284</v>
      </c>
      <c r="Q160" s="2">
        <f t="shared" si="36"/>
        <v>601100.96846689284</v>
      </c>
      <c r="R160" s="2">
        <f t="shared" ref="R160:R223" si="40">IF(COUNT($C161)=0,IF(COUNT($C160)=1,M160,SUM(R159+Q160)),M160)</f>
        <v>63062326.675608844</v>
      </c>
      <c r="S160" s="2">
        <f t="shared" si="17"/>
        <v>567487.10241222382</v>
      </c>
      <c r="T160" s="2">
        <f t="shared" si="18"/>
        <v>20920.857142857276</v>
      </c>
      <c r="U160" s="2">
        <f t="shared" si="19"/>
        <v>601100.96846689284</v>
      </c>
      <c r="V160" s="2">
        <f t="shared" si="34"/>
        <v>19177555</v>
      </c>
      <c r="W160" s="2">
        <f t="shared" si="20"/>
        <v>485720</v>
      </c>
      <c r="X160" s="2">
        <f t="shared" si="6"/>
        <v>115380.96846689284</v>
      </c>
      <c r="Y160" s="2">
        <f t="shared" si="37"/>
        <v>43884771.675608829</v>
      </c>
      <c r="Z160" s="2" t="str">
        <f t="shared" si="8"/>
        <v>HERE</v>
      </c>
      <c r="AA160" s="2">
        <f>IF(Z160="HERE",Y160,AA159+Graph!$G$1*1000)</f>
        <v>43884771.675608829</v>
      </c>
      <c r="AB160" s="2">
        <f t="shared" si="21"/>
        <v>115380.96846689284</v>
      </c>
      <c r="AC160" s="2">
        <f t="shared" si="38"/>
        <v>19177555</v>
      </c>
      <c r="AD160" s="3">
        <f t="shared" si="10"/>
        <v>43884771.675608829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36468050.694267668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85</v>
      </c>
      <c r="C161" s="7"/>
      <c r="D161" s="2" t="e">
        <f t="shared" si="12"/>
        <v>#N/A</v>
      </c>
      <c r="E161" s="2" t="e">
        <f t="shared" si="22"/>
        <v>#N/A</v>
      </c>
      <c r="F161" s="2">
        <v>569322.87790137529</v>
      </c>
      <c r="G161" s="2">
        <f t="shared" si="35"/>
        <v>569322.87790137529</v>
      </c>
      <c r="H161" s="2">
        <f t="shared" si="39"/>
        <v>61016281.12536931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2514309.8571428549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603207.60836236179</v>
      </c>
      <c r="Q161" s="2">
        <f t="shared" si="36"/>
        <v>603207.60836236179</v>
      </c>
      <c r="R161" s="2">
        <f t="shared" si="40"/>
        <v>63665534.283971205</v>
      </c>
      <c r="S161" s="2">
        <f t="shared" si="17"/>
        <v>569322.87790137529</v>
      </c>
      <c r="T161" s="2">
        <f t="shared" si="18"/>
        <v>20920.857142857276</v>
      </c>
      <c r="U161" s="2">
        <f t="shared" si="19"/>
        <v>603207.60836236179</v>
      </c>
      <c r="V161" s="2">
        <f t="shared" si="34"/>
        <v>19592672.736813203</v>
      </c>
      <c r="W161" s="2">
        <f t="shared" si="20"/>
        <v>415117.7368132025</v>
      </c>
      <c r="X161" s="2">
        <f t="shared" si="6"/>
        <v>188089.87154915929</v>
      </c>
      <c r="Y161" s="2">
        <f t="shared" si="37"/>
        <v>44072861.547157988</v>
      </c>
      <c r="Z161" s="2" t="str">
        <f t="shared" si="8"/>
        <v>HERE</v>
      </c>
      <c r="AA161" s="2">
        <f>IF(Z161="HERE",Y161,AA160+Graph!$G$1*1000)</f>
        <v>44072861.547157988</v>
      </c>
      <c r="AB161" s="2">
        <f t="shared" si="21"/>
        <v>188089.87154915929</v>
      </c>
      <c r="AC161" s="2">
        <f t="shared" si="38"/>
        <v>19592672.736813203</v>
      </c>
      <c r="AD161" s="3">
        <f t="shared" si="10"/>
        <v>44072861.547157988</v>
      </c>
      <c r="AE161" s="2">
        <f>IF(AE159&gt;=52800000,52800000,IF(AB140=Graph!G$1*1000,AE160+Graph!G$1*1000,AC161))</f>
        <v>19592672.736813203</v>
      </c>
      <c r="AF161" s="3">
        <f t="shared" si="11"/>
        <v>19592672.736813203</v>
      </c>
      <c r="AG161" s="3">
        <f t="shared" si="29"/>
        <v>36551083.4977694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86</v>
      </c>
      <c r="C162" s="7"/>
      <c r="D162" s="2" t="e">
        <f t="shared" si="12"/>
        <v>#N/A</v>
      </c>
      <c r="E162" s="2" t="e">
        <f t="shared" si="22"/>
        <v>#N/A</v>
      </c>
      <c r="F162" s="2">
        <v>571158.65339052677</v>
      </c>
      <c r="G162" s="2">
        <f t="shared" si="35"/>
        <v>571158.65339052677</v>
      </c>
      <c r="H162" s="2">
        <f t="shared" si="39"/>
        <v>61587439.778759837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2535230.7142857122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605314.24825783074</v>
      </c>
      <c r="Q162" s="2">
        <f t="shared" si="36"/>
        <v>605314.24825783074</v>
      </c>
      <c r="R162" s="2">
        <f t="shared" si="40"/>
        <v>64270848.532229036</v>
      </c>
      <c r="S162" s="2">
        <f t="shared" si="17"/>
        <v>571158.65339052677</v>
      </c>
      <c r="T162" s="2">
        <f t="shared" si="18"/>
        <v>20920.857142857276</v>
      </c>
      <c r="U162" s="2">
        <f t="shared" si="19"/>
        <v>605314.24825783074</v>
      </c>
      <c r="V162" s="2">
        <f t="shared" si="34"/>
        <v>20009626.249115542</v>
      </c>
      <c r="W162" s="2">
        <f t="shared" si="20"/>
        <v>416953.51230233908</v>
      </c>
      <c r="X162" s="2">
        <f t="shared" si="6"/>
        <v>188360.73595549166</v>
      </c>
      <c r="Y162" s="2">
        <f t="shared" si="37"/>
        <v>44261222.28311348</v>
      </c>
      <c r="Z162" s="2" t="str">
        <f t="shared" si="8"/>
        <v>HERE</v>
      </c>
      <c r="AA162" s="2">
        <f>IF(Z162="HERE",Y162,AA161+Graph!$G$1*1000)</f>
        <v>44261222.28311348</v>
      </c>
      <c r="AB162" s="2">
        <f t="shared" si="21"/>
        <v>188360.73595549166</v>
      </c>
      <c r="AC162" s="2">
        <f t="shared" si="38"/>
        <v>20009626.249115542</v>
      </c>
      <c r="AD162" s="3">
        <f t="shared" si="10"/>
        <v>44261222.28311348</v>
      </c>
      <c r="AE162" s="2">
        <f>IF(AE160&gt;=52800000,52800000,IF(AB141=Graph!G$1*1000,AE161+Graph!G$1*1000,AC162))</f>
        <v>20009626.249115542</v>
      </c>
      <c r="AF162" s="3">
        <f t="shared" si="11"/>
        <v>20009626.249115542</v>
      </c>
      <c r="AG162" s="3">
        <f t="shared" si="29"/>
        <v>36589334.527177058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87</v>
      </c>
      <c r="C163" s="7"/>
      <c r="D163" s="2" t="e">
        <f t="shared" si="12"/>
        <v>#N/A</v>
      </c>
      <c r="E163" s="2" t="e">
        <f t="shared" si="22"/>
        <v>#N/A</v>
      </c>
      <c r="F163" s="2">
        <v>572994.42887966335</v>
      </c>
      <c r="G163" s="2">
        <f t="shared" si="35"/>
        <v>572994.42887966335</v>
      </c>
      <c r="H163" s="2">
        <f t="shared" si="39"/>
        <v>62160434.2076395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2556151.5714285695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607420.88815329969</v>
      </c>
      <c r="Q163" s="2">
        <f t="shared" si="36"/>
        <v>607420.88815329969</v>
      </c>
      <c r="R163" s="2">
        <f t="shared" si="40"/>
        <v>64878269.420382336</v>
      </c>
      <c r="S163" s="2">
        <f t="shared" si="17"/>
        <v>572994.42887966335</v>
      </c>
      <c r="T163" s="2">
        <f t="shared" si="18"/>
        <v>20920.857142857276</v>
      </c>
      <c r="U163" s="2">
        <f t="shared" si="19"/>
        <v>607420.88815329969</v>
      </c>
      <c r="V163" s="2">
        <f t="shared" si="34"/>
        <v>20428415.536907032</v>
      </c>
      <c r="W163" s="2">
        <f t="shared" si="20"/>
        <v>418789.28779149055</v>
      </c>
      <c r="X163" s="2">
        <f t="shared" si="6"/>
        <v>188631.60036180913</v>
      </c>
      <c r="Y163" s="2">
        <f t="shared" si="37"/>
        <v>44449853.883475289</v>
      </c>
      <c r="Z163" s="2" t="str">
        <f t="shared" si="8"/>
        <v>HERE</v>
      </c>
      <c r="AA163" s="2">
        <f>IF(Z163="HERE",Y163,AA162+Graph!$G$1*1000)</f>
        <v>44449853.883475289</v>
      </c>
      <c r="AB163" s="2">
        <f t="shared" si="21"/>
        <v>188631.60036180913</v>
      </c>
      <c r="AC163" s="2">
        <f t="shared" si="38"/>
        <v>20428415.536907032</v>
      </c>
      <c r="AD163" s="3">
        <f t="shared" si="10"/>
        <v>44449853.883475289</v>
      </c>
      <c r="AE163" s="2">
        <f>IF(AE161&gt;=52800000,52800000,IF(AB142=Graph!G$1*1000,AE162+Graph!G$1*1000,AC163))</f>
        <v>20428415.536907032</v>
      </c>
      <c r="AF163" s="3">
        <f t="shared" si="11"/>
        <v>20428415.536907032</v>
      </c>
      <c r="AG163" s="3">
        <f t="shared" si="29"/>
        <v>36858437.532490633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88</v>
      </c>
      <c r="C164" s="7"/>
      <c r="D164" s="2" t="e">
        <f t="shared" si="12"/>
        <v>#N/A</v>
      </c>
      <c r="E164" s="2" t="e">
        <f t="shared" si="22"/>
        <v>#N/A</v>
      </c>
      <c r="F164" s="2">
        <v>574830.20436881483</v>
      </c>
      <c r="G164" s="2">
        <f t="shared" si="35"/>
        <v>574830.20436881483</v>
      </c>
      <c r="H164" s="2">
        <f t="shared" si="39"/>
        <v>62735264.412008315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2577072.4285714268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609527.52804876864</v>
      </c>
      <c r="Q164" s="2">
        <f t="shared" si="36"/>
        <v>609527.52804876864</v>
      </c>
      <c r="R164" s="2">
        <f t="shared" si="40"/>
        <v>65487796.948431104</v>
      </c>
      <c r="S164" s="2">
        <f t="shared" si="17"/>
        <v>574830.20436881483</v>
      </c>
      <c r="T164" s="2">
        <f t="shared" si="18"/>
        <v>20920.857142857276</v>
      </c>
      <c r="U164" s="2">
        <f t="shared" si="19"/>
        <v>609527.52804876864</v>
      </c>
      <c r="V164" s="2">
        <f t="shared" si="34"/>
        <v>20849040.600187659</v>
      </c>
      <c r="W164" s="2">
        <f t="shared" si="20"/>
        <v>420625.06328062713</v>
      </c>
      <c r="X164" s="2">
        <f t="shared" si="6"/>
        <v>188902.46476814151</v>
      </c>
      <c r="Y164" s="2">
        <f t="shared" si="37"/>
        <v>44638756.34824343</v>
      </c>
      <c r="Z164" s="2" t="str">
        <f t="shared" si="8"/>
        <v>HERE</v>
      </c>
      <c r="AA164" s="2">
        <f>IF(Z164="HERE",Y164,AA163+Graph!$G$1*1000)</f>
        <v>44638756.34824343</v>
      </c>
      <c r="AB164" s="2">
        <f t="shared" si="21"/>
        <v>188902.46476814151</v>
      </c>
      <c r="AC164" s="2">
        <f t="shared" si="38"/>
        <v>20849040.600187659</v>
      </c>
      <c r="AD164" s="3">
        <f t="shared" si="10"/>
        <v>44638756.34824343</v>
      </c>
      <c r="AE164" s="2">
        <f>IF(AE162&gt;=52800000,52800000,IF(AB143=Graph!G$1*1000,AE163+Graph!G$1*1000,AC164))</f>
        <v>20849040.600187659</v>
      </c>
      <c r="AF164" s="3">
        <f t="shared" si="11"/>
        <v>20849040.600187659</v>
      </c>
      <c r="AG164" s="3">
        <f t="shared" si="29"/>
        <v>37067588.813710138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89</v>
      </c>
      <c r="C165" s="7"/>
      <c r="D165" s="2" t="e">
        <f t="shared" si="12"/>
        <v>#N/A</v>
      </c>
      <c r="E165" s="2" t="e">
        <f t="shared" si="22"/>
        <v>#N/A</v>
      </c>
      <c r="F165" s="2">
        <v>576665.9798579514</v>
      </c>
      <c r="G165" s="2">
        <f t="shared" si="35"/>
        <v>576665.9798579514</v>
      </c>
      <c r="H165" s="2">
        <f t="shared" si="39"/>
        <v>63311930.391866267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2597993.2857142841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611634.16794423759</v>
      </c>
      <c r="Q165" s="2">
        <f t="shared" si="36"/>
        <v>611634.16794423759</v>
      </c>
      <c r="R165" s="2">
        <f t="shared" si="40"/>
        <v>66099431.116375342</v>
      </c>
      <c r="S165" s="2">
        <f t="shared" si="17"/>
        <v>576665.9798579514</v>
      </c>
      <c r="T165" s="2">
        <f t="shared" si="18"/>
        <v>20920.857142857276</v>
      </c>
      <c r="U165" s="2">
        <f t="shared" si="19"/>
        <v>611634.16794423759</v>
      </c>
      <c r="V165" s="2">
        <f t="shared" si="34"/>
        <v>21271501.438957438</v>
      </c>
      <c r="W165" s="2">
        <f t="shared" si="20"/>
        <v>422460.83876977861</v>
      </c>
      <c r="X165" s="2">
        <f t="shared" si="6"/>
        <v>189173.32917445898</v>
      </c>
      <c r="Y165" s="2">
        <f t="shared" si="37"/>
        <v>44827929.677417889</v>
      </c>
      <c r="Z165" s="2" t="str">
        <f t="shared" si="8"/>
        <v>HERE</v>
      </c>
      <c r="AA165" s="2">
        <f>IF(Z165="HERE",Y165,AA164+Graph!$G$1*1000)</f>
        <v>44827929.677417889</v>
      </c>
      <c r="AB165" s="2">
        <f t="shared" si="21"/>
        <v>189173.32917445898</v>
      </c>
      <c r="AC165" s="2">
        <f t="shared" si="38"/>
        <v>21271501.438957438</v>
      </c>
      <c r="AD165" s="3">
        <f t="shared" si="10"/>
        <v>44827929.677417889</v>
      </c>
      <c r="AE165" s="2">
        <f>IF(AE163&gt;=52800000,52800000,IF(AB144=Graph!G$1*1000,AE164+Graph!G$1*1000,AC165))</f>
        <v>21271501.438957438</v>
      </c>
      <c r="AF165" s="3">
        <f t="shared" si="11"/>
        <v>21271501.438957438</v>
      </c>
      <c r="AG165" s="3">
        <f t="shared" si="29"/>
        <v>37228203.870835565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90</v>
      </c>
      <c r="C166" s="7"/>
      <c r="D166" s="2" t="e">
        <f t="shared" si="12"/>
        <v>#N/A</v>
      </c>
      <c r="E166" s="2" t="e">
        <f t="shared" si="22"/>
        <v>#N/A</v>
      </c>
      <c r="F166" s="2">
        <v>578501.75534710288</v>
      </c>
      <c r="G166" s="2">
        <f t="shared" ref="G166:G229" si="41">IF(F166&gt;750000,$AK$31*1000,F166)</f>
        <v>578501.75534710288</v>
      </c>
      <c r="H166" s="2">
        <f t="shared" si="39"/>
        <v>63890432.14721337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2618914.1428571413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613740.80783970654</v>
      </c>
      <c r="Q166" s="2">
        <f t="shared" ref="Q166:Q229" si="42">IF(P166&gt;750000,750000,P166)</f>
        <v>613740.80783970654</v>
      </c>
      <c r="R166" s="2">
        <f t="shared" si="40"/>
        <v>66713171.924215049</v>
      </c>
      <c r="S166" s="2">
        <f t="shared" si="17"/>
        <v>578501.75534710288</v>
      </c>
      <c r="T166" s="2">
        <f t="shared" si="18"/>
        <v>20920.857142857276</v>
      </c>
      <c r="U166" s="2">
        <f t="shared" si="19"/>
        <v>613740.80783970654</v>
      </c>
      <c r="V166" s="2">
        <f t="shared" si="34"/>
        <v>21695798.053216353</v>
      </c>
      <c r="W166" s="2">
        <f t="shared" si="20"/>
        <v>424296.61425891519</v>
      </c>
      <c r="X166" s="2">
        <f t="shared" si="6"/>
        <v>189444.19358079135</v>
      </c>
      <c r="Y166" s="2">
        <f t="shared" si="37"/>
        <v>45017373.870998681</v>
      </c>
      <c r="Z166" s="2" t="str">
        <f t="shared" si="8"/>
        <v>HERE</v>
      </c>
      <c r="AA166" s="2">
        <f>IF(Z166="HERE",Y166,AA165+Graph!$G$1*1000)</f>
        <v>45017373.870998681</v>
      </c>
      <c r="AB166" s="2">
        <f t="shared" si="21"/>
        <v>189444.19358079135</v>
      </c>
      <c r="AC166" s="2">
        <f t="shared" si="38"/>
        <v>21695798.053216353</v>
      </c>
      <c r="AD166" s="3">
        <f t="shared" si="10"/>
        <v>45017373.870998681</v>
      </c>
      <c r="AE166" s="2">
        <f>IF(AE164&gt;=52800000,52800000,IF(AB145=Graph!G$1*1000,AE165+Graph!G$1*1000,AC166))</f>
        <v>21695798.053216353</v>
      </c>
      <c r="AF166" s="3">
        <f t="shared" si="11"/>
        <v>21695798.053216353</v>
      </c>
      <c r="AG166" s="3">
        <f t="shared" si="29"/>
        <v>37357566.603866912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91</v>
      </c>
      <c r="C167" s="7"/>
      <c r="D167" s="2" t="e">
        <f t="shared" si="12"/>
        <v>#N/A</v>
      </c>
      <c r="E167" s="2" t="e">
        <f t="shared" si="22"/>
        <v>#N/A</v>
      </c>
      <c r="F167" s="2">
        <v>580337.53083623946</v>
      </c>
      <c r="G167" s="2">
        <f t="shared" si="41"/>
        <v>580337.53083623946</v>
      </c>
      <c r="H167" s="2">
        <f t="shared" si="39"/>
        <v>64470769.678049609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2639834.9999999986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615847.44773517549</v>
      </c>
      <c r="Q167" s="2">
        <f t="shared" si="42"/>
        <v>615847.44773517549</v>
      </c>
      <c r="R167" s="2">
        <f t="shared" si="40"/>
        <v>67329019.371950224</v>
      </c>
      <c r="S167" s="2">
        <f t="shared" si="17"/>
        <v>580337.53083623946</v>
      </c>
      <c r="T167" s="2">
        <f t="shared" si="18"/>
        <v>20920.857142857276</v>
      </c>
      <c r="U167" s="2">
        <f t="shared" si="19"/>
        <v>615847.44773517549</v>
      </c>
      <c r="V167" s="2">
        <f t="shared" si="34"/>
        <v>22121930.44296442</v>
      </c>
      <c r="W167" s="2">
        <f t="shared" si="20"/>
        <v>426132.38974806666</v>
      </c>
      <c r="X167" s="2">
        <f t="shared" si="6"/>
        <v>189715.05798710883</v>
      </c>
      <c r="Y167" s="2">
        <f t="shared" si="37"/>
        <v>45207088.928985789</v>
      </c>
      <c r="Z167" s="2" t="str">
        <f t="shared" si="8"/>
        <v>HERE</v>
      </c>
      <c r="AA167" s="2">
        <f>IF(Z167="HERE",Y167,AA166+Graph!$G$1*1000)</f>
        <v>45207088.928985789</v>
      </c>
      <c r="AB167" s="2">
        <f t="shared" si="21"/>
        <v>189715.05798710883</v>
      </c>
      <c r="AC167" s="2">
        <f t="shared" si="38"/>
        <v>22121930.44296442</v>
      </c>
      <c r="AD167" s="3">
        <f t="shared" si="10"/>
        <v>45207088.928985789</v>
      </c>
      <c r="AE167" s="2">
        <f>IF(AE165&gt;=52800000,52800000,IF(AB146=Graph!G$1*1000,AE166+Graph!G$1*1000,AC167))</f>
        <v>22121930.44296442</v>
      </c>
      <c r="AF167" s="3">
        <f t="shared" si="11"/>
        <v>22121930.44296442</v>
      </c>
      <c r="AG167" s="3">
        <f t="shared" si="29"/>
        <v>37444365.212804183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92</v>
      </c>
      <c r="C168" s="7"/>
      <c r="D168" s="2" t="e">
        <f t="shared" si="12"/>
        <v>#N/A</v>
      </c>
      <c r="E168" s="2" t="e">
        <f t="shared" si="22"/>
        <v>#N/A</v>
      </c>
      <c r="F168" s="2">
        <v>582173.30632539093</v>
      </c>
      <c r="G168" s="2">
        <f t="shared" si="41"/>
        <v>582173.30632539093</v>
      </c>
      <c r="H168" s="2">
        <f t="shared" si="39"/>
        <v>65052942.984375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2660755.8571428559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617954.08763064444</v>
      </c>
      <c r="Q168" s="2">
        <f t="shared" si="42"/>
        <v>617954.08763064444</v>
      </c>
      <c r="R168" s="2">
        <f t="shared" si="40"/>
        <v>67946973.459580868</v>
      </c>
      <c r="S168" s="2">
        <f t="shared" si="17"/>
        <v>582173.30632539093</v>
      </c>
      <c r="T168" s="2">
        <f t="shared" si="18"/>
        <v>20920.857142857276</v>
      </c>
      <c r="U168" s="2">
        <f t="shared" si="19"/>
        <v>617954.08763064444</v>
      </c>
      <c r="V168" s="2">
        <f t="shared" si="34"/>
        <v>22549898.608201638</v>
      </c>
      <c r="W168" s="2">
        <f t="shared" si="20"/>
        <v>427968.16523721814</v>
      </c>
      <c r="X168" s="2">
        <f t="shared" si="6"/>
        <v>189985.9223934263</v>
      </c>
      <c r="Y168" s="2">
        <f t="shared" si="37"/>
        <v>45397074.851379216</v>
      </c>
      <c r="Z168" s="2" t="str">
        <f t="shared" si="8"/>
        <v>HERE</v>
      </c>
      <c r="AA168" s="2">
        <f>IF(Z168="HERE",Y168,AA167+Graph!$G$1*1000)</f>
        <v>45397074.851379216</v>
      </c>
      <c r="AB168" s="2">
        <f t="shared" si="21"/>
        <v>189985.9223934263</v>
      </c>
      <c r="AC168" s="2">
        <f t="shared" si="38"/>
        <v>22549898.608201638</v>
      </c>
      <c r="AD168" s="3">
        <f t="shared" si="10"/>
        <v>45397074.851379216</v>
      </c>
      <c r="AE168" s="2">
        <f>IF(AE166&gt;=52800000,52800000,IF(AB147=Graph!G$1*1000,AE167+Graph!G$1*1000,AC168))</f>
        <v>22549898.608201638</v>
      </c>
      <c r="AF168" s="3">
        <f t="shared" si="11"/>
        <v>22549898.608201638</v>
      </c>
      <c r="AG168" s="3">
        <f t="shared" si="29"/>
        <v>37497795.847647369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93</v>
      </c>
      <c r="C169" s="7"/>
      <c r="D169" s="2" t="e">
        <f t="shared" si="12"/>
        <v>#N/A</v>
      </c>
      <c r="E169" s="2" t="e">
        <f t="shared" si="22"/>
        <v>#N/A</v>
      </c>
      <c r="F169" s="2">
        <v>584009.08181454241</v>
      </c>
      <c r="G169" s="2">
        <f t="shared" si="41"/>
        <v>584009.08181454241</v>
      </c>
      <c r="H169" s="2">
        <f t="shared" si="39"/>
        <v>65636952.066189542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2681676.7142857132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620060.72752612829</v>
      </c>
      <c r="Q169" s="2">
        <f t="shared" si="42"/>
        <v>620060.72752612829</v>
      </c>
      <c r="R169" s="2">
        <f t="shared" si="40"/>
        <v>68567034.187106997</v>
      </c>
      <c r="S169" s="2">
        <f t="shared" si="17"/>
        <v>584009.08181454241</v>
      </c>
      <c r="T169" s="2">
        <f t="shared" si="18"/>
        <v>20920.857142857276</v>
      </c>
      <c r="U169" s="2">
        <f t="shared" si="19"/>
        <v>620060.72752612829</v>
      </c>
      <c r="V169" s="2">
        <f t="shared" si="34"/>
        <v>22979702.548927993</v>
      </c>
      <c r="W169" s="2">
        <f t="shared" si="20"/>
        <v>429803.94072635472</v>
      </c>
      <c r="X169" s="2">
        <f t="shared" si="6"/>
        <v>190256.78679977357</v>
      </c>
      <c r="Y169" s="2">
        <f t="shared" si="37"/>
        <v>45587331.638178989</v>
      </c>
      <c r="Z169" s="2" t="str">
        <f t="shared" si="8"/>
        <v>HERE</v>
      </c>
      <c r="AA169" s="2">
        <f>IF(Z169="HERE",Y169,AA168+Graph!$G$1*1000)</f>
        <v>45587331.638178989</v>
      </c>
      <c r="AB169" s="2">
        <f t="shared" si="21"/>
        <v>190256.78679977357</v>
      </c>
      <c r="AC169" s="2">
        <f t="shared" si="38"/>
        <v>22979702.548927993</v>
      </c>
      <c r="AD169" s="3">
        <f t="shared" si="10"/>
        <v>45587331.638178989</v>
      </c>
      <c r="AE169" s="2">
        <f>IF(AE167&gt;=52800000,52800000,IF(AB148=Graph!G$1*1000,AE168+Graph!G$1*1000,AC169))</f>
        <v>22979702.548927993</v>
      </c>
      <c r="AF169" s="3">
        <f t="shared" si="11"/>
        <v>22979702.548927993</v>
      </c>
      <c r="AG169" s="3">
        <f t="shared" si="29"/>
        <v>37586477.308396496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94</v>
      </c>
      <c r="C170" s="7"/>
      <c r="D170" s="2" t="e">
        <f t="shared" si="12"/>
        <v>#N/A</v>
      </c>
      <c r="E170" s="2" t="e">
        <f t="shared" si="22"/>
        <v>#N/A</v>
      </c>
      <c r="F170" s="2">
        <v>585844.85730367899</v>
      </c>
      <c r="G170" s="2">
        <f t="shared" si="41"/>
        <v>585844.85730367899</v>
      </c>
      <c r="H170" s="2">
        <f t="shared" si="39"/>
        <v>66222796.923493221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2702597.5714285704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622167.36742159724</v>
      </c>
      <c r="Q170" s="2">
        <f t="shared" si="42"/>
        <v>622167.36742159724</v>
      </c>
      <c r="R170" s="2">
        <f t="shared" si="40"/>
        <v>69189201.554528594</v>
      </c>
      <c r="S170" s="2">
        <f t="shared" si="17"/>
        <v>585844.85730367899</v>
      </c>
      <c r="T170" s="2">
        <f t="shared" si="18"/>
        <v>20920.857142857276</v>
      </c>
      <c r="U170" s="2">
        <f t="shared" si="19"/>
        <v>622167.36742159724</v>
      </c>
      <c r="V170" s="2">
        <f t="shared" si="34"/>
        <v>23411342.265143499</v>
      </c>
      <c r="W170" s="2">
        <f t="shared" si="20"/>
        <v>431639.7162155062</v>
      </c>
      <c r="X170" s="2">
        <f t="shared" si="6"/>
        <v>190527.65120609105</v>
      </c>
      <c r="Y170" s="2">
        <f t="shared" si="37"/>
        <v>45777859.28938508</v>
      </c>
      <c r="Z170" s="2" t="str">
        <f t="shared" si="8"/>
        <v>HERE</v>
      </c>
      <c r="AA170" s="2">
        <f>IF(Z170="HERE",Y170,AA169+Graph!$G$1*1000)</f>
        <v>45777859.28938508</v>
      </c>
      <c r="AB170" s="2">
        <f t="shared" si="21"/>
        <v>190527.65120609105</v>
      </c>
      <c r="AC170" s="2">
        <f t="shared" si="38"/>
        <v>23411342.265143499</v>
      </c>
      <c r="AD170" s="3">
        <f t="shared" si="10"/>
        <v>45777859.28938508</v>
      </c>
      <c r="AE170" s="2">
        <f>IF(AE168&gt;=52800000,52800000,IF(AB149=Graph!G$1*1000,AE169+Graph!G$1*1000,AC170))</f>
        <v>23411342.265143499</v>
      </c>
      <c r="AF170" s="3">
        <f t="shared" si="11"/>
        <v>23411342.265143499</v>
      </c>
      <c r="AG170" s="3">
        <f t="shared" si="29"/>
        <v>37904344.74505154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95</v>
      </c>
      <c r="C171" s="7"/>
      <c r="D171" s="2" t="e">
        <f t="shared" si="12"/>
        <v>#N/A</v>
      </c>
      <c r="E171" s="2" t="e">
        <f t="shared" si="22"/>
        <v>#N/A</v>
      </c>
      <c r="F171" s="2">
        <v>587680.63279283047</v>
      </c>
      <c r="G171" s="2">
        <f t="shared" si="41"/>
        <v>587680.63279283047</v>
      </c>
      <c r="H171" s="2">
        <f t="shared" si="39"/>
        <v>66810477.556286052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2723518.4285714277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624274.00731706619</v>
      </c>
      <c r="Q171" s="2">
        <f t="shared" si="42"/>
        <v>624274.00731706619</v>
      </c>
      <c r="R171" s="2">
        <f t="shared" si="40"/>
        <v>69813475.56184566</v>
      </c>
      <c r="S171" s="2">
        <f t="shared" si="17"/>
        <v>587680.63279283047</v>
      </c>
      <c r="T171" s="2">
        <f t="shared" si="18"/>
        <v>20920.857142857276</v>
      </c>
      <c r="U171" s="2">
        <f t="shared" si="19"/>
        <v>624274.00731706619</v>
      </c>
      <c r="V171" s="2">
        <f t="shared" si="34"/>
        <v>23844817.756848142</v>
      </c>
      <c r="W171" s="2">
        <f t="shared" si="20"/>
        <v>433475.49170464277</v>
      </c>
      <c r="X171" s="2">
        <f t="shared" si="6"/>
        <v>190798.51561242342</v>
      </c>
      <c r="Y171" s="2">
        <f t="shared" si="37"/>
        <v>45968657.804997504</v>
      </c>
      <c r="Z171" s="2" t="str">
        <f t="shared" si="8"/>
        <v>HERE</v>
      </c>
      <c r="AA171" s="2">
        <f>IF(Z171="HERE",Y171,AA170+Graph!$G$1*1000)</f>
        <v>45968657.804997504</v>
      </c>
      <c r="AB171" s="2">
        <f t="shared" si="21"/>
        <v>190798.51561242342</v>
      </c>
      <c r="AC171" s="2">
        <f t="shared" si="38"/>
        <v>23844817.756848142</v>
      </c>
      <c r="AD171" s="3">
        <f t="shared" si="10"/>
        <v>45968657.804997504</v>
      </c>
      <c r="AE171" s="2">
        <f>IF(AE169&gt;=52800000,52800000,IF(AB150=Graph!G$1*1000,AE170+Graph!G$1*1000,AC171))</f>
        <v>23844817.756848142</v>
      </c>
      <c r="AF171" s="3">
        <f t="shared" si="11"/>
        <v>23844817.756848142</v>
      </c>
      <c r="AG171" s="3">
        <f t="shared" si="29"/>
        <v>38191813.257612512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96</v>
      </c>
      <c r="C172" s="7"/>
      <c r="D172" s="2" t="e">
        <f t="shared" si="12"/>
        <v>#N/A</v>
      </c>
      <c r="E172" s="2" t="e">
        <f t="shared" si="22"/>
        <v>#N/A</v>
      </c>
      <c r="F172" s="2">
        <v>589516.40828196704</v>
      </c>
      <c r="G172" s="2">
        <f t="shared" si="41"/>
        <v>589516.40828196704</v>
      </c>
      <c r="H172" s="2">
        <f t="shared" si="39"/>
        <v>67399993.964568019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2744439.285714285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626380.64721253514</v>
      </c>
      <c r="Q172" s="2">
        <f t="shared" si="42"/>
        <v>626380.64721253514</v>
      </c>
      <c r="R172" s="2">
        <f t="shared" si="40"/>
        <v>70439856.209058195</v>
      </c>
      <c r="S172" s="2">
        <f t="shared" si="17"/>
        <v>589516.40828196704</v>
      </c>
      <c r="T172" s="2">
        <f t="shared" si="18"/>
        <v>20920.857142857276</v>
      </c>
      <c r="U172" s="2">
        <f t="shared" si="19"/>
        <v>626380.64721253514</v>
      </c>
      <c r="V172" s="2">
        <f t="shared" si="34"/>
        <v>24280129.024041936</v>
      </c>
      <c r="W172" s="2">
        <f t="shared" si="20"/>
        <v>435311.26719379425</v>
      </c>
      <c r="X172" s="2">
        <f t="shared" si="6"/>
        <v>191069.38001874089</v>
      </c>
      <c r="Y172" s="2">
        <f t="shared" si="37"/>
        <v>46159727.185016245</v>
      </c>
      <c r="Z172" s="2" t="str">
        <f t="shared" si="8"/>
        <v>HERE</v>
      </c>
      <c r="AA172" s="2">
        <f>IF(Z172="HERE",Y172,AA171+Graph!$G$1*1000)</f>
        <v>46159727.185016245</v>
      </c>
      <c r="AB172" s="2">
        <f t="shared" si="21"/>
        <v>191069.38001874089</v>
      </c>
      <c r="AC172" s="2">
        <f t="shared" si="38"/>
        <v>24280129.024041936</v>
      </c>
      <c r="AD172" s="3">
        <f t="shared" si="10"/>
        <v>46159727.185016245</v>
      </c>
      <c r="AE172" s="2">
        <f>IF(AE170&gt;=52800000,52800000,IF(AB151=Graph!G$1*1000,AE171+Graph!G$1*1000,AC172))</f>
        <v>24280129.024041936</v>
      </c>
      <c r="AF172" s="3">
        <f t="shared" si="11"/>
        <v>24280129.024041936</v>
      </c>
      <c r="AG172" s="3">
        <f t="shared" si="29"/>
        <v>38405605.096079402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97</v>
      </c>
      <c r="C173" s="7"/>
      <c r="D173" s="2" t="e">
        <f t="shared" si="12"/>
        <v>#N/A</v>
      </c>
      <c r="E173" s="2" t="e">
        <f t="shared" si="22"/>
        <v>#N/A</v>
      </c>
      <c r="F173" s="2">
        <v>591352.18377111852</v>
      </c>
      <c r="G173" s="2">
        <f t="shared" si="41"/>
        <v>591352.18377111852</v>
      </c>
      <c r="H173" s="2">
        <f t="shared" si="39"/>
        <v>67991346.148339137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2765360.1428571423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628487.28710800409</v>
      </c>
      <c r="Q173" s="2">
        <f t="shared" si="42"/>
        <v>628487.28710800409</v>
      </c>
      <c r="R173" s="2">
        <f t="shared" si="40"/>
        <v>71068343.496166199</v>
      </c>
      <c r="S173" s="2">
        <f t="shared" si="17"/>
        <v>591352.18377111852</v>
      </c>
      <c r="T173" s="2">
        <f t="shared" si="18"/>
        <v>20920.857142857276</v>
      </c>
      <c r="U173" s="2">
        <f t="shared" si="19"/>
        <v>628487.28710800409</v>
      </c>
      <c r="V173" s="2">
        <f t="shared" si="34"/>
        <v>24717276.066724867</v>
      </c>
      <c r="W173" s="2">
        <f t="shared" si="20"/>
        <v>437147.04268293083</v>
      </c>
      <c r="X173" s="2">
        <f t="shared" si="6"/>
        <v>191340.24442507327</v>
      </c>
      <c r="Y173" s="2">
        <f t="shared" si="37"/>
        <v>46351067.429441318</v>
      </c>
      <c r="Z173" s="2" t="str">
        <f t="shared" si="8"/>
        <v>HERE</v>
      </c>
      <c r="AA173" s="2">
        <f>IF(Z173="HERE",Y173,AA172+Graph!$G$1*1000)</f>
        <v>46351067.429441318</v>
      </c>
      <c r="AB173" s="2">
        <f t="shared" si="21"/>
        <v>191340.24442507327</v>
      </c>
      <c r="AC173" s="2">
        <f t="shared" si="38"/>
        <v>24717276.066724867</v>
      </c>
      <c r="AD173" s="3">
        <f t="shared" si="10"/>
        <v>46351067.429441318</v>
      </c>
      <c r="AE173" s="2">
        <f>IF(AE171&gt;=52800000,52800000,IF(AB152=Graph!G$1*1000,AE172+Graph!G$1*1000,AC173))</f>
        <v>24717276.066724867</v>
      </c>
      <c r="AF173" s="3">
        <f t="shared" si="11"/>
        <v>24717276.066724867</v>
      </c>
      <c r="AG173" s="3">
        <f t="shared" si="29"/>
        <v>38521634.660452217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98</v>
      </c>
      <c r="C174" s="7"/>
      <c r="D174" s="2" t="e">
        <f t="shared" si="12"/>
        <v>#N/A</v>
      </c>
      <c r="E174" s="2" t="e">
        <f t="shared" si="22"/>
        <v>#N/A</v>
      </c>
      <c r="F174" s="2">
        <v>593187.9592602551</v>
      </c>
      <c r="G174" s="2">
        <f t="shared" si="41"/>
        <v>593187.9592602551</v>
      </c>
      <c r="H174" s="2">
        <f t="shared" si="39"/>
        <v>68584534.107599393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2786280.9999999995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630593.92700347304</v>
      </c>
      <c r="Q174" s="2">
        <f t="shared" si="42"/>
        <v>630593.92700347304</v>
      </c>
      <c r="R174" s="2">
        <f t="shared" si="40"/>
        <v>71698937.423169672</v>
      </c>
      <c r="S174" s="2">
        <f t="shared" si="17"/>
        <v>593187.9592602551</v>
      </c>
      <c r="T174" s="2">
        <f t="shared" si="18"/>
        <v>20920.857142857276</v>
      </c>
      <c r="U174" s="2">
        <f t="shared" si="19"/>
        <v>630593.92700347304</v>
      </c>
      <c r="V174" s="2">
        <f t="shared" si="34"/>
        <v>25156258.884896949</v>
      </c>
      <c r="W174" s="2">
        <f t="shared" si="20"/>
        <v>438982.8181720823</v>
      </c>
      <c r="X174" s="2">
        <f t="shared" si="6"/>
        <v>191611.10883139074</v>
      </c>
      <c r="Y174" s="2">
        <f t="shared" si="37"/>
        <v>46542678.538272709</v>
      </c>
      <c r="Z174" s="2" t="str">
        <f t="shared" si="8"/>
        <v>HERE</v>
      </c>
      <c r="AA174" s="2">
        <f>IF(Z174="HERE",Y174,AA173+Graph!$G$1*1000)</f>
        <v>46542678.538272709</v>
      </c>
      <c r="AB174" s="2">
        <f t="shared" si="21"/>
        <v>191611.10883139074</v>
      </c>
      <c r="AC174" s="2">
        <f t="shared" si="38"/>
        <v>25156258.884896949</v>
      </c>
      <c r="AD174" s="3">
        <f t="shared" si="10"/>
        <v>46542678.538272709</v>
      </c>
      <c r="AE174" s="2">
        <f>IF(AE172&gt;=52800000,52800000,IF(AB153=Graph!G$1*1000,AE173+Graph!G$1*1000,AC174))</f>
        <v>25156258.884896949</v>
      </c>
      <c r="AF174" s="3">
        <f t="shared" si="11"/>
        <v>25156258.884896949</v>
      </c>
      <c r="AG174" s="3">
        <f t="shared" si="29"/>
        <v>38664767.800730951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99</v>
      </c>
      <c r="C175" s="7"/>
      <c r="D175" s="2" t="e">
        <f t="shared" si="12"/>
        <v>#N/A</v>
      </c>
      <c r="E175" s="2" t="e">
        <f t="shared" si="22"/>
        <v>#N/A</v>
      </c>
      <c r="F175" s="2">
        <v>595023.73474940658</v>
      </c>
      <c r="G175" s="2">
        <f t="shared" si="41"/>
        <v>595023.73474940658</v>
      </c>
      <c r="H175" s="2">
        <f t="shared" si="39"/>
        <v>69179557.842348799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2807201.8571428568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632700.56689894199</v>
      </c>
      <c r="Q175" s="2">
        <f t="shared" si="42"/>
        <v>632700.56689894199</v>
      </c>
      <c r="R175" s="2">
        <f t="shared" si="40"/>
        <v>72331637.990068614</v>
      </c>
      <c r="S175" s="2">
        <f t="shared" si="17"/>
        <v>595023.73474940658</v>
      </c>
      <c r="T175" s="2">
        <f t="shared" si="18"/>
        <v>20920.857142857276</v>
      </c>
      <c r="U175" s="2">
        <f t="shared" si="19"/>
        <v>632700.56689894199</v>
      </c>
      <c r="V175" s="2">
        <f t="shared" si="34"/>
        <v>25597077.478558168</v>
      </c>
      <c r="W175" s="2">
        <f t="shared" si="20"/>
        <v>440818.59366121888</v>
      </c>
      <c r="X175" s="2">
        <f t="shared" si="6"/>
        <v>191881.97323772311</v>
      </c>
      <c r="Y175" s="2">
        <f t="shared" si="37"/>
        <v>46734560.511510432</v>
      </c>
      <c r="Z175" s="2" t="str">
        <f t="shared" si="8"/>
        <v>HERE</v>
      </c>
      <c r="AA175" s="2">
        <f>IF(Z175="HERE",Y175,AA174+Graph!$G$1*1000)</f>
        <v>46734560.511510432</v>
      </c>
      <c r="AB175" s="2">
        <f t="shared" si="21"/>
        <v>191881.97323772311</v>
      </c>
      <c r="AC175" s="2">
        <f t="shared" si="38"/>
        <v>25597077.478558168</v>
      </c>
      <c r="AD175" s="3">
        <f t="shared" si="10"/>
        <v>46734560.511510432</v>
      </c>
      <c r="AE175" s="2">
        <f>IF(AE173&gt;=52800000,52800000,IF(AB154=Graph!G$1*1000,AE174+Graph!G$1*1000,AC175))</f>
        <v>25597077.478558168</v>
      </c>
      <c r="AF175" s="3">
        <f t="shared" si="11"/>
        <v>25597077.478558168</v>
      </c>
      <c r="AG175" s="3">
        <f t="shared" si="29"/>
        <v>38878262.716915615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100</v>
      </c>
      <c r="C176" s="7"/>
      <c r="D176" s="2" t="e">
        <f t="shared" si="12"/>
        <v>#N/A</v>
      </c>
      <c r="E176" s="2" t="e">
        <f t="shared" si="22"/>
        <v>#N/A</v>
      </c>
      <c r="F176" s="2">
        <v>596859.51023855805</v>
      </c>
      <c r="G176" s="2">
        <f t="shared" si="41"/>
        <v>596859.51023855805</v>
      </c>
      <c r="H176" s="2">
        <f t="shared" si="39"/>
        <v>69776417.352587357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2828122.7142857141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634807.20679441094</v>
      </c>
      <c r="Q176" s="2">
        <f t="shared" si="42"/>
        <v>634807.20679441094</v>
      </c>
      <c r="R176" s="2">
        <f t="shared" si="40"/>
        <v>72966445.196863025</v>
      </c>
      <c r="S176" s="2">
        <f t="shared" si="17"/>
        <v>596859.51023855805</v>
      </c>
      <c r="T176" s="2">
        <f t="shared" si="18"/>
        <v>20920.857142857276</v>
      </c>
      <c r="U176" s="2">
        <f t="shared" si="19"/>
        <v>634807.20679441094</v>
      </c>
      <c r="V176" s="2">
        <f t="shared" si="34"/>
        <v>26039731.847708538</v>
      </c>
      <c r="W176" s="2">
        <f t="shared" si="20"/>
        <v>442654.36915037036</v>
      </c>
      <c r="X176" s="2">
        <f t="shared" si="6"/>
        <v>192152.83764404058</v>
      </c>
      <c r="Y176" s="2">
        <f t="shared" si="37"/>
        <v>46926713.349154472</v>
      </c>
      <c r="Z176" s="2" t="str">
        <f t="shared" si="8"/>
        <v>HERE</v>
      </c>
      <c r="AA176" s="2">
        <f>IF(Z176="HERE",Y176,AA175+Graph!$G$1*1000)</f>
        <v>46926713.349154472</v>
      </c>
      <c r="AB176" s="2">
        <f t="shared" si="21"/>
        <v>192152.83764404058</v>
      </c>
      <c r="AC176" s="2">
        <f t="shared" si="38"/>
        <v>26039731.847708538</v>
      </c>
      <c r="AD176" s="3">
        <f t="shared" si="10"/>
        <v>46926713.349154472</v>
      </c>
      <c r="AE176" s="2">
        <f>IF(AE174&gt;=52800000,52800000,IF(AB155=Graph!G$1*1000,AE175+Graph!G$1*1000,AC176))</f>
        <v>26039731.847708538</v>
      </c>
      <c r="AF176" s="3">
        <f t="shared" si="11"/>
        <v>26039731.847708538</v>
      </c>
      <c r="AG176" s="3">
        <f t="shared" si="29"/>
        <v>39125296.559006184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101</v>
      </c>
      <c r="C177" s="7"/>
      <c r="D177" s="2" t="e">
        <f t="shared" si="12"/>
        <v>#N/A</v>
      </c>
      <c r="E177" s="2" t="e">
        <f t="shared" si="22"/>
        <v>#N/A</v>
      </c>
      <c r="F177" s="2">
        <v>598695.28572769463</v>
      </c>
      <c r="G177" s="2">
        <f t="shared" si="41"/>
        <v>598695.28572769463</v>
      </c>
      <c r="H177" s="2">
        <f t="shared" si="39"/>
        <v>70375112.638315052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2849043.5714285714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636913.84668987989</v>
      </c>
      <c r="Q177" s="2">
        <f t="shared" si="42"/>
        <v>636913.84668987989</v>
      </c>
      <c r="R177" s="2">
        <f t="shared" si="40"/>
        <v>73603359.043552905</v>
      </c>
      <c r="S177" s="2">
        <f t="shared" si="17"/>
        <v>598695.28572769463</v>
      </c>
      <c r="T177" s="2">
        <f t="shared" si="18"/>
        <v>20920.857142857276</v>
      </c>
      <c r="U177" s="2">
        <f t="shared" si="19"/>
        <v>636913.84668987989</v>
      </c>
      <c r="V177" s="2">
        <f t="shared" si="34"/>
        <v>26484221.99234806</v>
      </c>
      <c r="W177" s="2">
        <f t="shared" si="20"/>
        <v>444490.14463952184</v>
      </c>
      <c r="X177" s="2">
        <f t="shared" si="6"/>
        <v>192423.70205035806</v>
      </c>
      <c r="Y177" s="2">
        <f t="shared" si="37"/>
        <v>47119137.05120483</v>
      </c>
      <c r="Z177" s="2" t="str">
        <f t="shared" si="8"/>
        <v>HERE</v>
      </c>
      <c r="AA177" s="2">
        <f>IF(Z177="HERE",Y177,AA176+Graph!$G$1*1000)</f>
        <v>47119137.05120483</v>
      </c>
      <c r="AB177" s="2">
        <f t="shared" si="21"/>
        <v>192423.70205035806</v>
      </c>
      <c r="AC177" s="2">
        <f t="shared" si="38"/>
        <v>26484221.99234806</v>
      </c>
      <c r="AD177" s="3">
        <f t="shared" si="10"/>
        <v>47119137.05120483</v>
      </c>
      <c r="AE177" s="2">
        <f>IF(AE175&gt;=52800000,52800000,IF(AB156=Graph!G$1*1000,AE176+Graph!G$1*1000,AC177))</f>
        <v>26484221.99234806</v>
      </c>
      <c r="AF177" s="3">
        <f t="shared" si="11"/>
        <v>26484221.99234806</v>
      </c>
      <c r="AG177" s="3">
        <f t="shared" si="29"/>
        <v>39538242.377002694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102</v>
      </c>
      <c r="C178" s="7"/>
      <c r="D178" s="2" t="e">
        <f t="shared" si="12"/>
        <v>#N/A</v>
      </c>
      <c r="E178" s="2" t="e">
        <f t="shared" si="22"/>
        <v>#N/A</v>
      </c>
      <c r="F178" s="2">
        <v>600531.06121684611</v>
      </c>
      <c r="G178" s="2">
        <f t="shared" si="41"/>
        <v>600531.06121684611</v>
      </c>
      <c r="H178" s="2">
        <f t="shared" si="39"/>
        <v>70975643.699531898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2869964.4285714286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639020.48658534884</v>
      </c>
      <c r="Q178" s="2">
        <f t="shared" si="42"/>
        <v>639020.48658534884</v>
      </c>
      <c r="R178" s="2">
        <f t="shared" si="40"/>
        <v>74242379.530138254</v>
      </c>
      <c r="S178" s="2">
        <f t="shared" si="17"/>
        <v>600531.06121684611</v>
      </c>
      <c r="T178" s="2">
        <f t="shared" si="18"/>
        <v>20920.857142857276</v>
      </c>
      <c r="U178" s="2">
        <f t="shared" si="19"/>
        <v>639020.48658534884</v>
      </c>
      <c r="V178" s="2">
        <f t="shared" si="34"/>
        <v>26930547.912476718</v>
      </c>
      <c r="W178" s="2">
        <f t="shared" si="20"/>
        <v>446325.92012865841</v>
      </c>
      <c r="X178" s="2">
        <f t="shared" si="6"/>
        <v>192694.56645669043</v>
      </c>
      <c r="Y178" s="2">
        <f t="shared" si="37"/>
        <v>47311831.617661521</v>
      </c>
      <c r="Z178" s="2" t="str">
        <f t="shared" si="8"/>
        <v>HERE</v>
      </c>
      <c r="AA178" s="2">
        <f>IF(Z178="HERE",Y178,AA177+Graph!$G$1*1000)</f>
        <v>47311831.617661521</v>
      </c>
      <c r="AB178" s="2">
        <f t="shared" si="21"/>
        <v>192694.56645669043</v>
      </c>
      <c r="AC178" s="2">
        <f t="shared" si="38"/>
        <v>26930547.912476718</v>
      </c>
      <c r="AD178" s="3">
        <f t="shared" si="10"/>
        <v>47311831.617661521</v>
      </c>
      <c r="AE178" s="2">
        <f>IF(AE176&gt;=52800000,52800000,IF(AB157=Graph!G$1*1000,AE177+Graph!G$1*1000,AC178))</f>
        <v>26930547.912476718</v>
      </c>
      <c r="AF178" s="3">
        <f t="shared" si="11"/>
        <v>26930547.912476718</v>
      </c>
      <c r="AG178" s="3">
        <f t="shared" si="29"/>
        <v>39910055.47090511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103</v>
      </c>
      <c r="C179" s="7"/>
      <c r="D179" s="2" t="e">
        <f t="shared" si="12"/>
        <v>#N/A</v>
      </c>
      <c r="E179" s="2" t="e">
        <f t="shared" si="22"/>
        <v>#N/A</v>
      </c>
      <c r="F179" s="2">
        <v>602366.83670598269</v>
      </c>
      <c r="G179" s="2">
        <f t="shared" si="41"/>
        <v>602366.83670598269</v>
      </c>
      <c r="H179" s="2">
        <f t="shared" si="39"/>
        <v>71578010.536237881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2890885.2857142859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641127.1264808327</v>
      </c>
      <c r="Q179" s="2">
        <f t="shared" si="42"/>
        <v>641127.1264808327</v>
      </c>
      <c r="R179" s="2">
        <f t="shared" si="40"/>
        <v>74883506.656619087</v>
      </c>
      <c r="S179" s="2">
        <f t="shared" si="17"/>
        <v>602366.83670598269</v>
      </c>
      <c r="T179" s="2">
        <f t="shared" si="18"/>
        <v>20920.857142857276</v>
      </c>
      <c r="U179" s="2">
        <f t="shared" si="19"/>
        <v>641127.1264808327</v>
      </c>
      <c r="V179" s="2">
        <f t="shared" si="34"/>
        <v>27378709.608094528</v>
      </c>
      <c r="W179" s="2">
        <f t="shared" si="20"/>
        <v>448161.69561780989</v>
      </c>
      <c r="X179" s="2">
        <f t="shared" si="6"/>
        <v>192965.4308630228</v>
      </c>
      <c r="Y179" s="2">
        <f t="shared" si="37"/>
        <v>47504797.048524544</v>
      </c>
      <c r="Z179" s="2" t="str">
        <f t="shared" si="8"/>
        <v>HERE</v>
      </c>
      <c r="AA179" s="2">
        <f>IF(Z179="HERE",Y179,AA178+Graph!$G$1*1000)</f>
        <v>47504797.048524544</v>
      </c>
      <c r="AB179" s="2">
        <f t="shared" si="21"/>
        <v>192965.4308630228</v>
      </c>
      <c r="AC179" s="2">
        <f t="shared" si="38"/>
        <v>27378709.608094528</v>
      </c>
      <c r="AD179" s="3">
        <f t="shared" si="10"/>
        <v>47504797.048524544</v>
      </c>
      <c r="AE179" s="2">
        <f>IF(AE177&gt;=52800000,52800000,IF(AB158=Graph!G$1*1000,AE178+Graph!G$1*1000,AC179))</f>
        <v>27378709.608094528</v>
      </c>
      <c r="AF179" s="3">
        <f t="shared" si="11"/>
        <v>27378709.608094528</v>
      </c>
      <c r="AG179" s="3">
        <f t="shared" si="29"/>
        <v>40169566.190713458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104</v>
      </c>
      <c r="C180" s="7"/>
      <c r="D180" s="2" t="e">
        <f t="shared" si="12"/>
        <v>#N/A</v>
      </c>
      <c r="E180" s="2" t="e">
        <f t="shared" si="22"/>
        <v>#N/A</v>
      </c>
      <c r="F180" s="2">
        <v>604202.61219513416</v>
      </c>
      <c r="G180" s="2">
        <f t="shared" si="41"/>
        <v>604202.61219513416</v>
      </c>
      <c r="H180" s="2">
        <f t="shared" si="39"/>
        <v>72182213.148433015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2911806.1428571432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643233.76637630165</v>
      </c>
      <c r="Q180" s="2">
        <f t="shared" si="42"/>
        <v>643233.76637630165</v>
      </c>
      <c r="R180" s="2">
        <f t="shared" si="40"/>
        <v>75526740.422995389</v>
      </c>
      <c r="S180" s="2">
        <f t="shared" si="17"/>
        <v>604202.61219513416</v>
      </c>
      <c r="T180" s="2">
        <f t="shared" si="18"/>
        <v>20920.857142857276</v>
      </c>
      <c r="U180" s="2">
        <f t="shared" si="19"/>
        <v>643233.76637630165</v>
      </c>
      <c r="V180" s="2">
        <f t="shared" si="34"/>
        <v>27828707.079201475</v>
      </c>
      <c r="W180" s="2">
        <f t="shared" si="20"/>
        <v>449997.47110694647</v>
      </c>
      <c r="X180" s="2">
        <f t="shared" si="6"/>
        <v>193236.29526935518</v>
      </c>
      <c r="Y180" s="2">
        <f t="shared" si="37"/>
        <v>47698033.343793899</v>
      </c>
      <c r="Z180" s="2" t="str">
        <f t="shared" si="8"/>
        <v>HERE</v>
      </c>
      <c r="AA180" s="2">
        <f>IF(Z180="HERE",Y180,AA179+Graph!$G$1*1000)</f>
        <v>47698033.343793899</v>
      </c>
      <c r="AB180" s="2">
        <f t="shared" si="21"/>
        <v>193236.29526935518</v>
      </c>
      <c r="AC180" s="2">
        <f t="shared" si="38"/>
        <v>27828707.079201475</v>
      </c>
      <c r="AD180" s="3">
        <f t="shared" si="10"/>
        <v>47698033.343793899</v>
      </c>
      <c r="AE180" s="2">
        <f>IF(AE178&gt;=52800000,52800000,IF(AB159=Graph!G$1*1000,AE179+Graph!G$1*1000,AC180))</f>
        <v>27828707.079201475</v>
      </c>
      <c r="AF180" s="3">
        <f t="shared" si="11"/>
        <v>27828707.079201475</v>
      </c>
      <c r="AG180" s="3">
        <f t="shared" si="29"/>
        <v>40327043.386427745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105</v>
      </c>
      <c r="C181" s="7"/>
      <c r="D181" s="2" t="e">
        <f t="shared" si="12"/>
        <v>#N/A</v>
      </c>
      <c r="E181" s="2" t="e">
        <f t="shared" si="22"/>
        <v>#N/A</v>
      </c>
      <c r="F181" s="2">
        <v>606038.38768427074</v>
      </c>
      <c r="G181" s="2">
        <f t="shared" si="41"/>
        <v>606038.38768427074</v>
      </c>
      <c r="H181" s="2">
        <f t="shared" si="39"/>
        <v>72788251.536117285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2932727.0000000005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645340.4062717706</v>
      </c>
      <c r="Q181" s="2">
        <f t="shared" si="42"/>
        <v>645340.4062717706</v>
      </c>
      <c r="R181" s="2">
        <f t="shared" si="40"/>
        <v>76172080.829267159</v>
      </c>
      <c r="S181" s="2">
        <f t="shared" si="17"/>
        <v>606038.38768427074</v>
      </c>
      <c r="T181" s="2">
        <f t="shared" si="18"/>
        <v>20920.857142857276</v>
      </c>
      <c r="U181" s="2">
        <f t="shared" si="19"/>
        <v>645340.4062717706</v>
      </c>
      <c r="V181" s="2">
        <f t="shared" si="34"/>
        <v>28280540.325797573</v>
      </c>
      <c r="W181" s="2">
        <f t="shared" si="20"/>
        <v>451833.24659609795</v>
      </c>
      <c r="X181" s="2">
        <f t="shared" si="6"/>
        <v>193507.15967567265</v>
      </c>
      <c r="Y181" s="2">
        <f t="shared" si="37"/>
        <v>47891540.503469571</v>
      </c>
      <c r="Z181" s="2" t="str">
        <f t="shared" si="8"/>
        <v>HERE</v>
      </c>
      <c r="AA181" s="2">
        <f>IF(Z181="HERE",Y181,AA180+Graph!$G$1*1000)</f>
        <v>47891540.503469571</v>
      </c>
      <c r="AB181" s="2">
        <f t="shared" si="21"/>
        <v>193507.15967567265</v>
      </c>
      <c r="AC181" s="2">
        <f t="shared" si="38"/>
        <v>28280540.325797573</v>
      </c>
      <c r="AD181" s="3">
        <f t="shared" si="10"/>
        <v>47891540.503469571</v>
      </c>
      <c r="AE181" s="2">
        <f>IF(AE179&gt;=52800000,52800000,IF(AB160=Graph!G$1*1000,AE180+Graph!G$1*1000,AC181))</f>
        <v>28280540.325797573</v>
      </c>
      <c r="AF181" s="3">
        <f t="shared" si="11"/>
        <v>28280540.325797573</v>
      </c>
      <c r="AG181" s="3">
        <f t="shared" si="29"/>
        <v>40455172.258047946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106</v>
      </c>
      <c r="C182" s="7"/>
      <c r="D182" s="2" t="e">
        <f t="shared" si="12"/>
        <v>#N/A</v>
      </c>
      <c r="E182" s="2" t="e">
        <f t="shared" si="22"/>
        <v>#N/A</v>
      </c>
      <c r="F182" s="2">
        <v>607874.16317342222</v>
      </c>
      <c r="G182" s="2">
        <f t="shared" si="41"/>
        <v>607874.16317342222</v>
      </c>
      <c r="H182" s="2">
        <f t="shared" si="39"/>
        <v>73396125.699290708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2953647.8571428577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647447.04616723955</v>
      </c>
      <c r="Q182" s="2">
        <f t="shared" si="42"/>
        <v>647447.04616723955</v>
      </c>
      <c r="R182" s="2">
        <f t="shared" si="40"/>
        <v>76819527.875434399</v>
      </c>
      <c r="S182" s="2">
        <f t="shared" si="17"/>
        <v>607874.16317342222</v>
      </c>
      <c r="T182" s="2">
        <f t="shared" si="18"/>
        <v>20920.857142857276</v>
      </c>
      <c r="U182" s="2">
        <f t="shared" si="19"/>
        <v>647447.04616723955</v>
      </c>
      <c r="V182" s="2">
        <f t="shared" si="34"/>
        <v>28734209.347882807</v>
      </c>
      <c r="W182" s="2">
        <f t="shared" si="20"/>
        <v>453669.02208523452</v>
      </c>
      <c r="X182" s="2">
        <f t="shared" si="6"/>
        <v>193778.02408200502</v>
      </c>
      <c r="Y182" s="2">
        <f t="shared" si="37"/>
        <v>48085318.527551576</v>
      </c>
      <c r="Z182" s="2" t="str">
        <f t="shared" si="8"/>
        <v>HERE</v>
      </c>
      <c r="AA182" s="2">
        <f>IF(Z182="HERE",Y182,AA181+Graph!$G$1*1000)</f>
        <v>48085318.527551576</v>
      </c>
      <c r="AB182" s="2">
        <f t="shared" si="21"/>
        <v>193778.02408200502</v>
      </c>
      <c r="AC182" s="2">
        <f t="shared" si="38"/>
        <v>28734209.347882807</v>
      </c>
      <c r="AD182" s="3">
        <f t="shared" si="10"/>
        <v>48085318.527551576</v>
      </c>
      <c r="AE182" s="2">
        <f>IF(AE180&gt;=52800000,52800000,IF(AB161=Graph!G$1*1000,AE181+Graph!G$1*1000,AC182))</f>
        <v>28734209.347882807</v>
      </c>
      <c r="AF182" s="3">
        <f t="shared" si="11"/>
        <v>28734209.347882807</v>
      </c>
      <c r="AG182" s="3">
        <f t="shared" si="29"/>
        <v>40645209.029282853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107</v>
      </c>
      <c r="C183" s="7"/>
      <c r="D183" s="2" t="e">
        <f t="shared" si="12"/>
        <v>#N/A</v>
      </c>
      <c r="E183" s="2" t="e">
        <f t="shared" si="22"/>
        <v>#N/A</v>
      </c>
      <c r="F183" s="2">
        <v>609709.93866255879</v>
      </c>
      <c r="G183" s="2">
        <f t="shared" si="41"/>
        <v>609709.93866255879</v>
      </c>
      <c r="H183" s="2">
        <f t="shared" si="39"/>
        <v>74005835.637953267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2974568.714285715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649553.6860627085</v>
      </c>
      <c r="Q183" s="2">
        <f t="shared" si="42"/>
        <v>649553.6860627085</v>
      </c>
      <c r="R183" s="2">
        <f t="shared" si="40"/>
        <v>77469081.561497107</v>
      </c>
      <c r="S183" s="2">
        <f t="shared" si="17"/>
        <v>609709.93866255879</v>
      </c>
      <c r="T183" s="2">
        <f t="shared" si="18"/>
        <v>20920.857142857276</v>
      </c>
      <c r="U183" s="2">
        <f t="shared" si="19"/>
        <v>649553.6860627085</v>
      </c>
      <c r="V183" s="2">
        <f t="shared" si="34"/>
        <v>29189714.145457193</v>
      </c>
      <c r="W183" s="2">
        <f t="shared" si="20"/>
        <v>455504.797574386</v>
      </c>
      <c r="X183" s="2">
        <f t="shared" si="6"/>
        <v>194048.8884883225</v>
      </c>
      <c r="Y183" s="2">
        <f t="shared" si="37"/>
        <v>48279367.416039899</v>
      </c>
      <c r="Z183" s="2" t="str">
        <f t="shared" si="8"/>
        <v>HERE</v>
      </c>
      <c r="AA183" s="2">
        <f>IF(Z183="HERE",Y183,AA182+Graph!$G$1*1000)</f>
        <v>48279367.416039899</v>
      </c>
      <c r="AB183" s="2">
        <f t="shared" si="21"/>
        <v>194048.8884883225</v>
      </c>
      <c r="AC183" s="2">
        <f t="shared" si="38"/>
        <v>29189714.145457193</v>
      </c>
      <c r="AD183" s="3">
        <f t="shared" si="10"/>
        <v>48279367.416039899</v>
      </c>
      <c r="AE183" s="2">
        <f>IF(AE181&gt;=52800000,52800000,IF(AB162=Graph!G$1*1000,AE182+Graph!G$1*1000,AC183))</f>
        <v>29189714.145457193</v>
      </c>
      <c r="AF183" s="3">
        <f t="shared" si="11"/>
        <v>29189714.145457193</v>
      </c>
      <c r="AG183" s="3">
        <f t="shared" si="29"/>
        <v>40835581.367257908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108</v>
      </c>
      <c r="C184" s="7"/>
      <c r="D184" s="2" t="e">
        <f t="shared" si="12"/>
        <v>#N/A</v>
      </c>
      <c r="E184" s="2" t="e">
        <f t="shared" si="22"/>
        <v>#N/A</v>
      </c>
      <c r="F184" s="2">
        <v>611545.71415171027</v>
      </c>
      <c r="G184" s="2">
        <f t="shared" si="41"/>
        <v>611545.71415171027</v>
      </c>
      <c r="H184" s="2">
        <f t="shared" si="39"/>
        <v>74617381.352104977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2995489.5714285723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651660.32595817745</v>
      </c>
      <c r="Q184" s="2">
        <f t="shared" si="42"/>
        <v>651660.32595817745</v>
      </c>
      <c r="R184" s="2">
        <f t="shared" si="40"/>
        <v>78120741.887455285</v>
      </c>
      <c r="S184" s="2">
        <f t="shared" si="17"/>
        <v>611545.71415171027</v>
      </c>
      <c r="T184" s="2">
        <f t="shared" si="18"/>
        <v>20920.857142857276</v>
      </c>
      <c r="U184" s="2">
        <f t="shared" si="19"/>
        <v>651660.32595817745</v>
      </c>
      <c r="V184" s="2">
        <f t="shared" si="34"/>
        <v>29647054.718520731</v>
      </c>
      <c r="W184" s="2">
        <f t="shared" si="20"/>
        <v>457340.57306353748</v>
      </c>
      <c r="X184" s="2">
        <f t="shared" si="6"/>
        <v>194319.75289463997</v>
      </c>
      <c r="Y184" s="2">
        <f t="shared" si="37"/>
        <v>48473687.168934539</v>
      </c>
      <c r="Z184" s="2" t="str">
        <f t="shared" si="8"/>
        <v>HERE</v>
      </c>
      <c r="AA184" s="2">
        <f>IF(Z184="HERE",Y184,AA183+Graph!$G$1*1000)</f>
        <v>48473687.168934539</v>
      </c>
      <c r="AB184" s="2">
        <f t="shared" si="21"/>
        <v>194319.75289463997</v>
      </c>
      <c r="AC184" s="2">
        <f t="shared" si="38"/>
        <v>29647054.718520731</v>
      </c>
      <c r="AD184" s="3">
        <f t="shared" si="10"/>
        <v>48473687.168934539</v>
      </c>
      <c r="AE184" s="2">
        <f>IF(AE182&gt;=52800000,52800000,IF(AB163=Graph!G$1*1000,AE183+Graph!G$1*1000,AC184))</f>
        <v>29647054.718520731</v>
      </c>
      <c r="AF184" s="3">
        <f t="shared" si="11"/>
        <v>29647054.718520731</v>
      </c>
      <c r="AG184" s="3">
        <f t="shared" si="29"/>
        <v>41026289.271973111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109</v>
      </c>
      <c r="C185" s="7"/>
      <c r="D185" s="2" t="e">
        <f t="shared" si="12"/>
        <v>#N/A</v>
      </c>
      <c r="E185" s="2" t="e">
        <f t="shared" si="22"/>
        <v>#N/A</v>
      </c>
      <c r="F185" s="2">
        <v>613381.48964086175</v>
      </c>
      <c r="G185" s="2">
        <f t="shared" si="41"/>
        <v>613381.48964086175</v>
      </c>
      <c r="H185" s="2">
        <f t="shared" si="39"/>
        <v>75230762.841745839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3016410.4285714296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653766.9658536464</v>
      </c>
      <c r="Q185" s="2">
        <f t="shared" si="42"/>
        <v>653766.9658536464</v>
      </c>
      <c r="R185" s="2">
        <f t="shared" si="40"/>
        <v>78774508.853308931</v>
      </c>
      <c r="S185" s="2">
        <f t="shared" si="17"/>
        <v>613381.48964086175</v>
      </c>
      <c r="T185" s="2">
        <f t="shared" si="18"/>
        <v>20920.857142857276</v>
      </c>
      <c r="U185" s="2">
        <f t="shared" si="19"/>
        <v>653766.9658536464</v>
      </c>
      <c r="V185" s="2">
        <f t="shared" si="34"/>
        <v>30106231.067073405</v>
      </c>
      <c r="W185" s="2">
        <f t="shared" si="20"/>
        <v>459176.34855267406</v>
      </c>
      <c r="X185" s="2">
        <f t="shared" si="6"/>
        <v>194590.61730097234</v>
      </c>
      <c r="Y185" s="2">
        <f t="shared" si="37"/>
        <v>48668277.786235511</v>
      </c>
      <c r="Z185" s="2" t="str">
        <f t="shared" si="8"/>
        <v>HERE</v>
      </c>
      <c r="AA185" s="2">
        <f>IF(Z185="HERE",Y185,AA184+Graph!$G$1*1000)</f>
        <v>48668277.786235511</v>
      </c>
      <c r="AB185" s="2">
        <f t="shared" si="21"/>
        <v>194590.61730097234</v>
      </c>
      <c r="AC185" s="2">
        <f t="shared" si="38"/>
        <v>30106231.067073405</v>
      </c>
      <c r="AD185" s="3">
        <f t="shared" si="10"/>
        <v>48668277.786235511</v>
      </c>
      <c r="AE185" s="2">
        <f>IF(AE183&gt;=52800000,52800000,IF(AB164=Graph!G$1*1000,AE184+Graph!G$1*1000,AC185))</f>
        <v>30106231.067073405</v>
      </c>
      <c r="AF185" s="3">
        <f t="shared" si="11"/>
        <v>30106231.067073405</v>
      </c>
      <c r="AG185" s="3">
        <f t="shared" si="29"/>
        <v>41217332.743428469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110</v>
      </c>
      <c r="C186" s="7"/>
      <c r="D186" s="2" t="e">
        <f t="shared" si="12"/>
        <v>#N/A</v>
      </c>
      <c r="E186" s="2" t="e">
        <f t="shared" si="22"/>
        <v>#N/A</v>
      </c>
      <c r="F186" s="2">
        <v>615217.26512999833</v>
      </c>
      <c r="G186" s="2">
        <f t="shared" si="41"/>
        <v>615217.26512999833</v>
      </c>
      <c r="H186" s="2">
        <f t="shared" si="39"/>
        <v>75845980.106875837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3037331.2857142868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655873.60574911535</v>
      </c>
      <c r="Q186" s="2">
        <f t="shared" si="42"/>
        <v>655873.60574911535</v>
      </c>
      <c r="R186" s="2">
        <f t="shared" si="40"/>
        <v>79430382.459058046</v>
      </c>
      <c r="S186" s="2">
        <f t="shared" si="17"/>
        <v>615217.26512999833</v>
      </c>
      <c r="T186" s="2">
        <f t="shared" si="18"/>
        <v>20920.857142857276</v>
      </c>
      <c r="U186" s="2">
        <f t="shared" si="19"/>
        <v>655873.60574911535</v>
      </c>
      <c r="V186" s="2">
        <f t="shared" si="34"/>
        <v>30567243.19111523</v>
      </c>
      <c r="W186" s="2">
        <f t="shared" si="20"/>
        <v>461012.12404182553</v>
      </c>
      <c r="X186" s="2">
        <f t="shared" si="6"/>
        <v>194861.48170728981</v>
      </c>
      <c r="Y186" s="2">
        <f t="shared" si="37"/>
        <v>48863139.267942801</v>
      </c>
      <c r="Z186" s="2" t="str">
        <f t="shared" si="8"/>
        <v>HERE</v>
      </c>
      <c r="AA186" s="2">
        <f>IF(Z186="HERE",Y186,AA185+Graph!$G$1*1000)</f>
        <v>48863139.267942801</v>
      </c>
      <c r="AB186" s="2">
        <f t="shared" si="21"/>
        <v>194861.48170728981</v>
      </c>
      <c r="AC186" s="2">
        <f t="shared" si="38"/>
        <v>30567243.19111523</v>
      </c>
      <c r="AD186" s="3">
        <f t="shared" si="10"/>
        <v>48863139.267942801</v>
      </c>
      <c r="AE186" s="2">
        <f>IF(AE184&gt;=52800000,52800000,IF(AB165=Graph!G$1*1000,AE185+Graph!G$1*1000,AC186))</f>
        <v>30567243.19111523</v>
      </c>
      <c r="AF186" s="3">
        <f t="shared" si="11"/>
        <v>30567243.19111523</v>
      </c>
      <c r="AG186" s="3">
        <f t="shared" si="29"/>
        <v>41408711.781623974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111</v>
      </c>
      <c r="C187" s="7"/>
      <c r="D187" s="2" t="e">
        <f t="shared" si="12"/>
        <v>#N/A</v>
      </c>
      <c r="E187" s="2" t="e">
        <f t="shared" si="22"/>
        <v>#N/A</v>
      </c>
      <c r="F187" s="2">
        <v>617053.0406191498</v>
      </c>
      <c r="G187" s="2">
        <f t="shared" si="41"/>
        <v>617053.0406191498</v>
      </c>
      <c r="H187" s="2">
        <f t="shared" si="39"/>
        <v>76463033.147494987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3058252.1428571441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657980.2456445843</v>
      </c>
      <c r="Q187" s="2">
        <f t="shared" si="42"/>
        <v>657980.2456445843</v>
      </c>
      <c r="R187" s="2">
        <f t="shared" si="40"/>
        <v>80088362.704702631</v>
      </c>
      <c r="S187" s="2">
        <f t="shared" si="17"/>
        <v>617053.0406191498</v>
      </c>
      <c r="T187" s="2">
        <f t="shared" si="18"/>
        <v>20920.857142857276</v>
      </c>
      <c r="U187" s="2">
        <f t="shared" si="19"/>
        <v>657980.2456445843</v>
      </c>
      <c r="V187" s="2">
        <f t="shared" si="34"/>
        <v>31030091.090646192</v>
      </c>
      <c r="W187" s="2">
        <f t="shared" si="20"/>
        <v>462847.89953096211</v>
      </c>
      <c r="X187" s="2">
        <f t="shared" si="6"/>
        <v>195132.34611362219</v>
      </c>
      <c r="Y187" s="2">
        <f t="shared" si="37"/>
        <v>49058271.614056423</v>
      </c>
      <c r="Z187" s="2" t="str">
        <f t="shared" si="8"/>
        <v>HERE</v>
      </c>
      <c r="AA187" s="2">
        <f>IF(Z187="HERE",Y187,AA186+Graph!$G$1*1000)</f>
        <v>49058271.614056423</v>
      </c>
      <c r="AB187" s="2">
        <f t="shared" si="21"/>
        <v>195132.34611362219</v>
      </c>
      <c r="AC187" s="2">
        <f t="shared" si="38"/>
        <v>31030091.090646192</v>
      </c>
      <c r="AD187" s="3">
        <f t="shared" si="10"/>
        <v>49058271.614056423</v>
      </c>
      <c r="AE187" s="2">
        <f>IF(AE185&gt;=52800000,52800000,IF(AB166=Graph!G$1*1000,AE186+Graph!G$1*1000,AC187))</f>
        <v>31030091.090646192</v>
      </c>
      <c r="AF187" s="3">
        <f t="shared" si="11"/>
        <v>31030091.090646192</v>
      </c>
      <c r="AG187" s="3">
        <f t="shared" si="29"/>
        <v>41600426.386559628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112</v>
      </c>
      <c r="C188" s="7"/>
      <c r="D188" s="2" t="e">
        <f t="shared" si="12"/>
        <v>#N/A</v>
      </c>
      <c r="E188" s="2" t="e">
        <f t="shared" si="22"/>
        <v>#N/A</v>
      </c>
      <c r="F188" s="2">
        <v>618888.81610828638</v>
      </c>
      <c r="G188" s="2">
        <f t="shared" si="41"/>
        <v>618888.81610828638</v>
      </c>
      <c r="H188" s="2">
        <f t="shared" si="39"/>
        <v>77081921.963603273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3079173.0000000014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660086.88554005325</v>
      </c>
      <c r="Q188" s="2">
        <f t="shared" si="42"/>
        <v>660086.88554005325</v>
      </c>
      <c r="R188" s="2">
        <f t="shared" si="40"/>
        <v>80748449.590242684</v>
      </c>
      <c r="S188" s="2">
        <f t="shared" si="17"/>
        <v>618888.81610828638</v>
      </c>
      <c r="T188" s="2">
        <f t="shared" si="18"/>
        <v>20920.857142857276</v>
      </c>
      <c r="U188" s="2">
        <f t="shared" si="19"/>
        <v>660086.88554005325</v>
      </c>
      <c r="V188" s="2">
        <f t="shared" si="34"/>
        <v>31494774.765666306</v>
      </c>
      <c r="W188" s="2">
        <f t="shared" si="20"/>
        <v>464683.67502011359</v>
      </c>
      <c r="X188" s="2">
        <f t="shared" si="6"/>
        <v>195403.21051993966</v>
      </c>
      <c r="Y188" s="2">
        <f t="shared" si="37"/>
        <v>49253674.824576363</v>
      </c>
      <c r="Z188" s="2" t="str">
        <f t="shared" si="8"/>
        <v>HERE</v>
      </c>
      <c r="AA188" s="2">
        <f>IF(Z188="HERE",Y188,AA187+Graph!$G$1*1000)</f>
        <v>49253674.824576363</v>
      </c>
      <c r="AB188" s="2">
        <f t="shared" si="21"/>
        <v>195403.21051993966</v>
      </c>
      <c r="AC188" s="2">
        <f t="shared" si="38"/>
        <v>31494774.765666306</v>
      </c>
      <c r="AD188" s="3">
        <f t="shared" si="10"/>
        <v>49253674.824576363</v>
      </c>
      <c r="AE188" s="2">
        <f>IF(AE186&gt;=52800000,52800000,IF(AB167=Graph!G$1*1000,AE187+Graph!G$1*1000,AC188))</f>
        <v>31494774.765666306</v>
      </c>
      <c r="AF188" s="3">
        <f t="shared" si="11"/>
        <v>31494774.765666306</v>
      </c>
      <c r="AG188" s="3">
        <f t="shared" si="29"/>
        <v>41792476.558235437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113</v>
      </c>
      <c r="C189" s="7"/>
      <c r="D189" s="2" t="e">
        <f t="shared" si="12"/>
        <v>#N/A</v>
      </c>
      <c r="E189" s="2" t="e">
        <f t="shared" si="22"/>
        <v>#N/A</v>
      </c>
      <c r="F189" s="2">
        <v>620724.59159743786</v>
      </c>
      <c r="G189" s="2">
        <f t="shared" si="41"/>
        <v>620724.59159743786</v>
      </c>
      <c r="H189" s="2">
        <f t="shared" si="39"/>
        <v>77702646.555200711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3100093.8571428587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662193.5254355222</v>
      </c>
      <c r="Q189" s="2">
        <f t="shared" si="42"/>
        <v>662193.5254355222</v>
      </c>
      <c r="R189" s="2">
        <f t="shared" si="40"/>
        <v>81410643.115678206</v>
      </c>
      <c r="S189" s="2">
        <f t="shared" si="17"/>
        <v>620724.59159743786</v>
      </c>
      <c r="T189" s="2">
        <f t="shared" si="18"/>
        <v>20920.857142857276</v>
      </c>
      <c r="U189" s="2">
        <f t="shared" si="19"/>
        <v>662193.5254355222</v>
      </c>
      <c r="V189" s="2">
        <f t="shared" si="34"/>
        <v>31961294.216175556</v>
      </c>
      <c r="W189" s="2">
        <f t="shared" si="20"/>
        <v>466519.45050925016</v>
      </c>
      <c r="X189" s="2">
        <f t="shared" si="6"/>
        <v>195674.07492627203</v>
      </c>
      <c r="Y189" s="2">
        <f t="shared" si="37"/>
        <v>49449348.899502635</v>
      </c>
      <c r="Z189" s="2" t="str">
        <f t="shared" si="8"/>
        <v>HERE</v>
      </c>
      <c r="AA189" s="2">
        <f>IF(Z189="HERE",Y189,AA188+Graph!$G$1*1000)</f>
        <v>49449348.899502635</v>
      </c>
      <c r="AB189" s="2">
        <f t="shared" si="21"/>
        <v>195674.07492627203</v>
      </c>
      <c r="AC189" s="2">
        <f t="shared" si="38"/>
        <v>31961294.216175556</v>
      </c>
      <c r="AD189" s="3">
        <f t="shared" si="10"/>
        <v>49449348.899502635</v>
      </c>
      <c r="AE189" s="2">
        <f>IF(AE187&gt;=52800000,52800000,IF(AB168=Graph!G$1*1000,AE188+Graph!G$1*1000,AC189))</f>
        <v>31961294.216175556</v>
      </c>
      <c r="AF189" s="3">
        <f t="shared" si="11"/>
        <v>31961294.216175556</v>
      </c>
      <c r="AG189" s="3">
        <f t="shared" si="29"/>
        <v>41984862.296651378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114</v>
      </c>
      <c r="C190" s="7"/>
      <c r="D190" s="2" t="e">
        <f t="shared" si="12"/>
        <v>#N/A</v>
      </c>
      <c r="E190" s="2" t="e">
        <f t="shared" si="22"/>
        <v>#N/A</v>
      </c>
      <c r="F190" s="2">
        <v>622560.36708657444</v>
      </c>
      <c r="G190" s="2">
        <f t="shared" si="41"/>
        <v>622560.36708657444</v>
      </c>
      <c r="H190" s="2">
        <f t="shared" si="39"/>
        <v>78325206.922287285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3121014.7142857159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664300.16533100605</v>
      </c>
      <c r="Q190" s="2">
        <f t="shared" si="42"/>
        <v>664300.16533100605</v>
      </c>
      <c r="R190" s="2">
        <f t="shared" si="40"/>
        <v>82074943.281009212</v>
      </c>
      <c r="S190" s="2">
        <f t="shared" si="17"/>
        <v>622560.36708657444</v>
      </c>
      <c r="T190" s="2">
        <f t="shared" si="18"/>
        <v>20920.857142857276</v>
      </c>
      <c r="U190" s="2">
        <f t="shared" si="19"/>
        <v>664300.16533100605</v>
      </c>
      <c r="V190" s="2">
        <f t="shared" si="34"/>
        <v>32429649.442173958</v>
      </c>
      <c r="W190" s="2">
        <f t="shared" si="20"/>
        <v>468355.22599840164</v>
      </c>
      <c r="X190" s="2">
        <f t="shared" si="6"/>
        <v>195944.93933260441</v>
      </c>
      <c r="Y190" s="2">
        <f t="shared" si="37"/>
        <v>49645293.838835239</v>
      </c>
      <c r="Z190" s="2" t="str">
        <f t="shared" si="8"/>
        <v>HERE</v>
      </c>
      <c r="AA190" s="2">
        <f>IF(Z190="HERE",Y190,AA189+Graph!$G$1*1000)</f>
        <v>49645293.838835239</v>
      </c>
      <c r="AB190" s="2">
        <f t="shared" si="21"/>
        <v>195944.93933260441</v>
      </c>
      <c r="AC190" s="2">
        <f t="shared" si="38"/>
        <v>32429649.442173958</v>
      </c>
      <c r="AD190" s="3">
        <f t="shared" si="10"/>
        <v>49645293.838835239</v>
      </c>
      <c r="AE190" s="2">
        <f>IF(AE188&gt;=52800000,52800000,IF(AB169=Graph!G$1*1000,AE189+Graph!G$1*1000,AC190))</f>
        <v>32429649.442173958</v>
      </c>
      <c r="AF190" s="3">
        <f t="shared" si="11"/>
        <v>32429649.442173958</v>
      </c>
      <c r="AG190" s="3">
        <f t="shared" si="29"/>
        <v>42177583.60180749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115</v>
      </c>
      <c r="C191" s="7"/>
      <c r="D191" s="2" t="e">
        <f t="shared" si="12"/>
        <v>#N/A</v>
      </c>
      <c r="E191" s="2" t="e">
        <f t="shared" si="22"/>
        <v>#N/A</v>
      </c>
      <c r="F191" s="2">
        <v>624396.14257572591</v>
      </c>
      <c r="G191" s="2">
        <f t="shared" si="41"/>
        <v>624396.14257572591</v>
      </c>
      <c r="H191" s="2">
        <f t="shared" si="39"/>
        <v>78949603.064863011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3141935.5714285732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666406.805226475</v>
      </c>
      <c r="Q191" s="2">
        <f t="shared" si="42"/>
        <v>666406.805226475</v>
      </c>
      <c r="R191" s="2">
        <f t="shared" si="40"/>
        <v>82741350.086235687</v>
      </c>
      <c r="S191" s="2">
        <f t="shared" si="17"/>
        <v>624396.14257572591</v>
      </c>
      <c r="T191" s="2">
        <f t="shared" si="18"/>
        <v>20920.857142857276</v>
      </c>
      <c r="U191" s="2">
        <f t="shared" si="19"/>
        <v>666406.805226475</v>
      </c>
      <c r="V191" s="2">
        <f t="shared" si="34"/>
        <v>32899840.443661511</v>
      </c>
      <c r="W191" s="2">
        <f t="shared" si="20"/>
        <v>470191.00148755312</v>
      </c>
      <c r="X191" s="2">
        <f t="shared" si="6"/>
        <v>196215.80373892188</v>
      </c>
      <c r="Y191" s="2">
        <f t="shared" si="37"/>
        <v>49841509.642574161</v>
      </c>
      <c r="Z191" s="2" t="str">
        <f t="shared" si="8"/>
        <v>HERE</v>
      </c>
      <c r="AA191" s="2">
        <f>IF(Z191="HERE",Y191,AA190+Graph!$G$1*1000)</f>
        <v>49841509.642574161</v>
      </c>
      <c r="AB191" s="2">
        <f t="shared" si="21"/>
        <v>196215.80373892188</v>
      </c>
      <c r="AC191" s="2">
        <f t="shared" si="38"/>
        <v>32899840.443661511</v>
      </c>
      <c r="AD191" s="3">
        <f t="shared" si="10"/>
        <v>49841509.642574161</v>
      </c>
      <c r="AE191" s="2">
        <f>IF(AE189&gt;=52800000,52800000,IF(AB170=Graph!G$1*1000,AE190+Graph!G$1*1000,AC191))</f>
        <v>32899840.443661511</v>
      </c>
      <c r="AF191" s="3">
        <f t="shared" si="11"/>
        <v>32899840.443661511</v>
      </c>
      <c r="AG191" s="3">
        <f t="shared" si="29"/>
        <v>42370640.473703749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116</v>
      </c>
      <c r="C192" s="7"/>
      <c r="D192" s="2" t="e">
        <f t="shared" si="12"/>
        <v>#N/A</v>
      </c>
      <c r="E192" s="2" t="e">
        <f t="shared" si="22"/>
        <v>#N/A</v>
      </c>
      <c r="F192" s="2">
        <v>626231.91806487739</v>
      </c>
      <c r="G192" s="2">
        <f t="shared" si="41"/>
        <v>626231.91806487739</v>
      </c>
      <c r="H192" s="2">
        <f t="shared" si="39"/>
        <v>79575834.982927889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3162856.4285714305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668513.44512194395</v>
      </c>
      <c r="Q192" s="2">
        <f t="shared" si="42"/>
        <v>668513.44512194395</v>
      </c>
      <c r="R192" s="2">
        <f t="shared" si="40"/>
        <v>83409863.531357631</v>
      </c>
      <c r="S192" s="2">
        <f t="shared" si="17"/>
        <v>626231.91806487739</v>
      </c>
      <c r="T192" s="2">
        <f t="shared" si="18"/>
        <v>20920.857142857276</v>
      </c>
      <c r="U192" s="2">
        <f t="shared" si="19"/>
        <v>668513.44512194395</v>
      </c>
      <c r="V192" s="2">
        <f t="shared" si="34"/>
        <v>33371867.220638201</v>
      </c>
      <c r="W192" s="2">
        <f t="shared" si="20"/>
        <v>472026.7769766897</v>
      </c>
      <c r="X192" s="2">
        <f t="shared" si="6"/>
        <v>196486.66814525425</v>
      </c>
      <c r="Y192" s="2">
        <f t="shared" si="37"/>
        <v>50037996.310719416</v>
      </c>
      <c r="Z192" s="2" t="str">
        <f t="shared" si="8"/>
        <v>HERE</v>
      </c>
      <c r="AA192" s="2">
        <f>IF(Z192="HERE",Y192,AA191+Graph!$G$1*1000)</f>
        <v>50037996.310719416</v>
      </c>
      <c r="AB192" s="2">
        <f t="shared" si="21"/>
        <v>196486.66814525425</v>
      </c>
      <c r="AC192" s="2">
        <f t="shared" si="38"/>
        <v>33371867.220638201</v>
      </c>
      <c r="AD192" s="3">
        <f t="shared" si="10"/>
        <v>50037996.310719416</v>
      </c>
      <c r="AE192" s="2">
        <f>IF(AE190&gt;=52800000,52800000,IF(AB171=Graph!G$1*1000,AE191+Graph!G$1*1000,AC192))</f>
        <v>33371867.220638201</v>
      </c>
      <c r="AF192" s="3">
        <f t="shared" si="11"/>
        <v>33371867.220638201</v>
      </c>
      <c r="AG192" s="3">
        <f t="shared" si="29"/>
        <v>42564032.912340164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117</v>
      </c>
      <c r="C193" s="7"/>
      <c r="D193" s="2" t="e">
        <f t="shared" si="12"/>
        <v>#N/A</v>
      </c>
      <c r="E193" s="2" t="e">
        <f t="shared" si="22"/>
        <v>#N/A</v>
      </c>
      <c r="F193" s="2">
        <v>628067.69355401397</v>
      </c>
      <c r="G193" s="2">
        <f t="shared" si="41"/>
        <v>628067.69355401397</v>
      </c>
      <c r="H193" s="2">
        <f t="shared" si="39"/>
        <v>80203902.676481903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3183777.2857142878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670620.0850174129</v>
      </c>
      <c r="Q193" s="2">
        <f t="shared" si="42"/>
        <v>670620.0850174129</v>
      </c>
      <c r="R193" s="2">
        <f t="shared" si="40"/>
        <v>84080483.616375044</v>
      </c>
      <c r="S193" s="2">
        <f t="shared" si="17"/>
        <v>628067.69355401397</v>
      </c>
      <c r="T193" s="2">
        <f t="shared" si="18"/>
        <v>20920.857142857276</v>
      </c>
      <c r="U193" s="2">
        <f t="shared" si="19"/>
        <v>670620.0850174129</v>
      </c>
      <c r="V193" s="2">
        <f t="shared" si="34"/>
        <v>33845729.773104042</v>
      </c>
      <c r="W193" s="2">
        <f t="shared" si="20"/>
        <v>473862.55246584117</v>
      </c>
      <c r="X193" s="2">
        <f t="shared" si="6"/>
        <v>196757.53255157173</v>
      </c>
      <c r="Y193" s="2">
        <f t="shared" si="37"/>
        <v>50234753.843270987</v>
      </c>
      <c r="Z193" s="2" t="str">
        <f t="shared" si="8"/>
        <v>HERE</v>
      </c>
      <c r="AA193" s="2">
        <f>IF(Z193="HERE",Y193,AA192+Graph!$G$1*1000)</f>
        <v>50234753.843270987</v>
      </c>
      <c r="AB193" s="2">
        <f t="shared" si="21"/>
        <v>196757.53255157173</v>
      </c>
      <c r="AC193" s="2">
        <f t="shared" si="38"/>
        <v>33845729.773104042</v>
      </c>
      <c r="AD193" s="3">
        <f t="shared" si="10"/>
        <v>50234753.843270987</v>
      </c>
      <c r="AE193" s="2">
        <f>IF(AE191&gt;=52800000,52800000,IF(AB172=Graph!G$1*1000,AE192+Graph!G$1*1000,AC193))</f>
        <v>33845729.773104042</v>
      </c>
      <c r="AF193" s="3">
        <f t="shared" si="11"/>
        <v>33845729.773104042</v>
      </c>
      <c r="AG193" s="3">
        <f t="shared" si="29"/>
        <v>42757760.917716719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118</v>
      </c>
      <c r="C194" s="7"/>
      <c r="D194" s="2" t="e">
        <f t="shared" si="12"/>
        <v>#N/A</v>
      </c>
      <c r="E194" s="2" t="e">
        <f t="shared" si="22"/>
        <v>#N/A</v>
      </c>
      <c r="F194" s="2">
        <v>629903.46904316545</v>
      </c>
      <c r="G194" s="2">
        <f t="shared" si="41"/>
        <v>629903.46904316545</v>
      </c>
      <c r="H194" s="2">
        <f t="shared" si="39"/>
        <v>80833806.145525068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3204698.1428571451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672726.72491288185</v>
      </c>
      <c r="Q194" s="2">
        <f t="shared" si="42"/>
        <v>672726.72491288185</v>
      </c>
      <c r="R194" s="2">
        <f t="shared" si="40"/>
        <v>84753210.341287926</v>
      </c>
      <c r="S194" s="2">
        <f t="shared" si="17"/>
        <v>629903.46904316545</v>
      </c>
      <c r="T194" s="2">
        <f t="shared" si="18"/>
        <v>20920.857142857276</v>
      </c>
      <c r="U194" s="2">
        <f t="shared" si="19"/>
        <v>672726.72491288185</v>
      </c>
      <c r="V194" s="2">
        <f t="shared" si="34"/>
        <v>34321428.10105902</v>
      </c>
      <c r="W194" s="2">
        <f t="shared" si="20"/>
        <v>475698.32795497775</v>
      </c>
      <c r="X194" s="2">
        <f t="shared" si="6"/>
        <v>197028.3969579041</v>
      </c>
      <c r="Y194" s="2">
        <f t="shared" si="37"/>
        <v>50431782.240228891</v>
      </c>
      <c r="Z194" s="2" t="str">
        <f t="shared" si="8"/>
        <v>HERE</v>
      </c>
      <c r="AA194" s="2">
        <f>IF(Z194="HERE",Y194,AA193+Graph!$G$1*1000)</f>
        <v>50431782.240228891</v>
      </c>
      <c r="AB194" s="2">
        <f t="shared" si="21"/>
        <v>197028.3969579041</v>
      </c>
      <c r="AC194" s="2">
        <f t="shared" si="38"/>
        <v>34321428.10105902</v>
      </c>
      <c r="AD194" s="3">
        <f t="shared" si="10"/>
        <v>50431782.240228891</v>
      </c>
      <c r="AE194" s="2">
        <f>IF(AE192&gt;=52800000,52800000,IF(AB173=Graph!G$1*1000,AE193+Graph!G$1*1000,AC194))</f>
        <v>34321428.10105902</v>
      </c>
      <c r="AF194" s="3">
        <f t="shared" si="11"/>
        <v>34321428.10105902</v>
      </c>
      <c r="AG194" s="3">
        <f t="shared" si="29"/>
        <v>42951824.489833429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119</v>
      </c>
      <c r="C195" s="7"/>
      <c r="D195" s="2" t="e">
        <f t="shared" si="12"/>
        <v>#N/A</v>
      </c>
      <c r="E195" s="2" t="e">
        <f t="shared" si="22"/>
        <v>#N/A</v>
      </c>
      <c r="F195" s="2">
        <v>631739.24453230202</v>
      </c>
      <c r="G195" s="2">
        <f t="shared" si="41"/>
        <v>631739.24453230202</v>
      </c>
      <c r="H195" s="2">
        <f t="shared" si="39"/>
        <v>81465545.39005737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3225619.0000000023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674833.3648083508</v>
      </c>
      <c r="Q195" s="2">
        <f t="shared" si="42"/>
        <v>674833.3648083508</v>
      </c>
      <c r="R195" s="2">
        <f t="shared" si="40"/>
        <v>85428043.706096277</v>
      </c>
      <c r="S195" s="2">
        <f t="shared" si="17"/>
        <v>631739.24453230202</v>
      </c>
      <c r="T195" s="2">
        <f t="shared" si="18"/>
        <v>20920.857142857276</v>
      </c>
      <c r="U195" s="2">
        <f t="shared" si="19"/>
        <v>674833.3648083508</v>
      </c>
      <c r="V195" s="2">
        <f t="shared" si="34"/>
        <v>34798962.204503149</v>
      </c>
      <c r="W195" s="2">
        <f t="shared" si="20"/>
        <v>477534.10344412923</v>
      </c>
      <c r="X195" s="2">
        <f t="shared" si="6"/>
        <v>197299.26136422157</v>
      </c>
      <c r="Y195" s="2">
        <f t="shared" si="37"/>
        <v>50629081.501593113</v>
      </c>
      <c r="Z195" s="2" t="str">
        <f t="shared" si="8"/>
        <v>HERE</v>
      </c>
      <c r="AA195" s="2">
        <f>IF(Z195="HERE",Y195,AA194+Graph!$G$1*1000)</f>
        <v>50629081.501593113</v>
      </c>
      <c r="AB195" s="2">
        <f t="shared" si="21"/>
        <v>197299.26136422157</v>
      </c>
      <c r="AC195" s="2">
        <f t="shared" si="38"/>
        <v>34798962.204503149</v>
      </c>
      <c r="AD195" s="3">
        <f t="shared" si="10"/>
        <v>50629081.501593113</v>
      </c>
      <c r="AE195" s="2">
        <f>IF(AE193&gt;=52800000,52800000,IF(AB174=Graph!G$1*1000,AE194+Graph!G$1*1000,AC195))</f>
        <v>34798962.204503149</v>
      </c>
      <c r="AF195" s="3">
        <f t="shared" si="11"/>
        <v>34798962.204503149</v>
      </c>
      <c r="AG195" s="3">
        <f t="shared" si="29"/>
        <v>43146223.628690287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120</v>
      </c>
      <c r="C196" s="7"/>
      <c r="D196" s="2" t="e">
        <f t="shared" si="12"/>
        <v>#N/A</v>
      </c>
      <c r="E196" s="2" t="e">
        <f t="shared" si="22"/>
        <v>#N/A</v>
      </c>
      <c r="F196" s="2">
        <v>633575.0200214535</v>
      </c>
      <c r="G196" s="2">
        <f t="shared" si="41"/>
        <v>633575.0200214535</v>
      </c>
      <c r="H196" s="2">
        <f t="shared" si="39"/>
        <v>82099120.410078824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3246539.8571428596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676940.00470381975</v>
      </c>
      <c r="Q196" s="2">
        <f t="shared" si="42"/>
        <v>676940.00470381975</v>
      </c>
      <c r="R196" s="2">
        <f t="shared" si="40"/>
        <v>86104983.710800096</v>
      </c>
      <c r="S196" s="2">
        <f t="shared" si="17"/>
        <v>633575.0200214535</v>
      </c>
      <c r="T196" s="2">
        <f t="shared" si="18"/>
        <v>20920.857142857276</v>
      </c>
      <c r="U196" s="2">
        <f t="shared" si="19"/>
        <v>676940.00470381975</v>
      </c>
      <c r="V196" s="2">
        <f t="shared" si="34"/>
        <v>35278332.083436415</v>
      </c>
      <c r="W196" s="2">
        <f t="shared" si="20"/>
        <v>479369.87893326581</v>
      </c>
      <c r="X196" s="2">
        <f t="shared" si="6"/>
        <v>197570.12577055395</v>
      </c>
      <c r="Y196" s="2">
        <f t="shared" si="37"/>
        <v>50826651.627363667</v>
      </c>
      <c r="Z196" s="2" t="str">
        <f t="shared" si="8"/>
        <v>HERE</v>
      </c>
      <c r="AA196" s="2">
        <f>IF(Z196="HERE",Y196,AA195+Graph!$G$1*1000)</f>
        <v>50826651.627363667</v>
      </c>
      <c r="AB196" s="2">
        <f t="shared" si="21"/>
        <v>197570.12577055395</v>
      </c>
      <c r="AC196" s="2">
        <f t="shared" si="38"/>
        <v>35278332.083436415</v>
      </c>
      <c r="AD196" s="3">
        <f t="shared" si="10"/>
        <v>50826651.627363667</v>
      </c>
      <c r="AE196" s="2">
        <f>IF(AE194&gt;=52800000,52800000,IF(AB175=Graph!G$1*1000,AE195+Graph!G$1*1000,AC196))</f>
        <v>35278332.083436415</v>
      </c>
      <c r="AF196" s="3">
        <f t="shared" si="11"/>
        <v>35278332.083436415</v>
      </c>
      <c r="AG196" s="3">
        <f t="shared" si="29"/>
        <v>43340958.334287293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121</v>
      </c>
      <c r="C197" s="7"/>
      <c r="D197" s="2" t="e">
        <f t="shared" si="12"/>
        <v>#N/A</v>
      </c>
      <c r="E197" s="2" t="e">
        <f t="shared" si="22"/>
        <v>#N/A</v>
      </c>
      <c r="F197" s="2">
        <v>635410.79551059008</v>
      </c>
      <c r="G197" s="2">
        <f t="shared" si="41"/>
        <v>635410.79551059008</v>
      </c>
      <c r="H197" s="2">
        <f t="shared" si="39"/>
        <v>82734531.205589414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3267460.7142857169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679046.6445992887</v>
      </c>
      <c r="Q197" s="2">
        <f t="shared" si="42"/>
        <v>679046.6445992887</v>
      </c>
      <c r="R197" s="2">
        <f t="shared" si="40"/>
        <v>86784030.355399385</v>
      </c>
      <c r="S197" s="2">
        <f t="shared" si="17"/>
        <v>635410.79551059008</v>
      </c>
      <c r="T197" s="2">
        <f t="shared" si="18"/>
        <v>20920.857142857276</v>
      </c>
      <c r="U197" s="2">
        <f t="shared" si="19"/>
        <v>679046.6445992887</v>
      </c>
      <c r="V197" s="2">
        <f t="shared" si="34"/>
        <v>35759537.737858832</v>
      </c>
      <c r="W197" s="2">
        <f t="shared" si="20"/>
        <v>481205.65442241728</v>
      </c>
      <c r="X197" s="2">
        <f t="shared" si="6"/>
        <v>197840.99017687142</v>
      </c>
      <c r="Y197" s="2">
        <f t="shared" si="37"/>
        <v>51024492.617540538</v>
      </c>
      <c r="Z197" s="2" t="str">
        <f t="shared" si="8"/>
        <v>HERE</v>
      </c>
      <c r="AA197" s="2">
        <f>IF(Z197="HERE",Y197,AA196+Graph!$G$1*1000)</f>
        <v>51024492.617540538</v>
      </c>
      <c r="AB197" s="2">
        <f t="shared" si="21"/>
        <v>197840.99017687142</v>
      </c>
      <c r="AC197" s="2">
        <f t="shared" si="38"/>
        <v>35759537.737858832</v>
      </c>
      <c r="AD197" s="3">
        <f t="shared" si="10"/>
        <v>51024492.617540538</v>
      </c>
      <c r="AE197" s="2">
        <f>IF(AE195&gt;=52800000,52800000,IF(AB176=Graph!G$1*1000,AE196+Graph!G$1*1000,AC197))</f>
        <v>35759537.737858832</v>
      </c>
      <c r="AF197" s="3">
        <f t="shared" si="11"/>
        <v>35759537.737858832</v>
      </c>
      <c r="AG197" s="3">
        <f t="shared" si="29"/>
        <v>43536028.606624454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122</v>
      </c>
      <c r="C198" s="7"/>
      <c r="D198" s="2" t="e">
        <f t="shared" si="12"/>
        <v>#N/A</v>
      </c>
      <c r="E198" s="2" t="e">
        <f t="shared" si="22"/>
        <v>#N/A</v>
      </c>
      <c r="F198" s="2">
        <v>637246.57099974155</v>
      </c>
      <c r="G198" s="2">
        <f t="shared" si="41"/>
        <v>637246.57099974155</v>
      </c>
      <c r="H198" s="2">
        <f t="shared" si="39"/>
        <v>83371777.776589155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3288381.5714285742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681153.28449475765</v>
      </c>
      <c r="Q198" s="2">
        <f t="shared" si="42"/>
        <v>681153.28449475765</v>
      </c>
      <c r="R198" s="2">
        <f t="shared" si="40"/>
        <v>87465183.639894143</v>
      </c>
      <c r="S198" s="2">
        <f t="shared" si="17"/>
        <v>637246.57099974155</v>
      </c>
      <c r="T198" s="2">
        <f t="shared" si="18"/>
        <v>20920.857142857276</v>
      </c>
      <c r="U198" s="2">
        <f t="shared" si="19"/>
        <v>681153.28449475765</v>
      </c>
      <c r="V198" s="2">
        <f t="shared" si="34"/>
        <v>36242579.167770386</v>
      </c>
      <c r="W198" s="2">
        <f t="shared" si="20"/>
        <v>483041.42991155386</v>
      </c>
      <c r="X198" s="2">
        <f t="shared" si="6"/>
        <v>198111.85458320379</v>
      </c>
      <c r="Y198" s="2">
        <f t="shared" si="37"/>
        <v>51222604.472123742</v>
      </c>
      <c r="Z198" s="2" t="str">
        <f t="shared" si="8"/>
        <v>HERE</v>
      </c>
      <c r="AA198" s="2">
        <f>IF(Z198="HERE",Y198,AA197+Graph!$G$1*1000)</f>
        <v>51222604.472123742</v>
      </c>
      <c r="AB198" s="2">
        <f t="shared" si="21"/>
        <v>198111.85458320379</v>
      </c>
      <c r="AC198" s="2">
        <f t="shared" si="38"/>
        <v>36242579.167770386</v>
      </c>
      <c r="AD198" s="3">
        <f t="shared" si="10"/>
        <v>51222604.472123742</v>
      </c>
      <c r="AE198" s="2">
        <f>IF(AE196&gt;=52800000,52800000,IF(AB177=Graph!G$1*1000,AE197+Graph!G$1*1000,AC198))</f>
        <v>36242579.167770386</v>
      </c>
      <c r="AF198" s="3">
        <f t="shared" si="11"/>
        <v>36242579.167770386</v>
      </c>
      <c r="AG198" s="3">
        <f t="shared" si="29"/>
        <v>43731434.445701748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123</v>
      </c>
      <c r="C199" s="7"/>
      <c r="D199" s="2" t="e">
        <f t="shared" si="12"/>
        <v>#N/A</v>
      </c>
      <c r="E199" s="2" t="e">
        <f t="shared" si="22"/>
        <v>#N/A</v>
      </c>
      <c r="F199" s="2">
        <v>639082.34648889303</v>
      </c>
      <c r="G199" s="2">
        <f t="shared" si="41"/>
        <v>639082.34648889303</v>
      </c>
      <c r="H199" s="2">
        <f t="shared" si="39"/>
        <v>84010860.123078048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3309302.4285714314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683259.9243902266</v>
      </c>
      <c r="Q199" s="2">
        <f t="shared" si="42"/>
        <v>683259.9243902266</v>
      </c>
      <c r="R199" s="2">
        <f t="shared" si="40"/>
        <v>88148443.564284369</v>
      </c>
      <c r="S199" s="2">
        <f t="shared" si="17"/>
        <v>639082.34648889303</v>
      </c>
      <c r="T199" s="2">
        <f t="shared" si="18"/>
        <v>20920.857142857276</v>
      </c>
      <c r="U199" s="2">
        <f t="shared" si="19"/>
        <v>683259.9243902266</v>
      </c>
      <c r="V199" s="2">
        <f t="shared" si="34"/>
        <v>36727456.373171091</v>
      </c>
      <c r="W199" s="2">
        <f t="shared" si="20"/>
        <v>484877.20540070534</v>
      </c>
      <c r="X199" s="2">
        <f t="shared" si="6"/>
        <v>198382.71898952127</v>
      </c>
      <c r="Y199" s="2">
        <f t="shared" si="37"/>
        <v>51420987.191113263</v>
      </c>
      <c r="Z199" s="2" t="str">
        <f t="shared" si="8"/>
        <v>HERE</v>
      </c>
      <c r="AA199" s="2">
        <f>IF(Z199="HERE",Y199,AA198+Graph!$G$1*1000)</f>
        <v>51420987.191113263</v>
      </c>
      <c r="AB199" s="2">
        <f t="shared" si="21"/>
        <v>198382.71898952127</v>
      </c>
      <c r="AC199" s="2">
        <f t="shared" si="38"/>
        <v>36727456.373171091</v>
      </c>
      <c r="AD199" s="3">
        <f t="shared" si="10"/>
        <v>51420987.191113263</v>
      </c>
      <c r="AE199" s="2">
        <f>IF(AE197&gt;=52800000,52800000,IF(AB178=Graph!G$1*1000,AE198+Graph!G$1*1000,AC199))</f>
        <v>36727456.373171091</v>
      </c>
      <c r="AF199" s="3">
        <f t="shared" si="11"/>
        <v>36727456.373171091</v>
      </c>
      <c r="AG199" s="3">
        <f t="shared" si="29"/>
        <v>43927175.851519205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124</v>
      </c>
      <c r="C200" s="7"/>
      <c r="D200" s="2" t="e">
        <f t="shared" si="12"/>
        <v>#N/A</v>
      </c>
      <c r="E200" s="2" t="e">
        <f t="shared" si="22"/>
        <v>#N/A</v>
      </c>
      <c r="F200" s="2">
        <v>640918.12197802961</v>
      </c>
      <c r="G200" s="2">
        <f t="shared" si="41"/>
        <v>640918.12197802961</v>
      </c>
      <c r="H200" s="2">
        <f t="shared" si="39"/>
        <v>84651778.245056078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3330223.2857142887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685366.56428571045</v>
      </c>
      <c r="Q200" s="2">
        <f t="shared" si="42"/>
        <v>685366.56428571045</v>
      </c>
      <c r="R200" s="2">
        <f t="shared" si="40"/>
        <v>88833810.12857008</v>
      </c>
      <c r="S200" s="2">
        <f t="shared" si="17"/>
        <v>640918.12197802961</v>
      </c>
      <c r="T200" s="2">
        <f t="shared" si="18"/>
        <v>20920.857142857276</v>
      </c>
      <c r="U200" s="2">
        <f t="shared" si="19"/>
        <v>685366.56428571045</v>
      </c>
      <c r="V200" s="2">
        <f t="shared" si="34"/>
        <v>37214169.354060948</v>
      </c>
      <c r="W200" s="2">
        <f t="shared" si="20"/>
        <v>486712.98088985682</v>
      </c>
      <c r="X200" s="2">
        <f t="shared" si="6"/>
        <v>198653.58339585364</v>
      </c>
      <c r="Y200" s="2">
        <f t="shared" si="37"/>
        <v>51619640.774509117</v>
      </c>
      <c r="Z200" s="2" t="str">
        <f t="shared" si="8"/>
        <v>HERE</v>
      </c>
      <c r="AA200" s="2">
        <f>IF(Z200="HERE",Y200,AA199+Graph!$G$1*1000)</f>
        <v>51619640.774509117</v>
      </c>
      <c r="AB200" s="2">
        <f t="shared" si="21"/>
        <v>198653.58339585364</v>
      </c>
      <c r="AC200" s="2">
        <f t="shared" si="38"/>
        <v>37214169.354060948</v>
      </c>
      <c r="AD200" s="3">
        <f t="shared" si="10"/>
        <v>51619640.774509117</v>
      </c>
      <c r="AE200" s="2">
        <f>IF(AE198&gt;=52800000,52800000,IF(AB179=Graph!G$1*1000,AE199+Graph!G$1*1000,AC200))</f>
        <v>37214169.354060948</v>
      </c>
      <c r="AF200" s="3">
        <f t="shared" si="11"/>
        <v>37214169.354060948</v>
      </c>
      <c r="AG200" s="3">
        <f t="shared" si="29"/>
        <v>44123252.824076816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125</v>
      </c>
      <c r="C201" s="7"/>
      <c r="D201" s="2" t="e">
        <f t="shared" si="12"/>
        <v>#N/A</v>
      </c>
      <c r="E201" s="2" t="e">
        <f t="shared" si="22"/>
        <v>#N/A</v>
      </c>
      <c r="F201" s="2">
        <v>642753.89746718109</v>
      </c>
      <c r="G201" s="2">
        <f t="shared" si="41"/>
        <v>642753.89746718109</v>
      </c>
      <c r="H201" s="2">
        <f t="shared" si="39"/>
        <v>85294532.142523259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3351144.142857146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687473.2041811794</v>
      </c>
      <c r="Q201" s="2">
        <f t="shared" si="42"/>
        <v>687473.2041811794</v>
      </c>
      <c r="R201" s="2">
        <f t="shared" si="40"/>
        <v>89521283.332751259</v>
      </c>
      <c r="S201" s="2">
        <f t="shared" si="17"/>
        <v>642753.89746718109</v>
      </c>
      <c r="T201" s="2">
        <f t="shared" si="18"/>
        <v>20920.857142857276</v>
      </c>
      <c r="U201" s="2">
        <f t="shared" si="19"/>
        <v>687473.2041811794</v>
      </c>
      <c r="V201" s="2">
        <f t="shared" si="34"/>
        <v>37702718.110439941</v>
      </c>
      <c r="W201" s="2">
        <f t="shared" si="20"/>
        <v>488548.75637899339</v>
      </c>
      <c r="X201" s="2">
        <f t="shared" si="6"/>
        <v>198924.44780218601</v>
      </c>
      <c r="Y201" s="2">
        <f t="shared" si="37"/>
        <v>51818565.222311303</v>
      </c>
      <c r="Z201" s="2" t="str">
        <f t="shared" si="8"/>
        <v>HERE</v>
      </c>
      <c r="AA201" s="2">
        <f>IF(Z201="HERE",Y201,AA200+Graph!$G$1*1000)</f>
        <v>51818565.222311303</v>
      </c>
      <c r="AB201" s="2">
        <f t="shared" si="21"/>
        <v>198924.44780218601</v>
      </c>
      <c r="AC201" s="2">
        <f t="shared" si="38"/>
        <v>37702718.110439941</v>
      </c>
      <c r="AD201" s="3">
        <f t="shared" si="10"/>
        <v>51818565.222311303</v>
      </c>
      <c r="AE201" s="2">
        <f>IF(AE199&gt;=52800000,52800000,IF(AB180=Graph!G$1*1000,AE200+Graph!G$1*1000,AC201))</f>
        <v>37702718.110439941</v>
      </c>
      <c r="AF201" s="3">
        <f t="shared" si="11"/>
        <v>37702718.110439941</v>
      </c>
      <c r="AG201" s="3">
        <f t="shared" si="29"/>
        <v>44319665.363374583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126</v>
      </c>
      <c r="C202" s="7"/>
      <c r="D202" s="2" t="e">
        <f t="shared" si="12"/>
        <v>#N/A</v>
      </c>
      <c r="E202" s="2" t="e">
        <f t="shared" si="22"/>
        <v>#N/A</v>
      </c>
      <c r="F202" s="2">
        <v>644589.67295631766</v>
      </c>
      <c r="G202" s="2">
        <f t="shared" si="41"/>
        <v>644589.67295631766</v>
      </c>
      <c r="H202" s="2">
        <f t="shared" si="39"/>
        <v>85939121.815479577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3372065.0000000033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689579.84407664835</v>
      </c>
      <c r="Q202" s="2">
        <f t="shared" si="42"/>
        <v>689579.84407664835</v>
      </c>
      <c r="R202" s="2">
        <f t="shared" si="40"/>
        <v>90210863.176827908</v>
      </c>
      <c r="S202" s="2">
        <f t="shared" si="17"/>
        <v>644589.67295631766</v>
      </c>
      <c r="T202" s="2">
        <f t="shared" si="18"/>
        <v>20920.857142857276</v>
      </c>
      <c r="U202" s="2">
        <f t="shared" si="19"/>
        <v>689579.84407664835</v>
      </c>
      <c r="V202" s="2">
        <f t="shared" si="34"/>
        <v>38193102.642308086</v>
      </c>
      <c r="W202" s="2">
        <f t="shared" si="20"/>
        <v>490384.53186814487</v>
      </c>
      <c r="X202" s="2">
        <f t="shared" si="6"/>
        <v>199195.31220850348</v>
      </c>
      <c r="Y202" s="2">
        <f t="shared" si="37"/>
        <v>52017760.534519807</v>
      </c>
      <c r="Z202" s="2" t="str">
        <f t="shared" si="8"/>
        <v>HERE</v>
      </c>
      <c r="AA202" s="2">
        <f>IF(Z202="HERE",Y202,AA201+Graph!$G$1*1000)</f>
        <v>52017760.534519807</v>
      </c>
      <c r="AB202" s="2">
        <f t="shared" si="21"/>
        <v>199195.31220850348</v>
      </c>
      <c r="AC202" s="2">
        <f t="shared" si="38"/>
        <v>38193102.642308086</v>
      </c>
      <c r="AD202" s="3">
        <f t="shared" si="10"/>
        <v>52017760.534519807</v>
      </c>
      <c r="AE202" s="2">
        <f>IF(AE200&gt;=52800000,52800000,IF(AB181=Graph!G$1*1000,AE201+Graph!G$1*1000,AC202))</f>
        <v>38193102.642308086</v>
      </c>
      <c r="AF202" s="3">
        <f t="shared" si="11"/>
        <v>38193102.642308086</v>
      </c>
      <c r="AG202" s="3">
        <f t="shared" si="29"/>
        <v>44516413.469412491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127</v>
      </c>
      <c r="C203" s="7"/>
      <c r="D203" s="2" t="e">
        <f t="shared" si="12"/>
        <v>#N/A</v>
      </c>
      <c r="E203" s="2" t="e">
        <f t="shared" si="22"/>
        <v>#N/A</v>
      </c>
      <c r="F203" s="2">
        <v>646425.44844546914</v>
      </c>
      <c r="G203" s="2">
        <f t="shared" si="41"/>
        <v>646425.44844546914</v>
      </c>
      <c r="H203" s="2">
        <f t="shared" si="39"/>
        <v>86585547.263925046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3392985.8571428605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691686.4839721173</v>
      </c>
      <c r="Q203" s="2">
        <f t="shared" si="42"/>
        <v>691686.4839721173</v>
      </c>
      <c r="R203" s="2">
        <f t="shared" si="40"/>
        <v>90902549.660800025</v>
      </c>
      <c r="S203" s="2">
        <f t="shared" si="17"/>
        <v>646425.44844546914</v>
      </c>
      <c r="T203" s="2">
        <f t="shared" si="18"/>
        <v>20920.857142857276</v>
      </c>
      <c r="U203" s="2">
        <f t="shared" si="19"/>
        <v>691686.4839721173</v>
      </c>
      <c r="V203" s="2">
        <f t="shared" si="34"/>
        <v>38685322.949665368</v>
      </c>
      <c r="W203" s="2">
        <f t="shared" si="20"/>
        <v>492220.30735728145</v>
      </c>
      <c r="X203" s="2">
        <f t="shared" si="6"/>
        <v>199466.17661483586</v>
      </c>
      <c r="Y203" s="2">
        <f t="shared" si="37"/>
        <v>52217226.711134642</v>
      </c>
      <c r="Z203" s="2" t="str">
        <f t="shared" si="8"/>
        <v>HERE</v>
      </c>
      <c r="AA203" s="2">
        <f>IF(Z203="HERE",Y203,AA202+Graph!$G$1*1000)</f>
        <v>52217226.711134642</v>
      </c>
      <c r="AB203" s="2">
        <f t="shared" si="21"/>
        <v>199466.17661483586</v>
      </c>
      <c r="AC203" s="2">
        <f t="shared" si="38"/>
        <v>38685322.949665368</v>
      </c>
      <c r="AD203" s="3">
        <f t="shared" si="10"/>
        <v>52217226.711134642</v>
      </c>
      <c r="AE203" s="2">
        <f>IF(AE201&gt;=52800000,52800000,IF(AB182=Graph!G$1*1000,AE202+Graph!G$1*1000,AC203))</f>
        <v>38685322.949665368</v>
      </c>
      <c r="AF203" s="3">
        <f t="shared" si="11"/>
        <v>38685322.949665368</v>
      </c>
      <c r="AG203" s="3">
        <f t="shared" si="29"/>
        <v>44713497.142190561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128</v>
      </c>
      <c r="C204" s="7"/>
      <c r="D204" s="2" t="e">
        <f t="shared" si="12"/>
        <v>#N/A</v>
      </c>
      <c r="E204" s="2" t="e">
        <f t="shared" si="22"/>
        <v>#N/A</v>
      </c>
      <c r="F204" s="2">
        <v>648261.22393460572</v>
      </c>
      <c r="G204" s="2">
        <f t="shared" si="41"/>
        <v>648261.22393460572</v>
      </c>
      <c r="H204" s="2">
        <f t="shared" si="39"/>
        <v>87233808.487859651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3413906.7142857178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693793.12386758626</v>
      </c>
      <c r="Q204" s="2">
        <f t="shared" si="42"/>
        <v>693793.12386758626</v>
      </c>
      <c r="R204" s="2">
        <f t="shared" si="40"/>
        <v>91596342.784667611</v>
      </c>
      <c r="S204" s="2">
        <f t="shared" si="17"/>
        <v>648261.22393460572</v>
      </c>
      <c r="T204" s="2">
        <f t="shared" si="18"/>
        <v>20920.857142857276</v>
      </c>
      <c r="U204" s="2">
        <f t="shared" si="19"/>
        <v>693793.12386758626</v>
      </c>
      <c r="V204" s="2">
        <f t="shared" si="34"/>
        <v>39179379.032511801</v>
      </c>
      <c r="W204" s="2">
        <f t="shared" si="20"/>
        <v>494056.08284643292</v>
      </c>
      <c r="X204" s="2">
        <f t="shared" si="6"/>
        <v>199737.04102115333</v>
      </c>
      <c r="Y204" s="2">
        <f t="shared" si="37"/>
        <v>52416963.752155796</v>
      </c>
      <c r="Z204" s="2" t="str">
        <f t="shared" si="8"/>
        <v>HERE</v>
      </c>
      <c r="AA204" s="2">
        <f>IF(Z204="HERE",Y204,AA203+Graph!$G$1*1000)</f>
        <v>52416963.752155796</v>
      </c>
      <c r="AB204" s="2">
        <f t="shared" si="21"/>
        <v>199737.04102115333</v>
      </c>
      <c r="AC204" s="2">
        <f t="shared" si="38"/>
        <v>39179379.032511801</v>
      </c>
      <c r="AD204" s="3">
        <f t="shared" si="10"/>
        <v>52416963.752155796</v>
      </c>
      <c r="AE204" s="2">
        <f>IF(AE202&gt;=52800000,52800000,IF(AB183=Graph!G$1*1000,AE203+Graph!G$1*1000,AC204))</f>
        <v>39179379.032511801</v>
      </c>
      <c r="AF204" s="3">
        <f t="shared" si="11"/>
        <v>39179379.032511801</v>
      </c>
      <c r="AG204" s="3">
        <f t="shared" si="29"/>
        <v>44910916.381708771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129</v>
      </c>
      <c r="C205" s="7"/>
      <c r="D205" s="2" t="e">
        <f t="shared" si="12"/>
        <v>#N/A</v>
      </c>
      <c r="E205" s="2" t="e">
        <f t="shared" si="22"/>
        <v>#N/A</v>
      </c>
      <c r="F205" s="2">
        <v>650096.9994237572</v>
      </c>
      <c r="G205" s="2">
        <f t="shared" si="41"/>
        <v>650096.9994237572</v>
      </c>
      <c r="H205" s="2">
        <f t="shared" si="39"/>
        <v>87883905.487283409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3434827.5714285751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695899.76376305521</v>
      </c>
      <c r="Q205" s="2">
        <f t="shared" si="42"/>
        <v>695899.76376305521</v>
      </c>
      <c r="R205" s="2">
        <f t="shared" si="40"/>
        <v>92292242.548430666</v>
      </c>
      <c r="S205" s="2">
        <f t="shared" si="17"/>
        <v>650096.9994237572</v>
      </c>
      <c r="T205" s="2">
        <f t="shared" si="18"/>
        <v>20920.857142857276</v>
      </c>
      <c r="U205" s="2">
        <f t="shared" si="19"/>
        <v>695899.76376305521</v>
      </c>
      <c r="V205" s="2">
        <f t="shared" si="34"/>
        <v>39675270.89084737</v>
      </c>
      <c r="W205" s="2">
        <f t="shared" si="20"/>
        <v>495891.8583355695</v>
      </c>
      <c r="X205" s="2">
        <f t="shared" si="6"/>
        <v>200007.9054274857</v>
      </c>
      <c r="Y205" s="2">
        <f t="shared" si="37"/>
        <v>52616971.657583281</v>
      </c>
      <c r="Z205" s="2" t="str">
        <f t="shared" si="8"/>
        <v>HERE</v>
      </c>
      <c r="AA205" s="2">
        <f>IF(Z205="HERE",Y205,AA204+Graph!$G$1*1000)</f>
        <v>52616971.657583281</v>
      </c>
      <c r="AB205" s="2">
        <f t="shared" si="21"/>
        <v>200007.9054274857</v>
      </c>
      <c r="AC205" s="2">
        <f t="shared" si="38"/>
        <v>39675270.89084737</v>
      </c>
      <c r="AD205" s="3">
        <f t="shared" si="10"/>
        <v>52616971.657583281</v>
      </c>
      <c r="AE205" s="2">
        <f>IF(AE203&gt;=52800000,52800000,IF(AB184=Graph!G$1*1000,AE204+Graph!G$1*1000,AC205))</f>
        <v>39675270.89084737</v>
      </c>
      <c r="AF205" s="3">
        <f t="shared" si="11"/>
        <v>39675270.89084737</v>
      </c>
      <c r="AG205" s="3">
        <f t="shared" si="29"/>
        <v>45108671.187967129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130</v>
      </c>
      <c r="C206" s="7"/>
      <c r="D206" s="2" t="e">
        <f t="shared" si="12"/>
        <v>#N/A</v>
      </c>
      <c r="E206" s="2" t="e">
        <f t="shared" si="22"/>
        <v>#N/A</v>
      </c>
      <c r="F206" s="2">
        <v>651932.77491289377</v>
      </c>
      <c r="G206" s="2">
        <f t="shared" si="41"/>
        <v>651932.77491289377</v>
      </c>
      <c r="H206" s="2">
        <f t="shared" si="39"/>
        <v>88535838.262196302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3455748.4285714324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698006.40365852416</v>
      </c>
      <c r="Q206" s="2">
        <f t="shared" si="42"/>
        <v>698006.40365852416</v>
      </c>
      <c r="R206" s="2">
        <f t="shared" si="40"/>
        <v>92990248.95208919</v>
      </c>
      <c r="S206" s="2">
        <f t="shared" si="17"/>
        <v>651932.77491289377</v>
      </c>
      <c r="T206" s="2">
        <f t="shared" si="18"/>
        <v>20920.857142857276</v>
      </c>
      <c r="U206" s="2">
        <f t="shared" si="19"/>
        <v>698006.40365852416</v>
      </c>
      <c r="V206" s="2">
        <f t="shared" si="34"/>
        <v>40172998.524672091</v>
      </c>
      <c r="W206" s="2">
        <f t="shared" si="20"/>
        <v>497727.63382472098</v>
      </c>
      <c r="X206" s="2">
        <f t="shared" si="6"/>
        <v>200278.76983380318</v>
      </c>
      <c r="Y206" s="2">
        <f t="shared" si="37"/>
        <v>52817250.427417085</v>
      </c>
      <c r="Z206" s="2" t="str">
        <f t="shared" si="8"/>
        <v>HERE</v>
      </c>
      <c r="AA206" s="2">
        <f>IF(Z206="HERE",Y206,AA205+Graph!$G$1*1000)</f>
        <v>52817250.427417085</v>
      </c>
      <c r="AB206" s="2">
        <f t="shared" si="21"/>
        <v>200278.76983380318</v>
      </c>
      <c r="AC206" s="2">
        <f t="shared" si="38"/>
        <v>40172998.524672091</v>
      </c>
      <c r="AD206" s="3">
        <f t="shared" si="10"/>
        <v>52800000</v>
      </c>
      <c r="AE206" s="2">
        <f>IF(AE204&gt;=52800000,52800000,IF(AB185=Graph!G$1*1000,AE205+Graph!G$1*1000,AC206))</f>
        <v>40172998.524672091</v>
      </c>
      <c r="AF206" s="3">
        <f t="shared" si="11"/>
        <v>40172998.524672091</v>
      </c>
      <c r="AG206" s="3">
        <f t="shared" si="29"/>
        <v>45306761.560965627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131</v>
      </c>
      <c r="C207" s="7"/>
      <c r="D207" s="2" t="e">
        <f t="shared" si="12"/>
        <v>#N/A</v>
      </c>
      <c r="E207" s="2" t="e">
        <f t="shared" si="22"/>
        <v>#N/A</v>
      </c>
      <c r="F207" s="2">
        <v>653768.55040204525</v>
      </c>
      <c r="G207" s="2">
        <f t="shared" si="41"/>
        <v>653768.55040204525</v>
      </c>
      <c r="H207" s="2">
        <f t="shared" si="39"/>
        <v>89189606.812598348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3476669.2857142896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700113.04355399311</v>
      </c>
      <c r="Q207" s="2">
        <f t="shared" si="42"/>
        <v>700113.04355399311</v>
      </c>
      <c r="R207" s="2">
        <f t="shared" si="40"/>
        <v>93690361.995643184</v>
      </c>
      <c r="S207" s="2">
        <f t="shared" si="17"/>
        <v>653768.55040204525</v>
      </c>
      <c r="T207" s="2">
        <f t="shared" si="18"/>
        <v>20920.857142857276</v>
      </c>
      <c r="U207" s="2">
        <f t="shared" si="19"/>
        <v>700113.04355399311</v>
      </c>
      <c r="V207" s="2">
        <f t="shared" si="34"/>
        <v>40672561.933985963</v>
      </c>
      <c r="W207" s="2">
        <f t="shared" si="20"/>
        <v>499563.40931387246</v>
      </c>
      <c r="X207" s="2">
        <f t="shared" si="6"/>
        <v>200549.63424012065</v>
      </c>
      <c r="Y207" s="2">
        <f t="shared" si="37"/>
        <v>53017800.061657205</v>
      </c>
      <c r="Z207" s="2" t="str">
        <f t="shared" si="8"/>
        <v>HERE</v>
      </c>
      <c r="AA207" s="2">
        <f>IF(Z207="HERE",Y207,AA206+Graph!$G$1*1000)</f>
        <v>53017800.061657205</v>
      </c>
      <c r="AB207" s="2">
        <f t="shared" si="21"/>
        <v>200549.63424012065</v>
      </c>
      <c r="AC207" s="2">
        <f t="shared" si="38"/>
        <v>40672561.933985963</v>
      </c>
      <c r="AD207" s="3">
        <f t="shared" si="10"/>
        <v>52800000</v>
      </c>
      <c r="AE207" s="2">
        <f>IF(AE205&gt;=52800000,52800000,IF(AB186=Graph!G$1*1000,AE206+Graph!G$1*1000,AC207))</f>
        <v>40672561.933985963</v>
      </c>
      <c r="AF207" s="3">
        <f t="shared" si="11"/>
        <v>40672561.933985963</v>
      </c>
      <c r="AG207" s="3">
        <f t="shared" si="29"/>
        <v>45505187.500704288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132</v>
      </c>
      <c r="C208" s="7"/>
      <c r="D208" s="2" t="e">
        <f t="shared" si="12"/>
        <v>#N/A</v>
      </c>
      <c r="E208" s="2" t="e">
        <f t="shared" si="22"/>
        <v>#N/A</v>
      </c>
      <c r="F208" s="2">
        <v>655604.32589119673</v>
      </c>
      <c r="G208" s="2">
        <f t="shared" si="41"/>
        <v>655604.32589119673</v>
      </c>
      <c r="H208" s="2">
        <f t="shared" si="39"/>
        <v>89845211.138489544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3497590.1428571469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702219.68344946206</v>
      </c>
      <c r="Q208" s="2">
        <f t="shared" si="42"/>
        <v>702219.68344946206</v>
      </c>
      <c r="R208" s="2">
        <f t="shared" si="40"/>
        <v>94392581.679092646</v>
      </c>
      <c r="S208" s="2">
        <f t="shared" si="17"/>
        <v>655604.32589119673</v>
      </c>
      <c r="T208" s="2">
        <f t="shared" si="18"/>
        <v>20920.857142857276</v>
      </c>
      <c r="U208" s="2">
        <f t="shared" si="19"/>
        <v>702219.68344946206</v>
      </c>
      <c r="V208" s="2">
        <f t="shared" si="34"/>
        <v>41173961.118788972</v>
      </c>
      <c r="W208" s="2">
        <f t="shared" si="20"/>
        <v>501399.18480300903</v>
      </c>
      <c r="X208" s="2">
        <f t="shared" si="6"/>
        <v>200820.49864645302</v>
      </c>
      <c r="Y208" s="2">
        <f t="shared" si="37"/>
        <v>53218620.560303658</v>
      </c>
      <c r="Z208" s="2" t="str">
        <f t="shared" si="8"/>
        <v>HERE</v>
      </c>
      <c r="AA208" s="2">
        <f>IF(Z208="HERE",Y208,AA207+Graph!$G$1*1000)</f>
        <v>53218620.560303658</v>
      </c>
      <c r="AB208" s="2">
        <f t="shared" si="21"/>
        <v>200820.49864645302</v>
      </c>
      <c r="AC208" s="2">
        <f t="shared" si="38"/>
        <v>41173961.118788972</v>
      </c>
      <c r="AD208" s="3">
        <f t="shared" si="10"/>
        <v>52800000</v>
      </c>
      <c r="AE208" s="2">
        <f>IF(AE206&gt;=52800000,52800000,IF(AB187=Graph!G$1*1000,AE207+Graph!G$1*1000,AC208))</f>
        <v>41173961.118788972</v>
      </c>
      <c r="AF208" s="3">
        <f t="shared" si="11"/>
        <v>41173961.118788972</v>
      </c>
      <c r="AG208" s="3">
        <f t="shared" si="29"/>
        <v>45703949.007183097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133</v>
      </c>
      <c r="C209" s="7"/>
      <c r="D209" s="2" t="e">
        <f t="shared" si="12"/>
        <v>#N/A</v>
      </c>
      <c r="E209" s="2" t="e">
        <f t="shared" si="22"/>
        <v>#N/A</v>
      </c>
      <c r="F209" s="2">
        <v>657440.1013803333</v>
      </c>
      <c r="G209" s="2">
        <f t="shared" si="41"/>
        <v>657440.1013803333</v>
      </c>
      <c r="H209" s="2">
        <f t="shared" si="39"/>
        <v>90502651.239869878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3518511.0000000042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704326.32334493101</v>
      </c>
      <c r="Q209" s="2">
        <f t="shared" si="42"/>
        <v>704326.32334493101</v>
      </c>
      <c r="R209" s="2">
        <f t="shared" si="40"/>
        <v>95096908.002437577</v>
      </c>
      <c r="S209" s="2">
        <f t="shared" si="17"/>
        <v>657440.1013803333</v>
      </c>
      <c r="T209" s="2">
        <f t="shared" si="18"/>
        <v>20920.857142857276</v>
      </c>
      <c r="U209" s="2">
        <f t="shared" si="19"/>
        <v>704326.32334493101</v>
      </c>
      <c r="V209" s="2">
        <f t="shared" si="34"/>
        <v>41677196.079081133</v>
      </c>
      <c r="W209" s="2">
        <f t="shared" si="20"/>
        <v>503234.96029216051</v>
      </c>
      <c r="X209" s="2">
        <f t="shared" si="6"/>
        <v>201091.3630527705</v>
      </c>
      <c r="Y209" s="2">
        <f t="shared" si="37"/>
        <v>53419711.923356429</v>
      </c>
      <c r="Z209" s="2" t="str">
        <f t="shared" si="8"/>
        <v>HERE</v>
      </c>
      <c r="AA209" s="2">
        <f>IF(Z209="HERE",Y209,AA208+Graph!$G$1*1000)</f>
        <v>53419711.923356429</v>
      </c>
      <c r="AB209" s="2">
        <f t="shared" si="21"/>
        <v>201091.3630527705</v>
      </c>
      <c r="AC209" s="2">
        <f t="shared" si="38"/>
        <v>41677196.079081133</v>
      </c>
      <c r="AD209" s="3">
        <f t="shared" si="10"/>
        <v>52800000</v>
      </c>
      <c r="AE209" s="2">
        <f>IF(AE207&gt;=52800000,52800000,IF(AB188=Graph!G$1*1000,AE208+Graph!G$1*1000,AC209))</f>
        <v>41677196.079081133</v>
      </c>
      <c r="AF209" s="3">
        <f t="shared" si="11"/>
        <v>41677196.079081133</v>
      </c>
      <c r="AG209" s="3">
        <f t="shared" si="29"/>
        <v>45903046.080402039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134</v>
      </c>
      <c r="C210" s="7"/>
      <c r="D210" s="2" t="e">
        <f t="shared" si="12"/>
        <v>#N/A</v>
      </c>
      <c r="E210" s="2" t="e">
        <f t="shared" si="22"/>
        <v>#N/A</v>
      </c>
      <c r="F210" s="2">
        <v>659275.87686948478</v>
      </c>
      <c r="G210" s="2">
        <f t="shared" si="41"/>
        <v>659275.87686948478</v>
      </c>
      <c r="H210" s="2">
        <f t="shared" si="39"/>
        <v>91161927.116739362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3539431.8571428615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706432.96324039996</v>
      </c>
      <c r="Q210" s="2">
        <f t="shared" si="42"/>
        <v>706432.96324039996</v>
      </c>
      <c r="R210" s="2">
        <f t="shared" si="40"/>
        <v>95803340.965677977</v>
      </c>
      <c r="S210" s="2">
        <f t="shared" si="17"/>
        <v>659275.87686948478</v>
      </c>
      <c r="T210" s="2">
        <f t="shared" si="18"/>
        <v>20920.857142857276</v>
      </c>
      <c r="U210" s="2">
        <f t="shared" si="19"/>
        <v>706432.96324039996</v>
      </c>
      <c r="V210" s="2">
        <f t="shared" si="34"/>
        <v>42182266.81486243</v>
      </c>
      <c r="W210" s="2">
        <f t="shared" si="20"/>
        <v>505070.73578129709</v>
      </c>
      <c r="X210" s="2">
        <f t="shared" si="6"/>
        <v>201362.22745910287</v>
      </c>
      <c r="Y210" s="2">
        <f t="shared" si="37"/>
        <v>53621074.150815532</v>
      </c>
      <c r="Z210" s="2" t="str">
        <f t="shared" si="8"/>
        <v>HERE</v>
      </c>
      <c r="AA210" s="2">
        <f>IF(Z210="HERE",Y210,AA209+Graph!$G$1*1000)</f>
        <v>53621074.150815532</v>
      </c>
      <c r="AB210" s="2">
        <f t="shared" si="21"/>
        <v>201362.22745910287</v>
      </c>
      <c r="AC210" s="2">
        <f t="shared" si="38"/>
        <v>42182266.81486243</v>
      </c>
      <c r="AD210" s="3">
        <f t="shared" si="10"/>
        <v>52800000</v>
      </c>
      <c r="AE210" s="2">
        <f>IF(AE208&gt;=52800000,52800000,IF(AB189=Graph!G$1*1000,AE209+Graph!G$1*1000,AC210))</f>
        <v>42182266.81486243</v>
      </c>
      <c r="AF210" s="3">
        <f t="shared" si="11"/>
        <v>42182266.81486243</v>
      </c>
      <c r="AG210" s="3">
        <f t="shared" si="29"/>
        <v>46102478.720361151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135</v>
      </c>
      <c r="C211" s="7"/>
      <c r="D211" s="2" t="e">
        <f t="shared" si="12"/>
        <v>#N/A</v>
      </c>
      <c r="E211" s="2" t="e">
        <f t="shared" si="22"/>
        <v>#N/A</v>
      </c>
      <c r="F211" s="2">
        <v>661111.65235862136</v>
      </c>
      <c r="G211" s="2">
        <f t="shared" si="41"/>
        <v>661111.65235862136</v>
      </c>
      <c r="H211" s="2">
        <f t="shared" si="39"/>
        <v>91823038.769097984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3560352.7142857187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708539.60313588381</v>
      </c>
      <c r="Q211" s="2">
        <f t="shared" si="42"/>
        <v>708539.60313588381</v>
      </c>
      <c r="R211" s="2">
        <f t="shared" si="40"/>
        <v>96511880.56881386</v>
      </c>
      <c r="S211" s="2">
        <f t="shared" si="17"/>
        <v>661111.65235862136</v>
      </c>
      <c r="T211" s="2">
        <f t="shared" si="18"/>
        <v>20920.857142857276</v>
      </c>
      <c r="U211" s="2">
        <f t="shared" si="19"/>
        <v>708539.60313588381</v>
      </c>
      <c r="V211" s="2">
        <f t="shared" si="34"/>
        <v>42689173.326132879</v>
      </c>
      <c r="W211" s="2">
        <f t="shared" si="20"/>
        <v>506906.51127044857</v>
      </c>
      <c r="X211" s="2">
        <f t="shared" si="6"/>
        <v>201633.09186543524</v>
      </c>
      <c r="Y211" s="2">
        <f t="shared" si="37"/>
        <v>53822707.242680967</v>
      </c>
      <c r="Z211" s="2" t="str">
        <f t="shared" si="8"/>
        <v>HERE</v>
      </c>
      <c r="AA211" s="2">
        <f>IF(Z211="HERE",Y211,AA210+Graph!$G$1*1000)</f>
        <v>53822707.242680967</v>
      </c>
      <c r="AB211" s="2">
        <f t="shared" si="21"/>
        <v>201633.09186543524</v>
      </c>
      <c r="AC211" s="2">
        <f t="shared" si="38"/>
        <v>42689173.326132879</v>
      </c>
      <c r="AD211" s="3">
        <f t="shared" si="10"/>
        <v>52800000</v>
      </c>
      <c r="AE211" s="2">
        <f>IF(AE209&gt;=52800000,52800000,IF(AB190=Graph!G$1*1000,AE210+Graph!G$1*1000,AC211))</f>
        <v>42689173.326132879</v>
      </c>
      <c r="AF211" s="3">
        <f t="shared" si="11"/>
        <v>42689173.326132879</v>
      </c>
      <c r="AG211" s="3">
        <f t="shared" si="29"/>
        <v>46302246.927060418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136</v>
      </c>
      <c r="C212" s="7"/>
      <c r="D212" s="2" t="e">
        <f t="shared" si="12"/>
        <v>#N/A</v>
      </c>
      <c r="E212" s="2" t="e">
        <f t="shared" si="22"/>
        <v>#N/A</v>
      </c>
      <c r="F212" s="2">
        <v>662947.42784777284</v>
      </c>
      <c r="G212" s="2">
        <f t="shared" si="41"/>
        <v>662947.42784777284</v>
      </c>
      <c r="H212" s="2">
        <f t="shared" si="39"/>
        <v>92485986.196945757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3581273.571428576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710646.24303135276</v>
      </c>
      <c r="Q212" s="2">
        <f t="shared" si="42"/>
        <v>710646.24303135276</v>
      </c>
      <c r="R212" s="2">
        <f t="shared" si="40"/>
        <v>97222526.811845213</v>
      </c>
      <c r="S212" s="2">
        <f t="shared" si="17"/>
        <v>662947.42784777284</v>
      </c>
      <c r="T212" s="2">
        <f t="shared" si="18"/>
        <v>20920.857142857276</v>
      </c>
      <c r="U212" s="2">
        <f t="shared" si="19"/>
        <v>710646.24303135276</v>
      </c>
      <c r="V212" s="2">
        <f t="shared" si="34"/>
        <v>43197915.612892464</v>
      </c>
      <c r="W212" s="2">
        <f t="shared" si="20"/>
        <v>508742.28675958514</v>
      </c>
      <c r="X212" s="2">
        <f t="shared" si="6"/>
        <v>201903.95627176762</v>
      </c>
      <c r="Y212" s="2">
        <f t="shared" si="37"/>
        <v>54024611.198952734</v>
      </c>
      <c r="Z212" s="2" t="str">
        <f t="shared" si="8"/>
        <v>HERE</v>
      </c>
      <c r="AA212" s="2">
        <f>IF(Z212="HERE",Y212,AA211+Graph!$G$1*1000)</f>
        <v>54024611.198952734</v>
      </c>
      <c r="AB212" s="2">
        <f t="shared" si="21"/>
        <v>201903.95627176762</v>
      </c>
      <c r="AC212" s="2">
        <f t="shared" si="38"/>
        <v>43197915.612892464</v>
      </c>
      <c r="AD212" s="3">
        <f t="shared" si="10"/>
        <v>52800000</v>
      </c>
      <c r="AE212" s="2">
        <f>IF(AE210&gt;=52800000,52800000,IF(AB191=Graph!G$1*1000,AE211+Graph!G$1*1000,AC212))</f>
        <v>43197915.612892464</v>
      </c>
      <c r="AF212" s="3">
        <f t="shared" si="11"/>
        <v>43197915.612892464</v>
      </c>
      <c r="AG212" s="3">
        <f t="shared" si="29"/>
        <v>46502350.700499825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137</v>
      </c>
      <c r="C213" s="7"/>
      <c r="D213" s="2" t="e">
        <f t="shared" si="12"/>
        <v>#N/A</v>
      </c>
      <c r="E213" s="2" t="e">
        <f t="shared" si="22"/>
        <v>#N/A</v>
      </c>
      <c r="F213" s="2">
        <v>664783.20333690941</v>
      </c>
      <c r="G213" s="2">
        <f t="shared" si="41"/>
        <v>664783.20333690941</v>
      </c>
      <c r="H213" s="2">
        <f t="shared" si="39"/>
        <v>93150769.400282666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3602194.4285714333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712752.88292682171</v>
      </c>
      <c r="Q213" s="2">
        <f t="shared" si="42"/>
        <v>712752.88292682171</v>
      </c>
      <c r="R213" s="2">
        <f t="shared" si="40"/>
        <v>97935279.694772035</v>
      </c>
      <c r="S213" s="2">
        <f t="shared" si="17"/>
        <v>664783.20333690941</v>
      </c>
      <c r="T213" s="2">
        <f t="shared" si="18"/>
        <v>20920.857142857276</v>
      </c>
      <c r="U213" s="2">
        <f t="shared" si="19"/>
        <v>712752.88292682171</v>
      </c>
      <c r="V213" s="2">
        <f t="shared" si="34"/>
        <v>43708493.6751412</v>
      </c>
      <c r="W213" s="2">
        <f t="shared" si="20"/>
        <v>510578.06224873662</v>
      </c>
      <c r="X213" s="2">
        <f t="shared" si="6"/>
        <v>202174.82067808509</v>
      </c>
      <c r="Y213" s="2">
        <f t="shared" si="37"/>
        <v>54226786.01963082</v>
      </c>
      <c r="Z213" s="2" t="str">
        <f t="shared" si="8"/>
        <v>HERE</v>
      </c>
      <c r="AA213" s="2">
        <f>IF(Z213="HERE",Y213,AA212+Graph!$G$1*1000)</f>
        <v>54226786.01963082</v>
      </c>
      <c r="AB213" s="2">
        <f t="shared" si="21"/>
        <v>202174.82067808509</v>
      </c>
      <c r="AC213" s="2">
        <f t="shared" si="38"/>
        <v>43708493.6751412</v>
      </c>
      <c r="AD213" s="3">
        <f t="shared" si="10"/>
        <v>52800000</v>
      </c>
      <c r="AE213" s="2">
        <f>IF(AE211&gt;=52800000,52800000,IF(AB192=Graph!G$1*1000,AE212+Graph!G$1*1000,AC213))</f>
        <v>43708493.6751412</v>
      </c>
      <c r="AF213" s="3">
        <f t="shared" si="11"/>
        <v>43708493.6751412</v>
      </c>
      <c r="AG213" s="3">
        <f t="shared" si="29"/>
        <v>46702790.040679388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138</v>
      </c>
      <c r="C214" s="7"/>
      <c r="D214" s="2" t="e">
        <f t="shared" si="12"/>
        <v>#N/A</v>
      </c>
      <c r="E214" s="2" t="e">
        <f t="shared" si="22"/>
        <v>#N/A</v>
      </c>
      <c r="F214" s="2">
        <v>666618.97882606089</v>
      </c>
      <c r="G214" s="2">
        <f t="shared" si="41"/>
        <v>666618.97882606089</v>
      </c>
      <c r="H214" s="2">
        <f t="shared" si="39"/>
        <v>93817388.379108727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3623115.2857142906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714859.52282229066</v>
      </c>
      <c r="Q214" s="2">
        <f t="shared" si="42"/>
        <v>714859.52282229066</v>
      </c>
      <c r="R214" s="2">
        <f t="shared" si="40"/>
        <v>98650139.217594326</v>
      </c>
      <c r="S214" s="2">
        <f t="shared" si="17"/>
        <v>666618.97882606089</v>
      </c>
      <c r="T214" s="2">
        <f t="shared" si="18"/>
        <v>20920.857142857276</v>
      </c>
      <c r="U214" s="2">
        <f t="shared" si="19"/>
        <v>714859.52282229066</v>
      </c>
      <c r="V214" s="2">
        <f t="shared" si="34"/>
        <v>44220907.512879089</v>
      </c>
      <c r="W214" s="2">
        <f t="shared" si="20"/>
        <v>512413.8377378881</v>
      </c>
      <c r="X214" s="2">
        <f t="shared" si="6"/>
        <v>202445.68508440256</v>
      </c>
      <c r="Y214" s="2">
        <f t="shared" si="37"/>
        <v>54429231.704715222</v>
      </c>
      <c r="Z214" s="2" t="str">
        <f t="shared" si="8"/>
        <v>HERE</v>
      </c>
      <c r="AA214" s="2">
        <f>IF(Z214="HERE",Y214,AA213+Graph!$G$1*1000)</f>
        <v>54429231.704715222</v>
      </c>
      <c r="AB214" s="2">
        <f t="shared" si="21"/>
        <v>202445.68508440256</v>
      </c>
      <c r="AC214" s="2">
        <f t="shared" si="38"/>
        <v>44220907.512879089</v>
      </c>
      <c r="AD214" s="3">
        <f t="shared" si="10"/>
        <v>52800000</v>
      </c>
      <c r="AE214" s="2">
        <f>IF(AE212&gt;=52800000,52800000,IF(AB193=Graph!G$1*1000,AE213+Graph!G$1*1000,AC214))</f>
        <v>44220907.512879089</v>
      </c>
      <c r="AF214" s="3">
        <f t="shared" si="11"/>
        <v>44220907.512879089</v>
      </c>
      <c r="AG214" s="3">
        <f t="shared" si="29"/>
        <v>46903564.947599091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139</v>
      </c>
      <c r="C215" s="7"/>
      <c r="D215" s="2" t="e">
        <f t="shared" si="12"/>
        <v>#N/A</v>
      </c>
      <c r="E215" s="2" t="e">
        <f t="shared" si="22"/>
        <v>#N/A</v>
      </c>
      <c r="F215" s="2">
        <v>668454.75431521237</v>
      </c>
      <c r="G215" s="2">
        <f t="shared" si="41"/>
        <v>668454.75431521237</v>
      </c>
      <c r="H215" s="2">
        <f t="shared" si="39"/>
        <v>94485843.133423939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3644036.1428571478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716966.16271775961</v>
      </c>
      <c r="Q215" s="2">
        <f t="shared" si="42"/>
        <v>716966.16271775961</v>
      </c>
      <c r="R215" s="2">
        <f t="shared" si="40"/>
        <v>99367105.380312085</v>
      </c>
      <c r="S215" s="2">
        <f t="shared" si="17"/>
        <v>668454.75431521237</v>
      </c>
      <c r="T215" s="2">
        <f t="shared" si="18"/>
        <v>20920.857142857276</v>
      </c>
      <c r="U215" s="2">
        <f t="shared" si="19"/>
        <v>716966.16271775961</v>
      </c>
      <c r="V215" s="2">
        <f t="shared" si="34"/>
        <v>44735157.126106113</v>
      </c>
      <c r="W215" s="2">
        <f t="shared" si="20"/>
        <v>514249.61322702467</v>
      </c>
      <c r="X215" s="2">
        <f t="shared" si="6"/>
        <v>202716.54949073493</v>
      </c>
      <c r="Y215" s="2">
        <f t="shared" si="37"/>
        <v>54631948.254205957</v>
      </c>
      <c r="Z215" s="2" t="str">
        <f t="shared" si="8"/>
        <v>HERE</v>
      </c>
      <c r="AA215" s="2">
        <f>IF(Z215="HERE",Y215,AA214+Graph!$G$1*1000)</f>
        <v>54631948.254205957</v>
      </c>
      <c r="AB215" s="2">
        <f t="shared" si="21"/>
        <v>202716.54949073493</v>
      </c>
      <c r="AC215" s="2">
        <f t="shared" si="38"/>
        <v>44735157.126106113</v>
      </c>
      <c r="AD215" s="3">
        <f t="shared" si="10"/>
        <v>52800000</v>
      </c>
      <c r="AE215" s="2">
        <f>IF(AE213&gt;=52800000,52800000,IF(AB194=Graph!G$1*1000,AE214+Graph!G$1*1000,AC215))</f>
        <v>44735157.126106113</v>
      </c>
      <c r="AF215" s="3">
        <f t="shared" si="11"/>
        <v>44735157.126106113</v>
      </c>
      <c r="AG215" s="3">
        <f t="shared" si="29"/>
        <v>47104675.421258956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140</v>
      </c>
      <c r="C216" s="7"/>
      <c r="D216" s="2" t="e">
        <f t="shared" si="12"/>
        <v>#N/A</v>
      </c>
      <c r="E216" s="2" t="e">
        <f t="shared" si="22"/>
        <v>#N/A</v>
      </c>
      <c r="F216" s="2">
        <v>670290.52980434895</v>
      </c>
      <c r="G216" s="2">
        <f t="shared" si="41"/>
        <v>670290.52980434895</v>
      </c>
      <c r="H216" s="2">
        <f t="shared" si="39"/>
        <v>95156133.663228288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3664957.0000000051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719072.80261322856</v>
      </c>
      <c r="Q216" s="2">
        <f t="shared" si="42"/>
        <v>719072.80261322856</v>
      </c>
      <c r="R216" s="2">
        <f t="shared" si="40"/>
        <v>100086178.18292531</v>
      </c>
      <c r="S216" s="2">
        <f t="shared" si="17"/>
        <v>670290.52980434895</v>
      </c>
      <c r="T216" s="2">
        <f t="shared" si="18"/>
        <v>20920.857142857276</v>
      </c>
      <c r="U216" s="2">
        <f t="shared" si="19"/>
        <v>719072.80261322856</v>
      </c>
      <c r="V216" s="2">
        <f t="shared" si="34"/>
        <v>45251242.514822289</v>
      </c>
      <c r="W216" s="2">
        <f t="shared" si="20"/>
        <v>516085.38871617615</v>
      </c>
      <c r="X216" s="2">
        <f t="shared" si="6"/>
        <v>202987.41389705241</v>
      </c>
      <c r="Y216" s="2">
        <f t="shared" si="37"/>
        <v>54834935.668103009</v>
      </c>
      <c r="Z216" s="2" t="str">
        <f t="shared" si="8"/>
        <v>HERE</v>
      </c>
      <c r="AA216" s="2">
        <f>IF(Z216="HERE",Y216,AA215+Graph!$G$1*1000)</f>
        <v>54834935.668103009</v>
      </c>
      <c r="AB216" s="2">
        <f t="shared" si="21"/>
        <v>202987.41389705241</v>
      </c>
      <c r="AC216" s="2">
        <f t="shared" si="38"/>
        <v>45251242.514822289</v>
      </c>
      <c r="AD216" s="3">
        <f t="shared" si="10"/>
        <v>52800000</v>
      </c>
      <c r="AE216" s="2">
        <f>IF(AE214&gt;=52800000,52800000,IF(AB195=Graph!G$1*1000,AE215+Graph!G$1*1000,AC216))</f>
        <v>45251242.514822289</v>
      </c>
      <c r="AF216" s="3">
        <f t="shared" si="11"/>
        <v>45251242.514822289</v>
      </c>
      <c r="AG216" s="3">
        <f t="shared" si="29"/>
        <v>47306121.461658962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141</v>
      </c>
      <c r="C217" s="7"/>
      <c r="D217" s="2" t="e">
        <f t="shared" si="12"/>
        <v>#N/A</v>
      </c>
      <c r="E217" s="2" t="e">
        <f t="shared" si="22"/>
        <v>#N/A</v>
      </c>
      <c r="F217" s="2">
        <v>672126.30529350042</v>
      </c>
      <c r="G217" s="2">
        <f t="shared" si="41"/>
        <v>672126.30529350042</v>
      </c>
      <c r="H217" s="2">
        <f t="shared" si="39"/>
        <v>95828259.968521789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3685877.8571428624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721179.44250869751</v>
      </c>
      <c r="Q217" s="2">
        <f t="shared" si="42"/>
        <v>721179.44250869751</v>
      </c>
      <c r="R217" s="2">
        <f t="shared" si="40"/>
        <v>100807357.62543401</v>
      </c>
      <c r="S217" s="2">
        <f t="shared" si="17"/>
        <v>672126.30529350042</v>
      </c>
      <c r="T217" s="2">
        <f t="shared" si="18"/>
        <v>20920.857142857276</v>
      </c>
      <c r="U217" s="2">
        <f t="shared" si="19"/>
        <v>721179.44250869751</v>
      </c>
      <c r="V217" s="2">
        <f t="shared" si="34"/>
        <v>45769163.679027602</v>
      </c>
      <c r="W217" s="2">
        <f t="shared" si="20"/>
        <v>517921.16420531273</v>
      </c>
      <c r="X217" s="2">
        <f t="shared" si="6"/>
        <v>203258.27830338478</v>
      </c>
      <c r="Y217" s="2">
        <f t="shared" si="37"/>
        <v>55038193.946406394</v>
      </c>
      <c r="Z217" s="2" t="str">
        <f t="shared" si="8"/>
        <v>HERE</v>
      </c>
      <c r="AA217" s="2">
        <f>IF(Z217="HERE",Y217,AA216+Graph!$G$1*1000)</f>
        <v>55038193.946406394</v>
      </c>
      <c r="AB217" s="2">
        <f t="shared" si="21"/>
        <v>203258.27830338478</v>
      </c>
      <c r="AC217" s="2">
        <f t="shared" si="38"/>
        <v>45769163.679027602</v>
      </c>
      <c r="AD217" s="3">
        <f t="shared" si="10"/>
        <v>52800000</v>
      </c>
      <c r="AE217" s="2">
        <f>IF(AE215&gt;=52800000,52800000,IF(AB196=Graph!G$1*1000,AE216+Graph!G$1*1000,AC217))</f>
        <v>45769163.679027602</v>
      </c>
      <c r="AF217" s="3">
        <f t="shared" si="11"/>
        <v>45769163.679027602</v>
      </c>
      <c r="AG217" s="3">
        <f t="shared" si="29"/>
        <v>47507903.068799123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142</v>
      </c>
      <c r="C218" s="7"/>
      <c r="D218" s="2" t="e">
        <f t="shared" si="12"/>
        <v>#N/A</v>
      </c>
      <c r="E218" s="2" t="e">
        <f t="shared" si="22"/>
        <v>#N/A</v>
      </c>
      <c r="F218" s="2">
        <v>673962.080782637</v>
      </c>
      <c r="G218" s="2">
        <f t="shared" si="41"/>
        <v>673962.080782637</v>
      </c>
      <c r="H218" s="2">
        <f t="shared" si="39"/>
        <v>96502222.049304426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3706798.7142857197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723286.08240416646</v>
      </c>
      <c r="Q218" s="2">
        <f t="shared" si="42"/>
        <v>723286.08240416646</v>
      </c>
      <c r="R218" s="2">
        <f t="shared" si="40"/>
        <v>101530643.70783818</v>
      </c>
      <c r="S218" s="2">
        <f t="shared" si="17"/>
        <v>673962.080782637</v>
      </c>
      <c r="T218" s="2">
        <f t="shared" si="18"/>
        <v>20920.857142857276</v>
      </c>
      <c r="U218" s="2">
        <f t="shared" si="19"/>
        <v>723286.08240416646</v>
      </c>
      <c r="V218" s="2">
        <f t="shared" si="34"/>
        <v>46288920.618722066</v>
      </c>
      <c r="W218" s="2">
        <f t="shared" si="20"/>
        <v>519756.93969446421</v>
      </c>
      <c r="X218" s="2">
        <f t="shared" si="6"/>
        <v>203529.14270970225</v>
      </c>
      <c r="Y218" s="2">
        <f t="shared" si="37"/>
        <v>55241723.089116096</v>
      </c>
      <c r="Z218" s="2" t="str">
        <f t="shared" si="8"/>
        <v>HERE</v>
      </c>
      <c r="AA218" s="2">
        <f>IF(Z218="HERE",Y218,AA217+Graph!$G$1*1000)</f>
        <v>55241723.089116096</v>
      </c>
      <c r="AB218" s="2">
        <f t="shared" si="21"/>
        <v>203529.14270970225</v>
      </c>
      <c r="AC218" s="2">
        <f t="shared" si="38"/>
        <v>46288920.618722066</v>
      </c>
      <c r="AD218" s="3">
        <f t="shared" si="10"/>
        <v>52800000</v>
      </c>
      <c r="AE218" s="2">
        <f>IF(AE216&gt;=52800000,52800000,IF(AB197=Graph!G$1*1000,AE217+Graph!G$1*1000,AC218))</f>
        <v>46288920.618722066</v>
      </c>
      <c r="AF218" s="3">
        <f t="shared" si="11"/>
        <v>46288920.618722066</v>
      </c>
      <c r="AG218" s="3">
        <f t="shared" si="29"/>
        <v>47710020.242679432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143</v>
      </c>
      <c r="C219" s="7"/>
      <c r="D219" s="2" t="e">
        <f t="shared" si="12"/>
        <v>#N/A</v>
      </c>
      <c r="E219" s="2" t="e">
        <f t="shared" si="22"/>
        <v>#N/A</v>
      </c>
      <c r="F219" s="2">
        <v>675797.85627178848</v>
      </c>
      <c r="G219" s="2">
        <f t="shared" si="41"/>
        <v>675797.85627178848</v>
      </c>
      <c r="H219" s="2">
        <f t="shared" si="39"/>
        <v>97178019.905576214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3727719.5714285769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725392.72229963541</v>
      </c>
      <c r="Q219" s="2">
        <f t="shared" si="42"/>
        <v>725392.72229963541</v>
      </c>
      <c r="R219" s="2">
        <f t="shared" si="40"/>
        <v>102256036.43013781</v>
      </c>
      <c r="S219" s="2">
        <f t="shared" si="17"/>
        <v>675797.85627178848</v>
      </c>
      <c r="T219" s="2">
        <f t="shared" si="18"/>
        <v>20920.857142857276</v>
      </c>
      <c r="U219" s="2">
        <f t="shared" si="19"/>
        <v>725392.72229963541</v>
      </c>
      <c r="V219" s="2">
        <f t="shared" si="34"/>
        <v>46810513.333905667</v>
      </c>
      <c r="W219" s="2">
        <f t="shared" si="20"/>
        <v>521592.71518360078</v>
      </c>
      <c r="X219" s="2">
        <f t="shared" si="6"/>
        <v>203800.00711603463</v>
      </c>
      <c r="Y219" s="2">
        <f t="shared" si="37"/>
        <v>55445523.096232131</v>
      </c>
      <c r="Z219" s="2" t="str">
        <f t="shared" si="8"/>
        <v>HERE</v>
      </c>
      <c r="AA219" s="2">
        <f>IF(Z219="HERE",Y219,AA218+Graph!$G$1*1000)</f>
        <v>55445523.096232131</v>
      </c>
      <c r="AB219" s="2">
        <f t="shared" si="21"/>
        <v>203800.00711603463</v>
      </c>
      <c r="AC219" s="2">
        <f t="shared" si="38"/>
        <v>46810513.333905667</v>
      </c>
      <c r="AD219" s="3">
        <f t="shared" si="10"/>
        <v>52800000</v>
      </c>
      <c r="AE219" s="2">
        <f>IF(AE217&gt;=52800000,52800000,IF(AB198=Graph!G$1*1000,AE218+Graph!G$1*1000,AC219))</f>
        <v>46810513.333905667</v>
      </c>
      <c r="AF219" s="3">
        <f t="shared" si="11"/>
        <v>46810513.333905667</v>
      </c>
      <c r="AG219" s="3">
        <f t="shared" si="29"/>
        <v>47912472.983299889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144</v>
      </c>
      <c r="C220" s="7"/>
      <c r="D220" s="2" t="e">
        <f t="shared" si="12"/>
        <v>#N/A</v>
      </c>
      <c r="E220" s="2" t="e">
        <f t="shared" si="22"/>
        <v>#N/A</v>
      </c>
      <c r="F220" s="2">
        <v>677633.63176092505</v>
      </c>
      <c r="G220" s="2">
        <f t="shared" si="41"/>
        <v>677633.63176092505</v>
      </c>
      <c r="H220" s="2">
        <f t="shared" si="39"/>
        <v>97855653.537337139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3748640.4285714342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727499.36219510436</v>
      </c>
      <c r="Q220" s="2">
        <f t="shared" si="42"/>
        <v>727499.36219510436</v>
      </c>
      <c r="R220" s="2">
        <f t="shared" si="40"/>
        <v>102983535.79233292</v>
      </c>
      <c r="S220" s="2">
        <f t="shared" si="17"/>
        <v>677633.63176092505</v>
      </c>
      <c r="T220" s="2">
        <f t="shared" si="18"/>
        <v>20920.857142857276</v>
      </c>
      <c r="U220" s="2">
        <f t="shared" si="19"/>
        <v>727499.36219510436</v>
      </c>
      <c r="V220" s="2">
        <f t="shared" si="34"/>
        <v>47333941.824578419</v>
      </c>
      <c r="W220" s="2">
        <f t="shared" si="20"/>
        <v>523428.49067275226</v>
      </c>
      <c r="X220" s="2">
        <f t="shared" si="6"/>
        <v>204070.8715223521</v>
      </c>
      <c r="Y220" s="2">
        <f t="shared" si="37"/>
        <v>55649593.967754483</v>
      </c>
      <c r="Z220" s="2" t="str">
        <f t="shared" si="8"/>
        <v>HERE</v>
      </c>
      <c r="AA220" s="2">
        <f>IF(Z220="HERE",Y220,AA219+Graph!$G$1*1000)</f>
        <v>55649593.967754483</v>
      </c>
      <c r="AB220" s="2">
        <f t="shared" si="21"/>
        <v>204070.8715223521</v>
      </c>
      <c r="AC220" s="2">
        <f t="shared" si="38"/>
        <v>47333941.824578419</v>
      </c>
      <c r="AD220" s="3">
        <f t="shared" si="10"/>
        <v>52800000</v>
      </c>
      <c r="AE220" s="2">
        <f>IF(AE218&gt;=52800000,52800000,IF(AB199=Graph!G$1*1000,AE219+Graph!G$1*1000,AC220))</f>
        <v>47333941.824578419</v>
      </c>
      <c r="AF220" s="3">
        <f t="shared" si="11"/>
        <v>47333941.824578419</v>
      </c>
      <c r="AG220" s="3">
        <f t="shared" si="29"/>
        <v>48115261.290660493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145</v>
      </c>
      <c r="C221" s="7"/>
      <c r="D221" s="2" t="e">
        <f t="shared" si="12"/>
        <v>#N/A</v>
      </c>
      <c r="E221" s="2" t="e">
        <f t="shared" si="22"/>
        <v>#N/A</v>
      </c>
      <c r="F221" s="2">
        <v>679469.40725007653</v>
      </c>
      <c r="G221" s="2">
        <f t="shared" si="41"/>
        <v>679469.40725007653</v>
      </c>
      <c r="H221" s="2">
        <f t="shared" si="39"/>
        <v>98535122.944587216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3769561.2857142915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729606.00209058821</v>
      </c>
      <c r="Q221" s="2">
        <f t="shared" si="42"/>
        <v>729606.00209058821</v>
      </c>
      <c r="R221" s="2">
        <f t="shared" si="40"/>
        <v>103713141.79442351</v>
      </c>
      <c r="S221" s="2">
        <f t="shared" si="17"/>
        <v>679469.40725007653</v>
      </c>
      <c r="T221" s="2">
        <f t="shared" si="18"/>
        <v>20920.857142857276</v>
      </c>
      <c r="U221" s="2">
        <f t="shared" si="19"/>
        <v>729606.00209058821</v>
      </c>
      <c r="V221" s="2">
        <f t="shared" si="34"/>
        <v>47859206.090740308</v>
      </c>
      <c r="W221" s="2">
        <f t="shared" si="20"/>
        <v>525264.26616188884</v>
      </c>
      <c r="X221" s="2">
        <f t="shared" si="6"/>
        <v>204341.73592869937</v>
      </c>
      <c r="Y221" s="2">
        <f t="shared" si="37"/>
        <v>55853935.703683183</v>
      </c>
      <c r="Z221" s="2" t="str">
        <f t="shared" si="8"/>
        <v>HERE</v>
      </c>
      <c r="AA221" s="2">
        <f>IF(Z221="HERE",Y221,AA220+Graph!$G$1*1000)</f>
        <v>55853935.703683183</v>
      </c>
      <c r="AB221" s="2">
        <f t="shared" si="21"/>
        <v>204341.73592869937</v>
      </c>
      <c r="AC221" s="2">
        <f t="shared" si="38"/>
        <v>47859206.090740308</v>
      </c>
      <c r="AD221" s="3">
        <f t="shared" si="10"/>
        <v>52800000</v>
      </c>
      <c r="AE221" s="2">
        <f>IF(AE219&gt;=52800000,52800000,IF(AB200=Graph!G$1*1000,AE220+Graph!G$1*1000,AC221))</f>
        <v>47859206.090740308</v>
      </c>
      <c r="AF221" s="3">
        <f t="shared" si="11"/>
        <v>47859206.090740308</v>
      </c>
      <c r="AG221" s="3">
        <f t="shared" si="29"/>
        <v>48318385.164761253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146</v>
      </c>
      <c r="C222" s="7"/>
      <c r="D222" s="2" t="e">
        <f t="shared" si="12"/>
        <v>#N/A</v>
      </c>
      <c r="E222" s="2" t="e">
        <f t="shared" si="22"/>
        <v>#N/A</v>
      </c>
      <c r="F222" s="2">
        <v>681305.18273922801</v>
      </c>
      <c r="G222" s="2">
        <f t="shared" si="41"/>
        <v>681305.18273922801</v>
      </c>
      <c r="H222" s="2">
        <f t="shared" si="39"/>
        <v>99216428.127326444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3790482.1428571488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731712.64198605716</v>
      </c>
      <c r="Q222" s="2">
        <f t="shared" si="42"/>
        <v>731712.64198605716</v>
      </c>
      <c r="R222" s="2">
        <f t="shared" si="40"/>
        <v>104444854.43640956</v>
      </c>
      <c r="S222" s="2">
        <f t="shared" si="17"/>
        <v>681305.18273922801</v>
      </c>
      <c r="T222" s="2">
        <f t="shared" si="18"/>
        <v>20920.857142857276</v>
      </c>
      <c r="U222" s="2">
        <f t="shared" si="19"/>
        <v>731712.64198605716</v>
      </c>
      <c r="V222" s="2">
        <f t="shared" si="34"/>
        <v>48386306.132391348</v>
      </c>
      <c r="W222" s="2">
        <f t="shared" si="20"/>
        <v>527100.04165104032</v>
      </c>
      <c r="X222" s="2">
        <f t="shared" si="6"/>
        <v>204612.60033501685</v>
      </c>
      <c r="Y222" s="2">
        <f t="shared" si="37"/>
        <v>56058548.304018199</v>
      </c>
      <c r="Z222" s="2" t="str">
        <f t="shared" si="8"/>
        <v>HERE</v>
      </c>
      <c r="AA222" s="2">
        <f>IF(Z222="HERE",Y222,AA221+Graph!$G$1*1000)</f>
        <v>56058548.304018199</v>
      </c>
      <c r="AB222" s="2">
        <f t="shared" si="21"/>
        <v>204612.60033501685</v>
      </c>
      <c r="AC222" s="2">
        <f t="shared" si="38"/>
        <v>48386306.132391348</v>
      </c>
      <c r="AD222" s="3">
        <f t="shared" si="10"/>
        <v>52800000</v>
      </c>
      <c r="AE222" s="2">
        <f>IF(AE220&gt;=52800000,52800000,IF(AB201=Graph!G$1*1000,AE221+Graph!G$1*1000,AC222))</f>
        <v>48386306.132391348</v>
      </c>
      <c r="AF222" s="3">
        <f t="shared" si="11"/>
        <v>48386306.132391348</v>
      </c>
      <c r="AG222" s="3">
        <f t="shared" si="29"/>
        <v>48521844.605602168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147</v>
      </c>
      <c r="C223" s="7"/>
      <c r="D223" s="2" t="e">
        <f t="shared" si="12"/>
        <v>#N/A</v>
      </c>
      <c r="E223" s="2" t="e">
        <f t="shared" si="22"/>
        <v>#N/A</v>
      </c>
      <c r="F223" s="2">
        <v>683140.95822836459</v>
      </c>
      <c r="G223" s="2">
        <f t="shared" si="41"/>
        <v>683140.95822836459</v>
      </c>
      <c r="H223" s="2">
        <f t="shared" si="39"/>
        <v>99899569.085554808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3811403.0000000061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733819.28188152611</v>
      </c>
      <c r="Q223" s="2">
        <f t="shared" si="42"/>
        <v>733819.28188152611</v>
      </c>
      <c r="R223" s="2">
        <f t="shared" si="40"/>
        <v>105178673.71829109</v>
      </c>
      <c r="S223" s="2">
        <f t="shared" si="17"/>
        <v>683140.95822836459</v>
      </c>
      <c r="T223" s="2">
        <f t="shared" si="18"/>
        <v>20920.857142857276</v>
      </c>
      <c r="U223" s="2">
        <f t="shared" si="19"/>
        <v>733819.28188152611</v>
      </c>
      <c r="V223" s="2">
        <f t="shared" si="34"/>
        <v>48915241.94953154</v>
      </c>
      <c r="W223" s="2">
        <f t="shared" si="20"/>
        <v>528935.81714019179</v>
      </c>
      <c r="X223" s="2">
        <f t="shared" si="6"/>
        <v>204883.46474133432</v>
      </c>
      <c r="Y223" s="2">
        <f t="shared" ref="Y223:Y286" si="43">IF(COUNT($C224)=0,IF(COUNT($C223)=1,C223,SUM(Y222+X223)),C223)</f>
        <v>56263431.768759534</v>
      </c>
      <c r="Z223" s="2" t="str">
        <f t="shared" si="8"/>
        <v>HERE</v>
      </c>
      <c r="AA223" s="2">
        <f>IF(Z223="HERE",Y223,AA222+Graph!$G$1*1000)</f>
        <v>56263431.768759534</v>
      </c>
      <c r="AB223" s="2">
        <f t="shared" si="21"/>
        <v>204883.46474133432</v>
      </c>
      <c r="AC223" s="2">
        <f t="shared" ref="AC223:AC286" si="44">IF(Z224="HERE",V223,AC222)</f>
        <v>48915241.94953154</v>
      </c>
      <c r="AD223" s="3">
        <f t="shared" si="10"/>
        <v>52800000</v>
      </c>
      <c r="AE223" s="2">
        <f>IF(AE221&gt;=52800000,52800000,IF(AB202=Graph!G$1*1000,AE222+Graph!G$1*1000,AC223))</f>
        <v>48915241.94953154</v>
      </c>
      <c r="AF223" s="3">
        <f t="shared" si="11"/>
        <v>48915241.94953154</v>
      </c>
      <c r="AG223" s="3">
        <f t="shared" si="29"/>
        <v>48725639.61318323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148</v>
      </c>
      <c r="C224" s="7"/>
      <c r="D224" s="2" t="e">
        <f t="shared" si="12"/>
        <v>#N/A</v>
      </c>
      <c r="E224" s="2" t="e">
        <f t="shared" si="22"/>
        <v>#N/A</v>
      </c>
      <c r="F224" s="2">
        <v>684976.73371751606</v>
      </c>
      <c r="G224" s="2">
        <f t="shared" si="41"/>
        <v>684976.73371751606</v>
      </c>
      <c r="H224" s="2">
        <f t="shared" ref="H224:H287" si="45">IF(COUNT($C225)=0,IF(COUNT($C224)=1,C224,SUM(H223+G224)),C224)</f>
        <v>100584545.81927232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3832323.8571428633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735925.92177699506</v>
      </c>
      <c r="Q224" s="2">
        <f t="shared" si="42"/>
        <v>735925.92177699506</v>
      </c>
      <c r="R224" s="2">
        <f t="shared" ref="R224:R287" si="46">IF(COUNT($C225)=0,IF(COUNT($C224)=1,M224,SUM(R223+Q224)),M224)</f>
        <v>105914599.64006808</v>
      </c>
      <c r="S224" s="2">
        <f t="shared" si="17"/>
        <v>684976.73371751606</v>
      </c>
      <c r="T224" s="2">
        <f t="shared" si="18"/>
        <v>20920.857142857276</v>
      </c>
      <c r="U224" s="2">
        <f t="shared" si="19"/>
        <v>735925.92177699506</v>
      </c>
      <c r="V224" s="2">
        <f t="shared" si="34"/>
        <v>49446013.542160869</v>
      </c>
      <c r="W224" s="2">
        <f t="shared" si="20"/>
        <v>530771.59262932837</v>
      </c>
      <c r="X224" s="2">
        <f t="shared" si="6"/>
        <v>205154.32914766669</v>
      </c>
      <c r="Y224" s="2">
        <f t="shared" si="43"/>
        <v>56468586.0979072</v>
      </c>
      <c r="Z224" s="2" t="str">
        <f t="shared" si="8"/>
        <v>HERE</v>
      </c>
      <c r="AA224" s="2">
        <f>IF(Z224="HERE",Y224,AA223+Graph!$G$1*1000)</f>
        <v>56468586.0979072</v>
      </c>
      <c r="AB224" s="2">
        <f t="shared" si="21"/>
        <v>205154.32914766669</v>
      </c>
      <c r="AC224" s="2">
        <f t="shared" si="44"/>
        <v>49446013.542160869</v>
      </c>
      <c r="AD224" s="3">
        <f t="shared" si="10"/>
        <v>52800000</v>
      </c>
      <c r="AE224" s="2">
        <f>IF(AE222&gt;=52800000,52800000,IF(AB203=Graph!G$1*1000,AE223+Graph!G$1*1000,AC224))</f>
        <v>49446013.542160869</v>
      </c>
      <c r="AF224" s="3">
        <f t="shared" si="11"/>
        <v>49446013.542160869</v>
      </c>
      <c r="AG224" s="3">
        <f t="shared" si="29"/>
        <v>48929770.187504448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149</v>
      </c>
      <c r="C225" s="7"/>
      <c r="D225" s="2" t="e">
        <f t="shared" si="12"/>
        <v>#N/A</v>
      </c>
      <c r="E225" s="2" t="e">
        <f t="shared" si="22"/>
        <v>#N/A</v>
      </c>
      <c r="F225" s="2">
        <v>686812.50920665264</v>
      </c>
      <c r="G225" s="2">
        <f t="shared" si="41"/>
        <v>686812.50920665264</v>
      </c>
      <c r="H225" s="2">
        <f t="shared" si="45"/>
        <v>101271358.32847898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3853244.7142857206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738032.56167246401</v>
      </c>
      <c r="Q225" s="2">
        <f t="shared" si="42"/>
        <v>738032.56167246401</v>
      </c>
      <c r="R225" s="2">
        <f t="shared" si="46"/>
        <v>106652632.20174055</v>
      </c>
      <c r="S225" s="2">
        <f t="shared" si="17"/>
        <v>686812.50920665264</v>
      </c>
      <c r="T225" s="2">
        <f t="shared" si="18"/>
        <v>20920.857142857276</v>
      </c>
      <c r="U225" s="2">
        <f t="shared" si="19"/>
        <v>738032.56167246401</v>
      </c>
      <c r="V225" s="2">
        <f t="shared" si="34"/>
        <v>49978620.910279348</v>
      </c>
      <c r="W225" s="2">
        <f t="shared" si="20"/>
        <v>532607.36811847985</v>
      </c>
      <c r="X225" s="2">
        <f t="shared" si="6"/>
        <v>205425.19355398417</v>
      </c>
      <c r="Y225" s="2">
        <f t="shared" si="43"/>
        <v>56674011.291461185</v>
      </c>
      <c r="Z225" s="2" t="str">
        <f t="shared" si="8"/>
        <v>HERE</v>
      </c>
      <c r="AA225" s="2">
        <f>IF(Z225="HERE",Y225,AA224+Graph!$G$1*1000)</f>
        <v>56674011.291461185</v>
      </c>
      <c r="AB225" s="2">
        <f t="shared" si="21"/>
        <v>205425.19355398417</v>
      </c>
      <c r="AC225" s="2">
        <f t="shared" si="44"/>
        <v>49978620.910279348</v>
      </c>
      <c r="AD225" s="3">
        <f t="shared" si="10"/>
        <v>52800000</v>
      </c>
      <c r="AE225" s="2">
        <f>IF(AE223&gt;=52800000,52800000,IF(AB204=Graph!G$1*1000,AE224+Graph!G$1*1000,AC225))</f>
        <v>49978620.910279348</v>
      </c>
      <c r="AF225" s="3">
        <f t="shared" si="11"/>
        <v>49978620.910279348</v>
      </c>
      <c r="AG225" s="3">
        <f t="shared" si="29"/>
        <v>49134236.328565814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150</v>
      </c>
      <c r="C226" s="7"/>
      <c r="D226" s="2" t="e">
        <f t="shared" si="12"/>
        <v>#N/A</v>
      </c>
      <c r="E226" s="2" t="e">
        <f t="shared" si="22"/>
        <v>#N/A</v>
      </c>
      <c r="F226" s="2">
        <v>688648.28469580412</v>
      </c>
      <c r="G226" s="2">
        <f t="shared" si="41"/>
        <v>688648.28469580412</v>
      </c>
      <c r="H226" s="2">
        <f t="shared" si="45"/>
        <v>101960006.61317478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3874165.5714285779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740139.20156793296</v>
      </c>
      <c r="Q226" s="2">
        <f t="shared" si="42"/>
        <v>740139.20156793296</v>
      </c>
      <c r="R226" s="2">
        <f t="shared" si="46"/>
        <v>107392771.40330848</v>
      </c>
      <c r="S226" s="2">
        <f t="shared" si="17"/>
        <v>688648.28469580412</v>
      </c>
      <c r="T226" s="2">
        <f t="shared" si="18"/>
        <v>20920.857142857276</v>
      </c>
      <c r="U226" s="2">
        <f t="shared" si="19"/>
        <v>740139.20156793296</v>
      </c>
      <c r="V226" s="2">
        <f t="shared" si="34"/>
        <v>50513064.053886965</v>
      </c>
      <c r="W226" s="2">
        <f t="shared" si="20"/>
        <v>534443.14360761642</v>
      </c>
      <c r="X226" s="2">
        <f t="shared" si="6"/>
        <v>205696.05796031654</v>
      </c>
      <c r="Y226" s="2">
        <f t="shared" si="43"/>
        <v>56879707.349421501</v>
      </c>
      <c r="Z226" s="2" t="str">
        <f t="shared" si="8"/>
        <v>HERE</v>
      </c>
      <c r="AA226" s="2">
        <f>IF(Z226="HERE",Y226,AA225+Graph!$G$1*1000)</f>
        <v>56879707.349421501</v>
      </c>
      <c r="AB226" s="2">
        <f t="shared" si="21"/>
        <v>205696.05796031654</v>
      </c>
      <c r="AC226" s="2">
        <f t="shared" si="44"/>
        <v>50513064.053886965</v>
      </c>
      <c r="AD226" s="3">
        <f t="shared" si="10"/>
        <v>52800000</v>
      </c>
      <c r="AE226" s="2">
        <f>IF(AE224&gt;=52800000,52800000,IF(AB205=Graph!G$1*1000,AE225+Graph!G$1*1000,AC226))</f>
        <v>50513064.053886965</v>
      </c>
      <c r="AF226" s="3">
        <f t="shared" si="11"/>
        <v>50513064.053886965</v>
      </c>
      <c r="AG226" s="3">
        <f t="shared" si="29"/>
        <v>49339038.036367327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151</v>
      </c>
      <c r="C227" s="7"/>
      <c r="D227" s="2" t="e">
        <f t="shared" si="12"/>
        <v>#N/A</v>
      </c>
      <c r="E227" s="2" t="e">
        <f t="shared" si="22"/>
        <v>#N/A</v>
      </c>
      <c r="F227" s="2">
        <v>690484.0601849407</v>
      </c>
      <c r="G227" s="2">
        <f t="shared" si="41"/>
        <v>690484.0601849407</v>
      </c>
      <c r="H227" s="2">
        <f t="shared" si="45"/>
        <v>102650490.67335972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3895086.4285714352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742245.84146340191</v>
      </c>
      <c r="Q227" s="2">
        <f t="shared" si="42"/>
        <v>742245.84146340191</v>
      </c>
      <c r="R227" s="2">
        <f t="shared" si="46"/>
        <v>108135017.24477188</v>
      </c>
      <c r="S227" s="2">
        <f t="shared" si="17"/>
        <v>690484.0601849407</v>
      </c>
      <c r="T227" s="2">
        <f t="shared" si="18"/>
        <v>20920.857142857276</v>
      </c>
      <c r="U227" s="2">
        <f t="shared" si="19"/>
        <v>742245.84146340191</v>
      </c>
      <c r="V227" s="2">
        <f t="shared" si="34"/>
        <v>51049342.972983733</v>
      </c>
      <c r="W227" s="2">
        <f t="shared" si="20"/>
        <v>536278.9190967679</v>
      </c>
      <c r="X227" s="2">
        <f t="shared" si="6"/>
        <v>205966.92236663401</v>
      </c>
      <c r="Y227" s="2">
        <f t="shared" si="43"/>
        <v>57085674.271788135</v>
      </c>
      <c r="Z227" s="2" t="str">
        <f t="shared" si="8"/>
        <v>HERE</v>
      </c>
      <c r="AA227" s="2">
        <f>IF(Z227="HERE",Y227,AA226+Graph!$G$1*1000)</f>
        <v>57085674.271788135</v>
      </c>
      <c r="AB227" s="2">
        <f t="shared" si="21"/>
        <v>205966.92236663401</v>
      </c>
      <c r="AC227" s="2">
        <f t="shared" si="44"/>
        <v>51049342.972983733</v>
      </c>
      <c r="AD227" s="3">
        <f t="shared" si="10"/>
        <v>52800000</v>
      </c>
      <c r="AE227" s="2">
        <f>IF(AE225&gt;=52800000,52800000,IF(AB206=Graph!G$1*1000,AE226+Graph!G$1*1000,AC227))</f>
        <v>51049342.972983733</v>
      </c>
      <c r="AF227" s="3">
        <f t="shared" si="11"/>
        <v>51049342.972983733</v>
      </c>
      <c r="AG227" s="3">
        <f t="shared" si="29"/>
        <v>49528649.926233605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152</v>
      </c>
      <c r="C228" s="7"/>
      <c r="D228" s="2" t="e">
        <f t="shared" si="12"/>
        <v>#N/A</v>
      </c>
      <c r="E228" s="2" t="e">
        <f t="shared" si="22"/>
        <v>#N/A</v>
      </c>
      <c r="F228" s="2">
        <v>692319.83567409217</v>
      </c>
      <c r="G228" s="2">
        <f t="shared" si="41"/>
        <v>692319.83567409217</v>
      </c>
      <c r="H228" s="2">
        <f t="shared" si="45"/>
        <v>103342810.50903381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3916007.2857142924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744352.48135887086</v>
      </c>
      <c r="Q228" s="2">
        <f t="shared" si="42"/>
        <v>744352.48135887086</v>
      </c>
      <c r="R228" s="2">
        <f t="shared" si="46"/>
        <v>108879369.72613075</v>
      </c>
      <c r="S228" s="2">
        <f t="shared" si="17"/>
        <v>692319.83567409217</v>
      </c>
      <c r="T228" s="2">
        <f t="shared" si="18"/>
        <v>20920.857142857276</v>
      </c>
      <c r="U228" s="2">
        <f t="shared" si="19"/>
        <v>744352.48135887086</v>
      </c>
      <c r="V228" s="2">
        <f t="shared" si="34"/>
        <v>51587457.667569637</v>
      </c>
      <c r="W228" s="2">
        <f t="shared" si="20"/>
        <v>538114.69458590448</v>
      </c>
      <c r="X228" s="2">
        <f t="shared" si="6"/>
        <v>206237.78677296638</v>
      </c>
      <c r="Y228" s="2">
        <f t="shared" si="43"/>
        <v>57291912.058561102</v>
      </c>
      <c r="Z228" s="2" t="str">
        <f t="shared" si="8"/>
        <v>HERE</v>
      </c>
      <c r="AA228" s="2">
        <f>IF(Z228="HERE",Y228,AA227+Graph!$G$1*1000)</f>
        <v>57291912.058561102</v>
      </c>
      <c r="AB228" s="2">
        <f t="shared" si="21"/>
        <v>206237.78677296638</v>
      </c>
      <c r="AC228" s="2">
        <f t="shared" si="44"/>
        <v>51587457.667569637</v>
      </c>
      <c r="AD228" s="3">
        <f t="shared" si="10"/>
        <v>52800000</v>
      </c>
      <c r="AE228" s="2">
        <f>IF(AE226&gt;=52800000,52800000,IF(AB207=Graph!G$1*1000,AE227+Graph!G$1*1000,AC228))</f>
        <v>51587457.667569637</v>
      </c>
      <c r="AF228" s="3">
        <f t="shared" si="11"/>
        <v>51587457.667569637</v>
      </c>
      <c r="AG228" s="3">
        <f t="shared" si="29"/>
        <v>49553628.096699297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153</v>
      </c>
      <c r="C229" s="7"/>
      <c r="D229" s="2" t="e">
        <f t="shared" si="12"/>
        <v>#N/A</v>
      </c>
      <c r="E229" s="2" t="e">
        <f t="shared" si="22"/>
        <v>#N/A</v>
      </c>
      <c r="F229" s="2">
        <v>694155.61116322875</v>
      </c>
      <c r="G229" s="2">
        <f t="shared" si="41"/>
        <v>694155.61116322875</v>
      </c>
      <c r="H229" s="2">
        <f t="shared" si="45"/>
        <v>104036966.12019704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3936928.1428571497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746459.12125433981</v>
      </c>
      <c r="Q229" s="2">
        <f t="shared" si="42"/>
        <v>746459.12125433981</v>
      </c>
      <c r="R229" s="2">
        <f t="shared" si="46"/>
        <v>109625828.84738509</v>
      </c>
      <c r="S229" s="2">
        <f t="shared" si="17"/>
        <v>694155.61116322875</v>
      </c>
      <c r="T229" s="2">
        <f t="shared" si="18"/>
        <v>20920.857142857276</v>
      </c>
      <c r="U229" s="2">
        <f t="shared" si="19"/>
        <v>746459.12125433981</v>
      </c>
      <c r="V229" s="2">
        <f t="shared" si="34"/>
        <v>52127408.137644693</v>
      </c>
      <c r="W229" s="2">
        <f t="shared" si="20"/>
        <v>539950.47007505596</v>
      </c>
      <c r="X229" s="2">
        <f t="shared" si="6"/>
        <v>206508.65117928386</v>
      </c>
      <c r="Y229" s="2">
        <f t="shared" si="43"/>
        <v>57498420.709740385</v>
      </c>
      <c r="Z229" s="2" t="str">
        <f t="shared" si="8"/>
        <v>HERE</v>
      </c>
      <c r="AA229" s="2">
        <f>IF(Z229="HERE",Y229,AA228+Graph!$G$1*1000)</f>
        <v>57498420.709740385</v>
      </c>
      <c r="AB229" s="2">
        <f t="shared" si="21"/>
        <v>206508.65117928386</v>
      </c>
      <c r="AC229" s="2">
        <f t="shared" si="44"/>
        <v>52127408.137644693</v>
      </c>
      <c r="AD229" s="3">
        <f t="shared" si="10"/>
        <v>52800000</v>
      </c>
      <c r="AE229" s="2">
        <f>IF(AE227&gt;=52800000,52800000,IF(AB208=Graph!G$1*1000,AE228+Graph!G$1*1000,AC229))</f>
        <v>52127408.137644693</v>
      </c>
      <c r="AF229" s="3">
        <f t="shared" si="11"/>
        <v>52127408.137644693</v>
      </c>
      <c r="AG229" s="3">
        <f t="shared" si="29"/>
        <v>49578698.055939451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154</v>
      </c>
      <c r="C230" s="7"/>
      <c r="D230" s="2" t="e">
        <f t="shared" si="12"/>
        <v>#N/A</v>
      </c>
      <c r="E230" s="2" t="e">
        <f t="shared" si="22"/>
        <v>#N/A</v>
      </c>
      <c r="F230" s="2">
        <v>695991.38665238023</v>
      </c>
      <c r="G230" s="2">
        <f t="shared" ref="G230:G293" si="47">IF(F230&gt;750000,$AK$31*1000,F230)</f>
        <v>695991.38665238023</v>
      </c>
      <c r="H230" s="2">
        <f t="shared" si="45"/>
        <v>104732957.50684942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3957849.000000007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748565.76114980876</v>
      </c>
      <c r="Q230" s="2">
        <f t="shared" ref="Q230:Q293" si="48">IF(P230&gt;750000,750000,P230)</f>
        <v>748565.76114980876</v>
      </c>
      <c r="R230" s="2">
        <f t="shared" si="46"/>
        <v>110374394.6085349</v>
      </c>
      <c r="S230" s="2">
        <f t="shared" si="17"/>
        <v>695991.38665238023</v>
      </c>
      <c r="T230" s="2">
        <f t="shared" si="18"/>
        <v>20920.857142857276</v>
      </c>
      <c r="U230" s="2">
        <f t="shared" si="19"/>
        <v>748565.76114980876</v>
      </c>
      <c r="V230" s="2">
        <f t="shared" si="34"/>
        <v>52669194.383208901</v>
      </c>
      <c r="W230" s="2">
        <f t="shared" si="20"/>
        <v>541786.24556420743</v>
      </c>
      <c r="X230" s="2">
        <f t="shared" si="6"/>
        <v>206779.51558560133</v>
      </c>
      <c r="Y230" s="2">
        <f t="shared" si="43"/>
        <v>57705200.225325987</v>
      </c>
      <c r="Z230" s="2" t="str">
        <f t="shared" si="8"/>
        <v>HERE</v>
      </c>
      <c r="AA230" s="2">
        <f>IF(Z230="HERE",Y230,AA229+Graph!$G$1*1000)</f>
        <v>57705200.225325987</v>
      </c>
      <c r="AB230" s="2">
        <f t="shared" si="21"/>
        <v>206779.51558560133</v>
      </c>
      <c r="AC230" s="2">
        <f t="shared" si="44"/>
        <v>52669194.383208901</v>
      </c>
      <c r="AD230" s="3">
        <f t="shared" si="10"/>
        <v>52800000</v>
      </c>
      <c r="AE230" s="2">
        <f>IF(AE228&gt;=52800000,52800000,IF(AB209=Graph!G$1*1000,AE229+Graph!G$1*1000,AC230))</f>
        <v>52669194.383208901</v>
      </c>
      <c r="AF230" s="3">
        <f t="shared" si="11"/>
        <v>52669194.383208901</v>
      </c>
      <c r="AG230" s="3">
        <f t="shared" si="29"/>
        <v>49603859.803954057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155</v>
      </c>
      <c r="C231" s="7"/>
      <c r="D231" s="2" t="e">
        <f t="shared" si="12"/>
        <v>#N/A</v>
      </c>
      <c r="E231" s="2" t="e">
        <f t="shared" si="22"/>
        <v>#N/A</v>
      </c>
      <c r="F231" s="2">
        <v>697827.16214153171</v>
      </c>
      <c r="G231" s="2">
        <f t="shared" si="47"/>
        <v>697827.16214153171</v>
      </c>
      <c r="H231" s="2">
        <f t="shared" si="45"/>
        <v>105430784.66899095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3978769.8571428643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750672.40104529262</v>
      </c>
      <c r="Q231" s="2">
        <f t="shared" si="48"/>
        <v>750000</v>
      </c>
      <c r="R231" s="2">
        <f t="shared" si="46"/>
        <v>111124394.6085349</v>
      </c>
      <c r="S231" s="2">
        <f t="shared" si="17"/>
        <v>697827.16214153171</v>
      </c>
      <c r="T231" s="2">
        <f t="shared" si="18"/>
        <v>20920.857142857276</v>
      </c>
      <c r="U231" s="2">
        <f t="shared" si="19"/>
        <v>750000</v>
      </c>
      <c r="V231" s="2">
        <f t="shared" si="34"/>
        <v>53212816.404262245</v>
      </c>
      <c r="W231" s="2">
        <f t="shared" si="20"/>
        <v>543622.02105334401</v>
      </c>
      <c r="X231" s="2">
        <f t="shared" si="6"/>
        <v>206377.97894665599</v>
      </c>
      <c r="Y231" s="2">
        <f t="shared" si="43"/>
        <v>57911578.204272643</v>
      </c>
      <c r="Z231" s="2" t="str">
        <f t="shared" si="8"/>
        <v>HERE</v>
      </c>
      <c r="AA231" s="2">
        <f>IF(Z231="HERE",Y231,AA230+Graph!$G$1*1000)</f>
        <v>57911578.204272643</v>
      </c>
      <c r="AB231" s="2">
        <f t="shared" si="21"/>
        <v>206377.97894665599</v>
      </c>
      <c r="AC231" s="2">
        <f t="shared" si="44"/>
        <v>53212816.404262245</v>
      </c>
      <c r="AD231" s="3">
        <f t="shared" si="10"/>
        <v>52800000</v>
      </c>
      <c r="AE231" s="2">
        <f>IF(AE229&gt;=52800000,52800000,IF(AB210=Graph!G$1*1000,AE230+Graph!G$1*1000,AC231))</f>
        <v>53212816.404262245</v>
      </c>
      <c r="AF231" s="3">
        <f t="shared" si="11"/>
        <v>52800000</v>
      </c>
      <c r="AG231" s="3">
        <f t="shared" si="29"/>
        <v>49629113.340743124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156</v>
      </c>
      <c r="C232" s="7"/>
      <c r="D232" s="2" t="e">
        <f t="shared" si="12"/>
        <v>#N/A</v>
      </c>
      <c r="E232" s="2" t="e">
        <f t="shared" si="22"/>
        <v>#N/A</v>
      </c>
      <c r="F232" s="2">
        <v>699662.93763066828</v>
      </c>
      <c r="G232" s="2">
        <f t="shared" si="47"/>
        <v>699662.93763066828</v>
      </c>
      <c r="H232" s="2">
        <f t="shared" si="45"/>
        <v>106130447.60662162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3999690.7142857215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752779.04094076157</v>
      </c>
      <c r="Q232" s="2">
        <f t="shared" si="48"/>
        <v>750000</v>
      </c>
      <c r="R232" s="2">
        <f t="shared" si="46"/>
        <v>111874394.6085349</v>
      </c>
      <c r="S232" s="2">
        <f t="shared" si="17"/>
        <v>699662.93763066828</v>
      </c>
      <c r="T232" s="2">
        <f t="shared" si="18"/>
        <v>20920.857142857276</v>
      </c>
      <c r="U232" s="2">
        <f t="shared" si="19"/>
        <v>750000</v>
      </c>
      <c r="V232" s="2">
        <f t="shared" si="34"/>
        <v>53758274.20080474</v>
      </c>
      <c r="W232" s="2">
        <f t="shared" si="20"/>
        <v>545457.79654249549</v>
      </c>
      <c r="X232" s="2">
        <f t="shared" si="6"/>
        <v>204542.20345750451</v>
      </c>
      <c r="Y232" s="2">
        <f t="shared" si="43"/>
        <v>58116120.407730147</v>
      </c>
      <c r="Z232" s="2" t="str">
        <f t="shared" si="8"/>
        <v>HERE</v>
      </c>
      <c r="AA232" s="2">
        <f>IF(Z232="HERE",Y232,AA231+Graph!$G$1*1000)</f>
        <v>58116120.407730147</v>
      </c>
      <c r="AB232" s="2">
        <f t="shared" si="21"/>
        <v>204542.20345750451</v>
      </c>
      <c r="AC232" s="2">
        <f t="shared" si="44"/>
        <v>53758274.20080474</v>
      </c>
      <c r="AD232" s="3">
        <f t="shared" si="10"/>
        <v>52800000</v>
      </c>
      <c r="AE232" s="2">
        <f>IF(AE230&gt;=52800000,52800000,IF(AB211=Graph!G$1*1000,AE231+Graph!G$1*1000,AC232))</f>
        <v>53758274.20080474</v>
      </c>
      <c r="AF232" s="3">
        <f t="shared" si="11"/>
        <v>52800000</v>
      </c>
      <c r="AG232" s="3">
        <f t="shared" si="29"/>
        <v>49654458.666306645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157</v>
      </c>
      <c r="C233" s="7"/>
      <c r="D233" s="2" t="e">
        <f t="shared" si="12"/>
        <v>#N/A</v>
      </c>
      <c r="E233" s="2" t="e">
        <f t="shared" si="22"/>
        <v>#N/A</v>
      </c>
      <c r="F233" s="2">
        <v>701498.71311981976</v>
      </c>
      <c r="G233" s="2">
        <f t="shared" si="47"/>
        <v>701498.71311981976</v>
      </c>
      <c r="H233" s="2">
        <f t="shared" si="45"/>
        <v>106831946.31974144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4020611.5714285788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754885.68083623052</v>
      </c>
      <c r="Q233" s="2">
        <f t="shared" si="48"/>
        <v>750000</v>
      </c>
      <c r="R233" s="2">
        <f t="shared" si="46"/>
        <v>112624394.6085349</v>
      </c>
      <c r="S233" s="2">
        <f t="shared" si="17"/>
        <v>701498.71311981976</v>
      </c>
      <c r="T233" s="2">
        <f t="shared" si="18"/>
        <v>20920.857142857276</v>
      </c>
      <c r="U233" s="2">
        <f t="shared" si="19"/>
        <v>750000</v>
      </c>
      <c r="V233" s="2">
        <f t="shared" si="34"/>
        <v>54305567.772836372</v>
      </c>
      <c r="W233" s="2">
        <f t="shared" si="20"/>
        <v>547293.57203163207</v>
      </c>
      <c r="X233" s="2">
        <f t="shared" si="6"/>
        <v>202706.42796836793</v>
      </c>
      <c r="Y233" s="2">
        <f t="shared" si="43"/>
        <v>58318826.835698515</v>
      </c>
      <c r="Z233" s="2" t="str">
        <f t="shared" si="8"/>
        <v>HERE</v>
      </c>
      <c r="AA233" s="2">
        <f>IF(Z233="HERE",Y233,AA232+Graph!$G$1*1000)</f>
        <v>58318826.835698515</v>
      </c>
      <c r="AB233" s="2">
        <f t="shared" si="21"/>
        <v>202706.42796836793</v>
      </c>
      <c r="AC233" s="2">
        <f t="shared" si="44"/>
        <v>54305567.772836372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49679895.780644625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158</v>
      </c>
      <c r="C234" s="7"/>
      <c r="D234" s="2" t="e">
        <f t="shared" si="12"/>
        <v>#N/A</v>
      </c>
      <c r="E234" s="2" t="e">
        <f t="shared" si="22"/>
        <v>#N/A</v>
      </c>
      <c r="F234" s="2">
        <v>703334.48860895634</v>
      </c>
      <c r="G234" s="2">
        <f t="shared" si="47"/>
        <v>703334.48860895634</v>
      </c>
      <c r="H234" s="2">
        <f t="shared" si="45"/>
        <v>107535280.8083504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4041532.4285714361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756992.32073169947</v>
      </c>
      <c r="Q234" s="2">
        <f t="shared" si="48"/>
        <v>750000</v>
      </c>
      <c r="R234" s="2">
        <f t="shared" si="46"/>
        <v>113374394.6085349</v>
      </c>
      <c r="S234" s="2">
        <f t="shared" si="17"/>
        <v>703334.48860895634</v>
      </c>
      <c r="T234" s="2">
        <f t="shared" si="18"/>
        <v>20920.857142857276</v>
      </c>
      <c r="U234" s="2">
        <f t="shared" si="19"/>
        <v>750000</v>
      </c>
      <c r="V234" s="2">
        <f t="shared" si="34"/>
        <v>54854697.120357156</v>
      </c>
      <c r="W234" s="2">
        <f t="shared" si="20"/>
        <v>549129.34752078354</v>
      </c>
      <c r="X234" s="2">
        <f t="shared" si="6"/>
        <v>200870.65247921646</v>
      </c>
      <c r="Y234" s="2">
        <f t="shared" si="43"/>
        <v>58519697.488177732</v>
      </c>
      <c r="Z234" s="2" t="str">
        <f t="shared" si="8"/>
        <v>HERE</v>
      </c>
      <c r="AA234" s="2">
        <f>IF(Z234="HERE",Y234,AA233+Graph!$G$1*1000)</f>
        <v>58519697.488177732</v>
      </c>
      <c r="AB234" s="2">
        <f t="shared" si="21"/>
        <v>200870.65247921646</v>
      </c>
      <c r="AC234" s="2">
        <f t="shared" si="44"/>
        <v>54854697.120357156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49705424.683757059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159</v>
      </c>
      <c r="C235" s="7"/>
      <c r="D235" s="2" t="e">
        <f t="shared" si="12"/>
        <v>#N/A</v>
      </c>
      <c r="E235" s="2" t="e">
        <f t="shared" si="22"/>
        <v>#N/A</v>
      </c>
      <c r="F235" s="2">
        <v>705170.26409810781</v>
      </c>
      <c r="G235" s="2">
        <f t="shared" si="47"/>
        <v>705170.26409810781</v>
      </c>
      <c r="H235" s="2">
        <f t="shared" si="45"/>
        <v>108240451.07244851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4062453.2857142934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759098.96062716842</v>
      </c>
      <c r="Q235" s="2">
        <f t="shared" si="48"/>
        <v>750000</v>
      </c>
      <c r="R235" s="2">
        <f t="shared" si="46"/>
        <v>114124394.6085349</v>
      </c>
      <c r="S235" s="2">
        <f t="shared" si="17"/>
        <v>705170.26409810781</v>
      </c>
      <c r="T235" s="2">
        <f t="shared" si="18"/>
        <v>20920.857142857276</v>
      </c>
      <c r="U235" s="2">
        <f t="shared" si="19"/>
        <v>750000</v>
      </c>
      <c r="V235" s="2">
        <f t="shared" si="34"/>
        <v>55405662.243367076</v>
      </c>
      <c r="W235" s="2">
        <f t="shared" si="20"/>
        <v>550965.12300992012</v>
      </c>
      <c r="X235" s="2">
        <f t="shared" si="6"/>
        <v>199034.87699007988</v>
      </c>
      <c r="Y235" s="2">
        <f t="shared" si="43"/>
        <v>58718732.365167812</v>
      </c>
      <c r="Z235" s="2" t="str">
        <f t="shared" si="8"/>
        <v>HERE</v>
      </c>
      <c r="AA235" s="2">
        <f>IF(Z235="HERE",Y235,AA234+Graph!$G$1*1000)</f>
        <v>58718732.365167812</v>
      </c>
      <c r="AB235" s="2">
        <f t="shared" si="21"/>
        <v>199034.87699007988</v>
      </c>
      <c r="AC235" s="2">
        <f t="shared" si="44"/>
        <v>55405662.243367076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49731045.375643954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160</v>
      </c>
      <c r="C236" s="7"/>
      <c r="D236" s="2" t="e">
        <f t="shared" si="12"/>
        <v>#N/A</v>
      </c>
      <c r="E236" s="2" t="e">
        <f t="shared" si="22"/>
        <v>#N/A</v>
      </c>
      <c r="F236" s="2">
        <v>707006.03958724439</v>
      </c>
      <c r="G236" s="2">
        <f t="shared" si="47"/>
        <v>707006.03958724439</v>
      </c>
      <c r="H236" s="2">
        <f t="shared" si="45"/>
        <v>108947457.11203575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4083374.1428571506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761205.60052263737</v>
      </c>
      <c r="Q236" s="2">
        <f t="shared" si="48"/>
        <v>750000</v>
      </c>
      <c r="R236" s="2">
        <f t="shared" si="46"/>
        <v>114874394.6085349</v>
      </c>
      <c r="S236" s="2">
        <f t="shared" si="17"/>
        <v>707006.03958724439</v>
      </c>
      <c r="T236" s="2">
        <f t="shared" si="18"/>
        <v>20920.857142857276</v>
      </c>
      <c r="U236" s="2">
        <f t="shared" si="19"/>
        <v>750000</v>
      </c>
      <c r="V236" s="2">
        <f t="shared" si="34"/>
        <v>55958463.141866148</v>
      </c>
      <c r="W236" s="2">
        <f t="shared" si="20"/>
        <v>552800.8984990716</v>
      </c>
      <c r="X236" s="2">
        <f t="shared" si="6"/>
        <v>197199.1015009284</v>
      </c>
      <c r="Y236" s="2">
        <f t="shared" si="43"/>
        <v>58915931.46666874</v>
      </c>
      <c r="Z236" s="2" t="str">
        <f t="shared" si="8"/>
        <v>HERE</v>
      </c>
      <c r="AA236" s="2">
        <f>IF(Z236="HERE",Y236,AA235+Graph!$G$1*1000)</f>
        <v>58915931.46666874</v>
      </c>
      <c r="AB236" s="2">
        <f t="shared" si="21"/>
        <v>197199.1015009284</v>
      </c>
      <c r="AC236" s="2">
        <f t="shared" si="44"/>
        <v>55958463.141866148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49756757.856305309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161</v>
      </c>
      <c r="C237" s="7"/>
      <c r="D237" s="2" t="e">
        <f t="shared" si="12"/>
        <v>#N/A</v>
      </c>
      <c r="E237" s="2" t="e">
        <f t="shared" si="22"/>
        <v>#N/A</v>
      </c>
      <c r="F237" s="2">
        <v>708841.81507639587</v>
      </c>
      <c r="G237" s="2">
        <f t="shared" si="47"/>
        <v>708841.81507639587</v>
      </c>
      <c r="H237" s="2">
        <f t="shared" si="45"/>
        <v>109656298.92711215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4104295.0000000079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763312.24041810632</v>
      </c>
      <c r="Q237" s="2">
        <f t="shared" si="48"/>
        <v>750000</v>
      </c>
      <c r="R237" s="2">
        <f t="shared" si="46"/>
        <v>115624394.6085349</v>
      </c>
      <c r="S237" s="2">
        <f t="shared" si="17"/>
        <v>708841.81507639587</v>
      </c>
      <c r="T237" s="2">
        <f t="shared" si="18"/>
        <v>20920.857142857276</v>
      </c>
      <c r="U237" s="2">
        <f t="shared" si="19"/>
        <v>750000</v>
      </c>
      <c r="V237" s="2">
        <f t="shared" si="34"/>
        <v>56513099.815854371</v>
      </c>
      <c r="W237" s="2">
        <f t="shared" si="20"/>
        <v>554636.67398822308</v>
      </c>
      <c r="X237" s="2">
        <f t="shared" si="6"/>
        <v>195363.32601177692</v>
      </c>
      <c r="Y237" s="2">
        <f t="shared" si="43"/>
        <v>59111294.792680517</v>
      </c>
      <c r="Z237" s="2" t="str">
        <f t="shared" si="8"/>
        <v>HERE</v>
      </c>
      <c r="AA237" s="2">
        <f>IF(Z237="HERE",Y237,AA236+Graph!$G$1*1000)</f>
        <v>59111294.792680517</v>
      </c>
      <c r="AB237" s="2">
        <f t="shared" si="21"/>
        <v>195363.32601177692</v>
      </c>
      <c r="AC237" s="2">
        <f t="shared" si="44"/>
        <v>56513099.815854371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49782562.125741117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162</v>
      </c>
      <c r="C238" s="7"/>
      <c r="D238" s="2" t="e">
        <f t="shared" si="12"/>
        <v>#N/A</v>
      </c>
      <c r="E238" s="2" t="e">
        <f t="shared" si="22"/>
        <v>#N/A</v>
      </c>
      <c r="F238" s="2">
        <v>710677.59056554735</v>
      </c>
      <c r="G238" s="2">
        <f t="shared" si="47"/>
        <v>710677.59056554735</v>
      </c>
      <c r="H238" s="2">
        <f t="shared" si="45"/>
        <v>110366976.51767769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4125215.8571428652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765418.88031357527</v>
      </c>
      <c r="Q238" s="2">
        <f t="shared" si="48"/>
        <v>750000</v>
      </c>
      <c r="R238" s="2">
        <f t="shared" si="46"/>
        <v>116374394.6085349</v>
      </c>
      <c r="S238" s="2">
        <f t="shared" si="17"/>
        <v>710677.59056554735</v>
      </c>
      <c r="T238" s="2">
        <f t="shared" si="18"/>
        <v>20920.857142857276</v>
      </c>
      <c r="U238" s="2">
        <f t="shared" si="19"/>
        <v>750000</v>
      </c>
      <c r="V238" s="2">
        <f t="shared" si="34"/>
        <v>57069572.26533173</v>
      </c>
      <c r="W238" s="2">
        <f t="shared" si="20"/>
        <v>556472.44947735965</v>
      </c>
      <c r="X238" s="2">
        <f t="shared" si="6"/>
        <v>193527.55052264035</v>
      </c>
      <c r="Y238" s="2">
        <f t="shared" si="43"/>
        <v>59304822.343203157</v>
      </c>
      <c r="Z238" s="2" t="str">
        <f t="shared" si="8"/>
        <v>HERE</v>
      </c>
      <c r="AA238" s="2">
        <f>IF(Z238="HERE",Y238,AA237+Graph!$G$1*1000)</f>
        <v>59304822.343203157</v>
      </c>
      <c r="AB238" s="2">
        <f t="shared" si="21"/>
        <v>193527.55052264035</v>
      </c>
      <c r="AC238" s="2">
        <f t="shared" si="44"/>
        <v>57069572.26533173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49808458.183951378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163</v>
      </c>
      <c r="C239" s="7"/>
      <c r="D239" s="2" t="e">
        <f t="shared" si="12"/>
        <v>#N/A</v>
      </c>
      <c r="E239" s="2" t="e">
        <f t="shared" si="22"/>
        <v>#N/A</v>
      </c>
      <c r="F239" s="2">
        <v>712513.36605468392</v>
      </c>
      <c r="G239" s="2">
        <f t="shared" si="47"/>
        <v>712513.36605468392</v>
      </c>
      <c r="H239" s="2">
        <f t="shared" si="45"/>
        <v>111079489.88373238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4146136.7142857225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767525.52020904422</v>
      </c>
      <c r="Q239" s="2">
        <f t="shared" si="48"/>
        <v>750000</v>
      </c>
      <c r="R239" s="2">
        <f t="shared" si="46"/>
        <v>117124394.6085349</v>
      </c>
      <c r="S239" s="2">
        <f t="shared" si="17"/>
        <v>712513.36605468392</v>
      </c>
      <c r="T239" s="2">
        <f t="shared" si="18"/>
        <v>20920.857142857276</v>
      </c>
      <c r="U239" s="2">
        <f t="shared" si="19"/>
        <v>750000</v>
      </c>
      <c r="V239" s="2">
        <f t="shared" si="34"/>
        <v>57627880.490298241</v>
      </c>
      <c r="W239" s="2">
        <f t="shared" si="20"/>
        <v>558308.22496651113</v>
      </c>
      <c r="X239" s="2">
        <f t="shared" si="6"/>
        <v>191691.77503348887</v>
      </c>
      <c r="Y239" s="2">
        <f t="shared" si="43"/>
        <v>59496514.118236646</v>
      </c>
      <c r="Z239" s="2" t="str">
        <f t="shared" si="8"/>
        <v>HERE</v>
      </c>
      <c r="AA239" s="2">
        <f>IF(Z239="HERE",Y239,AA238+Graph!$G$1*1000)</f>
        <v>59496514.118236646</v>
      </c>
      <c r="AB239" s="2">
        <f t="shared" si="21"/>
        <v>191691.77503348887</v>
      </c>
      <c r="AC239" s="2">
        <f t="shared" si="44"/>
        <v>57627880.490298241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49834446.030936107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164</v>
      </c>
      <c r="C240" s="7"/>
      <c r="D240" s="2" t="e">
        <f t="shared" si="12"/>
        <v>#N/A</v>
      </c>
      <c r="E240" s="2" t="e">
        <f t="shared" si="22"/>
        <v>#N/A</v>
      </c>
      <c r="F240" s="2">
        <v>714349.1415438354</v>
      </c>
      <c r="G240" s="2">
        <f t="shared" si="47"/>
        <v>714349.1415438354</v>
      </c>
      <c r="H240" s="2">
        <f t="shared" si="45"/>
        <v>111793839.02527621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4167057.5714285797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769632.16010451317</v>
      </c>
      <c r="Q240" s="2">
        <f t="shared" si="48"/>
        <v>750000</v>
      </c>
      <c r="R240" s="2">
        <f t="shared" si="46"/>
        <v>117874394.6085349</v>
      </c>
      <c r="S240" s="2">
        <f t="shared" si="17"/>
        <v>714349.1415438354</v>
      </c>
      <c r="T240" s="2">
        <f t="shared" si="18"/>
        <v>20920.857142857276</v>
      </c>
      <c r="U240" s="2">
        <f t="shared" si="19"/>
        <v>750000</v>
      </c>
      <c r="V240" s="2">
        <f t="shared" si="34"/>
        <v>58188024.490753889</v>
      </c>
      <c r="W240" s="2">
        <f t="shared" si="20"/>
        <v>560144.00045564771</v>
      </c>
      <c r="X240" s="2">
        <f t="shared" si="6"/>
        <v>189855.99954435229</v>
      </c>
      <c r="Y240" s="2">
        <f t="shared" si="43"/>
        <v>59686370.117780998</v>
      </c>
      <c r="Z240" s="2" t="str">
        <f t="shared" si="8"/>
        <v>HERE</v>
      </c>
      <c r="AA240" s="2">
        <f>IF(Z240="HERE",Y240,AA239+Graph!$G$1*1000)</f>
        <v>59686370.117780998</v>
      </c>
      <c r="AB240" s="2">
        <f t="shared" si="21"/>
        <v>189855.99954435229</v>
      </c>
      <c r="AC240" s="2">
        <f t="shared" si="44"/>
        <v>58188024.490753889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49860525.666695282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165</v>
      </c>
      <c r="C241" s="7"/>
      <c r="D241" s="2" t="e">
        <f t="shared" si="12"/>
        <v>#N/A</v>
      </c>
      <c r="E241" s="2" t="e">
        <f t="shared" si="22"/>
        <v>#N/A</v>
      </c>
      <c r="F241" s="2">
        <v>716184.91703297198</v>
      </c>
      <c r="G241" s="2">
        <f t="shared" si="47"/>
        <v>716184.91703297198</v>
      </c>
      <c r="H241" s="2">
        <f t="shared" si="45"/>
        <v>112510023.94230919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4187978.428571437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771738.79999998212</v>
      </c>
      <c r="Q241" s="2">
        <f t="shared" si="48"/>
        <v>750000</v>
      </c>
      <c r="R241" s="2">
        <f t="shared" si="46"/>
        <v>118624394.6085349</v>
      </c>
      <c r="S241" s="2">
        <f t="shared" si="17"/>
        <v>716184.91703297198</v>
      </c>
      <c r="T241" s="2">
        <f t="shared" si="18"/>
        <v>20920.857142857276</v>
      </c>
      <c r="U241" s="2">
        <f t="shared" si="19"/>
        <v>750000</v>
      </c>
      <c r="V241" s="2">
        <f t="shared" si="34"/>
        <v>58750004.266698688</v>
      </c>
      <c r="W241" s="2">
        <f t="shared" si="20"/>
        <v>561979.77594479918</v>
      </c>
      <c r="X241" s="2">
        <f t="shared" si="6"/>
        <v>188020.22405520082</v>
      </c>
      <c r="Y241" s="2">
        <f t="shared" si="43"/>
        <v>59874390.341836199</v>
      </c>
      <c r="Z241" s="2" t="str">
        <f t="shared" si="8"/>
        <v>HERE</v>
      </c>
      <c r="AA241" s="2">
        <f>IF(Z241="HERE",Y241,AA240+Graph!$G$1*1000)</f>
        <v>59874390.341836199</v>
      </c>
      <c r="AB241" s="2">
        <f t="shared" si="21"/>
        <v>188020.22405520082</v>
      </c>
      <c r="AC241" s="2">
        <f t="shared" si="44"/>
        <v>58750004.266698688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49886697.091228917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166</v>
      </c>
      <c r="C242" s="7"/>
      <c r="D242" s="2" t="e">
        <f t="shared" si="12"/>
        <v>#N/A</v>
      </c>
      <c r="E242" s="2" t="e">
        <f t="shared" si="22"/>
        <v>#N/A</v>
      </c>
      <c r="F242" s="2">
        <v>718020.69252212346</v>
      </c>
      <c r="G242" s="2">
        <f t="shared" si="47"/>
        <v>718020.69252212346</v>
      </c>
      <c r="H242" s="2">
        <f t="shared" si="45"/>
        <v>113228044.63483131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4208899.2857142938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773845.43989546597</v>
      </c>
      <c r="Q242" s="2">
        <f t="shared" si="48"/>
        <v>750000</v>
      </c>
      <c r="R242" s="2">
        <f t="shared" si="46"/>
        <v>119374394.6085349</v>
      </c>
      <c r="S242" s="2">
        <f t="shared" si="17"/>
        <v>718020.69252212346</v>
      </c>
      <c r="T242" s="2">
        <f t="shared" si="18"/>
        <v>20920.85714285681</v>
      </c>
      <c r="U242" s="2">
        <f t="shared" si="19"/>
        <v>750000</v>
      </c>
      <c r="V242" s="2">
        <f t="shared" si="34"/>
        <v>59313819.818132624</v>
      </c>
      <c r="W242" s="2">
        <f t="shared" si="20"/>
        <v>563815.55143393576</v>
      </c>
      <c r="X242" s="2">
        <f t="shared" si="6"/>
        <v>186184.44856606424</v>
      </c>
      <c r="Y242" s="2">
        <f t="shared" si="43"/>
        <v>60060574.790402263</v>
      </c>
      <c r="Z242" s="2" t="str">
        <f t="shared" si="8"/>
        <v>HERE</v>
      </c>
      <c r="AA242" s="2">
        <f>IF(Z242="HERE",Y242,AA241+Graph!$G$1*1000)</f>
        <v>60060574.790402263</v>
      </c>
      <c r="AB242" s="2">
        <f t="shared" si="21"/>
        <v>186184.44856606424</v>
      </c>
      <c r="AC242" s="2">
        <f t="shared" si="44"/>
        <v>59313819.818132624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49912960.304537013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167</v>
      </c>
      <c r="C243" s="7"/>
      <c r="D243" s="2" t="e">
        <f t="shared" si="12"/>
        <v>#N/A</v>
      </c>
      <c r="E243" s="2" t="e">
        <f t="shared" si="22"/>
        <v>#N/A</v>
      </c>
      <c r="F243" s="2">
        <v>719856.46801126003</v>
      </c>
      <c r="G243" s="2">
        <f t="shared" si="47"/>
        <v>719856.46801126003</v>
      </c>
      <c r="H243" s="2">
        <f t="shared" si="45"/>
        <v>113947901.10284257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4229820.1428571511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775952.07979093492</v>
      </c>
      <c r="Q243" s="2">
        <f t="shared" si="48"/>
        <v>750000</v>
      </c>
      <c r="R243" s="2">
        <f t="shared" si="46"/>
        <v>120124394.6085349</v>
      </c>
      <c r="S243" s="2">
        <f t="shared" si="17"/>
        <v>719856.46801126003</v>
      </c>
      <c r="T243" s="2">
        <f t="shared" si="18"/>
        <v>20920.857142857276</v>
      </c>
      <c r="U243" s="2">
        <f t="shared" si="19"/>
        <v>750000</v>
      </c>
      <c r="V243" s="2">
        <f t="shared" si="34"/>
        <v>59879471.145055711</v>
      </c>
      <c r="W243" s="2">
        <f t="shared" si="20"/>
        <v>565651.32692308724</v>
      </c>
      <c r="X243" s="2">
        <f t="shared" si="6"/>
        <v>184348.67307691276</v>
      </c>
      <c r="Y243" s="2">
        <f t="shared" si="43"/>
        <v>60244923.463479176</v>
      </c>
      <c r="Z243" s="2" t="str">
        <f t="shared" si="8"/>
        <v>HERE</v>
      </c>
      <c r="AA243" s="2">
        <f>IF(Z243="HERE",Y243,AA242+Graph!$G$1*1000)</f>
        <v>60244923.463479176</v>
      </c>
      <c r="AB243" s="2">
        <f t="shared" si="21"/>
        <v>184348.67307691276</v>
      </c>
      <c r="AC243" s="2">
        <f t="shared" si="44"/>
        <v>59313819.818132624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49939315.30661957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168</v>
      </c>
      <c r="C244" s="7"/>
      <c r="D244" s="2" t="e">
        <f t="shared" si="12"/>
        <v>#N/A</v>
      </c>
      <c r="E244" s="2" t="e">
        <f t="shared" si="22"/>
        <v>#N/A</v>
      </c>
      <c r="F244" s="2">
        <v>721692.24350041151</v>
      </c>
      <c r="G244" s="2">
        <f t="shared" si="47"/>
        <v>721692.24350041151</v>
      </c>
      <c r="H244" s="2">
        <f t="shared" si="45"/>
        <v>114669593.34634298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4250741.0000000084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778058.71968640387</v>
      </c>
      <c r="Q244" s="2">
        <f t="shared" si="48"/>
        <v>750000</v>
      </c>
      <c r="R244" s="2">
        <f t="shared" si="46"/>
        <v>120874394.6085349</v>
      </c>
      <c r="S244" s="2">
        <f t="shared" si="17"/>
        <v>721692.24350041151</v>
      </c>
      <c r="T244" s="2">
        <f t="shared" si="18"/>
        <v>20920.857142857276</v>
      </c>
      <c r="U244" s="2">
        <f t="shared" si="19"/>
        <v>750000</v>
      </c>
      <c r="V244" s="2">
        <f t="shared" si="34"/>
        <v>60446958.247467935</v>
      </c>
      <c r="W244" s="2">
        <f t="shared" si="20"/>
        <v>567487.10241222382</v>
      </c>
      <c r="X244" s="2">
        <f t="shared" si="6"/>
        <v>182512.89758777618</v>
      </c>
      <c r="Y244" s="2">
        <f t="shared" si="43"/>
        <v>60427436.361066952</v>
      </c>
      <c r="Z244" s="2" t="str">
        <f t="shared" si="8"/>
        <v>MEEP</v>
      </c>
      <c r="AA244" s="2">
        <f>IF(Z244="HERE",Y244,AA243+Graph!$G$1*1000)</f>
        <v>60664923.463479176</v>
      </c>
      <c r="AB244" s="2">
        <f t="shared" si="21"/>
        <v>420000</v>
      </c>
      <c r="AC244" s="2">
        <f t="shared" si="44"/>
        <v>59313819.818132624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49965762.097476579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169</v>
      </c>
      <c r="C245" s="7"/>
      <c r="D245" s="2" t="e">
        <f t="shared" si="12"/>
        <v>#N/A</v>
      </c>
      <c r="E245" s="2" t="e">
        <f t="shared" si="22"/>
        <v>#N/A</v>
      </c>
      <c r="F245" s="2">
        <v>723528.01898956299</v>
      </c>
      <c r="G245" s="2">
        <f t="shared" si="47"/>
        <v>723528.01898956299</v>
      </c>
      <c r="H245" s="2">
        <f t="shared" si="45"/>
        <v>115393121.36533254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4271661.8571428657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780165.35958187282</v>
      </c>
      <c r="Q245" s="2">
        <f t="shared" si="48"/>
        <v>750000</v>
      </c>
      <c r="R245" s="2">
        <f t="shared" si="46"/>
        <v>121624394.6085349</v>
      </c>
      <c r="S245" s="2">
        <f t="shared" si="17"/>
        <v>723528.01898956299</v>
      </c>
      <c r="T245" s="2">
        <f t="shared" si="18"/>
        <v>20920.857142857276</v>
      </c>
      <c r="U245" s="2">
        <f t="shared" si="19"/>
        <v>750000</v>
      </c>
      <c r="V245" s="2">
        <f t="shared" si="34"/>
        <v>61016281.12536931</v>
      </c>
      <c r="W245" s="2">
        <f t="shared" si="20"/>
        <v>569322.87790137529</v>
      </c>
      <c r="X245" s="2">
        <f t="shared" si="6"/>
        <v>180677.12209862471</v>
      </c>
      <c r="Y245" s="2">
        <f t="shared" si="43"/>
        <v>60608113.483165577</v>
      </c>
      <c r="Z245" s="2" t="str">
        <f t="shared" si="8"/>
        <v>MEEP</v>
      </c>
      <c r="AA245" s="2">
        <f>IF(Z245="HERE",Y245,AA244+Graph!$G$1*1000)</f>
        <v>61084923.463479176</v>
      </c>
      <c r="AB245" s="2">
        <f t="shared" si="21"/>
        <v>420000</v>
      </c>
      <c r="AC245" s="2">
        <f t="shared" si="44"/>
        <v>59313819.818132624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49992300.677108042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170</v>
      </c>
      <c r="C246" s="7"/>
      <c r="D246" s="2" t="e">
        <f t="shared" si="12"/>
        <v>#N/A</v>
      </c>
      <c r="E246" s="2" t="e">
        <f t="shared" si="22"/>
        <v>#N/A</v>
      </c>
      <c r="F246" s="2">
        <v>725363.79447869956</v>
      </c>
      <c r="G246" s="2">
        <f t="shared" si="47"/>
        <v>725363.79447869956</v>
      </c>
      <c r="H246" s="2">
        <f t="shared" si="45"/>
        <v>116118485.15981124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4292582.7142857229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782271.99947734177</v>
      </c>
      <c r="Q246" s="2">
        <f t="shared" si="48"/>
        <v>750000</v>
      </c>
      <c r="R246" s="2">
        <f t="shared" si="46"/>
        <v>122374394.6085349</v>
      </c>
      <c r="S246" s="2">
        <f t="shared" si="17"/>
        <v>725363.79447869956</v>
      </c>
      <c r="T246" s="2">
        <f t="shared" si="18"/>
        <v>20920.857142857276</v>
      </c>
      <c r="U246" s="2">
        <f t="shared" si="19"/>
        <v>750000</v>
      </c>
      <c r="V246" s="2">
        <f t="shared" si="34"/>
        <v>61587439.778759837</v>
      </c>
      <c r="W246" s="2">
        <f t="shared" si="20"/>
        <v>571158.65339052677</v>
      </c>
      <c r="X246" s="2">
        <f t="shared" si="6"/>
        <v>178841.34660947323</v>
      </c>
      <c r="Y246" s="2">
        <f t="shared" si="43"/>
        <v>60786954.82977505</v>
      </c>
      <c r="Z246" s="2" t="str">
        <f t="shared" si="8"/>
        <v>MEEP</v>
      </c>
      <c r="AA246" s="2">
        <f>IF(Z246="HERE",Y246,AA245+Graph!$G$1*1000)</f>
        <v>61504923.463479176</v>
      </c>
      <c r="AB246" s="2">
        <f t="shared" si="21"/>
        <v>420000</v>
      </c>
      <c r="AC246" s="2">
        <f t="shared" si="44"/>
        <v>59313819.818132624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50018931.045513965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171</v>
      </c>
      <c r="C247" s="7"/>
      <c r="D247" s="2" t="e">
        <f t="shared" si="12"/>
        <v>#N/A</v>
      </c>
      <c r="E247" s="2" t="e">
        <f t="shared" si="22"/>
        <v>#N/A</v>
      </c>
      <c r="F247" s="2">
        <v>727199.56996785104</v>
      </c>
      <c r="G247" s="2">
        <f t="shared" si="47"/>
        <v>727199.56996785104</v>
      </c>
      <c r="H247" s="2">
        <f t="shared" si="45"/>
        <v>116845684.72977909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4313503.5714285802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784378.63937281072</v>
      </c>
      <c r="Q247" s="2">
        <f t="shared" si="48"/>
        <v>750000</v>
      </c>
      <c r="R247" s="2">
        <f t="shared" si="46"/>
        <v>123124394.6085349</v>
      </c>
      <c r="S247" s="2">
        <f t="shared" si="17"/>
        <v>727199.56996785104</v>
      </c>
      <c r="T247" s="2">
        <f t="shared" si="18"/>
        <v>20920.857142857276</v>
      </c>
      <c r="U247" s="2">
        <f t="shared" si="19"/>
        <v>750000</v>
      </c>
      <c r="V247" s="2">
        <f t="shared" si="34"/>
        <v>62160434.2076395</v>
      </c>
      <c r="W247" s="2">
        <f t="shared" si="20"/>
        <v>572994.42887966335</v>
      </c>
      <c r="X247" s="2">
        <f t="shared" si="6"/>
        <v>177005.57112033665</v>
      </c>
      <c r="Y247" s="2">
        <f t="shared" si="43"/>
        <v>60963960.400895387</v>
      </c>
      <c r="Z247" s="2" t="str">
        <f t="shared" si="8"/>
        <v>MEEP</v>
      </c>
      <c r="AA247" s="2">
        <f>IF(Z247="HERE",Y247,AA246+Graph!$G$1*1000)</f>
        <v>61924923.463479176</v>
      </c>
      <c r="AB247" s="2">
        <f t="shared" si="21"/>
        <v>420000</v>
      </c>
      <c r="AC247" s="2">
        <f t="shared" si="44"/>
        <v>59313819.818132624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50045653.202694349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172</v>
      </c>
      <c r="C248" s="7"/>
      <c r="D248" s="2" t="e">
        <f t="shared" si="12"/>
        <v>#N/A</v>
      </c>
      <c r="E248" s="2" t="e">
        <f t="shared" si="22"/>
        <v>#N/A</v>
      </c>
      <c r="F248" s="2">
        <v>729035.34545698762</v>
      </c>
      <c r="G248" s="2">
        <f t="shared" si="47"/>
        <v>729035.34545698762</v>
      </c>
      <c r="H248" s="2">
        <f t="shared" si="45"/>
        <v>117574720.07523608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4334424.4285714375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786485.27926827967</v>
      </c>
      <c r="Q248" s="2">
        <f t="shared" si="48"/>
        <v>750000</v>
      </c>
      <c r="R248" s="2">
        <f t="shared" si="46"/>
        <v>123874394.6085349</v>
      </c>
      <c r="S248" s="2">
        <f t="shared" si="17"/>
        <v>729035.34545698762</v>
      </c>
      <c r="T248" s="2">
        <f t="shared" si="18"/>
        <v>20920.857142857276</v>
      </c>
      <c r="U248" s="2">
        <f t="shared" si="19"/>
        <v>750000</v>
      </c>
      <c r="V248" s="2">
        <f t="shared" si="34"/>
        <v>62735264.412008315</v>
      </c>
      <c r="W248" s="2">
        <f t="shared" si="20"/>
        <v>574830.20436881483</v>
      </c>
      <c r="X248" s="2">
        <f t="shared" si="6"/>
        <v>175169.79563118517</v>
      </c>
      <c r="Y248" s="2">
        <f t="shared" si="43"/>
        <v>61139130.196526572</v>
      </c>
      <c r="Z248" s="2" t="str">
        <f t="shared" si="8"/>
        <v>MEEP</v>
      </c>
      <c r="AA248" s="2">
        <f>IF(Z248="HERE",Y248,AA247+Graph!$G$1*1000)</f>
        <v>62344923.463479176</v>
      </c>
      <c r="AB248" s="2">
        <f t="shared" si="21"/>
        <v>420000</v>
      </c>
      <c r="AC248" s="2">
        <f t="shared" si="44"/>
        <v>59313819.818132624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50072467.148649186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173</v>
      </c>
      <c r="C249" s="7"/>
      <c r="D249" s="2" t="e">
        <f t="shared" si="12"/>
        <v>#N/A</v>
      </c>
      <c r="E249" s="2" t="e">
        <f t="shared" si="22"/>
        <v>#N/A</v>
      </c>
      <c r="F249" s="2">
        <v>730871.1209461391</v>
      </c>
      <c r="G249" s="2">
        <f t="shared" si="47"/>
        <v>730871.1209461391</v>
      </c>
      <c r="H249" s="2">
        <f t="shared" si="45"/>
        <v>118305591.19618222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4355345.2857142948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788591.91916374862</v>
      </c>
      <c r="Q249" s="2">
        <f t="shared" si="48"/>
        <v>750000</v>
      </c>
      <c r="R249" s="2">
        <f t="shared" si="46"/>
        <v>124624394.6085349</v>
      </c>
      <c r="S249" s="2">
        <f t="shared" si="17"/>
        <v>730871.1209461391</v>
      </c>
      <c r="T249" s="2">
        <f t="shared" si="18"/>
        <v>20920.857142857276</v>
      </c>
      <c r="U249" s="2">
        <f t="shared" si="19"/>
        <v>750000</v>
      </c>
      <c r="V249" s="2">
        <f t="shared" si="34"/>
        <v>63311930.391866267</v>
      </c>
      <c r="W249" s="2">
        <f t="shared" si="20"/>
        <v>576665.9798579514</v>
      </c>
      <c r="X249" s="2">
        <f t="shared" si="6"/>
        <v>173334.0201420486</v>
      </c>
      <c r="Y249" s="2">
        <f t="shared" si="43"/>
        <v>61312464.216668621</v>
      </c>
      <c r="Z249" s="2" t="str">
        <f t="shared" si="8"/>
        <v>MEEP</v>
      </c>
      <c r="AA249" s="2">
        <f>IF(Z249="HERE",Y249,AA248+Graph!$G$1*1000)</f>
        <v>62764923.463479176</v>
      </c>
      <c r="AB249" s="2">
        <f t="shared" si="21"/>
        <v>420000</v>
      </c>
      <c r="AC249" s="2">
        <f t="shared" si="44"/>
        <v>59313819.818132624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50099372.883378483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174</v>
      </c>
      <c r="C250" s="7"/>
      <c r="D250" s="2" t="e">
        <f t="shared" si="12"/>
        <v>#N/A</v>
      </c>
      <c r="E250" s="2" t="e">
        <f t="shared" si="22"/>
        <v>#N/A</v>
      </c>
      <c r="F250" s="2">
        <v>732706.89643527567</v>
      </c>
      <c r="G250" s="2">
        <f t="shared" si="47"/>
        <v>732706.89643527567</v>
      </c>
      <c r="H250" s="2">
        <f t="shared" si="45"/>
        <v>119038298.0926175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4376266.142857152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790698.55905921757</v>
      </c>
      <c r="Q250" s="2">
        <f t="shared" si="48"/>
        <v>750000</v>
      </c>
      <c r="R250" s="2">
        <f t="shared" si="46"/>
        <v>125374394.6085349</v>
      </c>
      <c r="S250" s="2">
        <f t="shared" si="17"/>
        <v>732706.89643527567</v>
      </c>
      <c r="T250" s="2">
        <f t="shared" si="18"/>
        <v>20920.857142857276</v>
      </c>
      <c r="U250" s="2">
        <f t="shared" si="19"/>
        <v>750000</v>
      </c>
      <c r="V250" s="2">
        <f t="shared" si="34"/>
        <v>63890432.14721337</v>
      </c>
      <c r="W250" s="2">
        <f t="shared" si="20"/>
        <v>578501.75534710288</v>
      </c>
      <c r="X250" s="2">
        <f t="shared" si="6"/>
        <v>171498.24465289712</v>
      </c>
      <c r="Y250" s="2">
        <f t="shared" si="43"/>
        <v>61483962.461321518</v>
      </c>
      <c r="Z250" s="2" t="str">
        <f t="shared" si="8"/>
        <v>MEEP</v>
      </c>
      <c r="AA250" s="2">
        <f>IF(Z250="HERE",Y250,AA249+Graph!$G$1*1000)</f>
        <v>63184923.463479176</v>
      </c>
      <c r="AB250" s="2">
        <f t="shared" si="21"/>
        <v>420000</v>
      </c>
      <c r="AC250" s="2">
        <f t="shared" si="44"/>
        <v>59313819.818132624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50126370.406882234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175</v>
      </c>
      <c r="C251" s="7"/>
      <c r="D251" s="2" t="e">
        <f t="shared" si="12"/>
        <v>#N/A</v>
      </c>
      <c r="E251" s="2" t="e">
        <f t="shared" si="22"/>
        <v>#N/A</v>
      </c>
      <c r="F251" s="2">
        <v>734542.67192442715</v>
      </c>
      <c r="G251" s="2">
        <f t="shared" si="47"/>
        <v>734542.67192442715</v>
      </c>
      <c r="H251" s="2">
        <f t="shared" si="45"/>
        <v>119772840.76454192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4397187.0000000093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792805.19895468652</v>
      </c>
      <c r="Q251" s="2">
        <f t="shared" si="48"/>
        <v>750000</v>
      </c>
      <c r="R251" s="2">
        <f t="shared" si="46"/>
        <v>126124394.6085349</v>
      </c>
      <c r="S251" s="2">
        <f t="shared" si="17"/>
        <v>734542.67192442715</v>
      </c>
      <c r="T251" s="2">
        <f t="shared" si="18"/>
        <v>20920.857142857276</v>
      </c>
      <c r="U251" s="2">
        <f t="shared" si="19"/>
        <v>750000</v>
      </c>
      <c r="V251" s="2">
        <f t="shared" si="34"/>
        <v>64470769.678049609</v>
      </c>
      <c r="W251" s="2">
        <f t="shared" si="20"/>
        <v>580337.53083623946</v>
      </c>
      <c r="X251" s="2">
        <f t="shared" si="6"/>
        <v>169662.46916376054</v>
      </c>
      <c r="Y251" s="2">
        <f t="shared" si="43"/>
        <v>61653624.930485278</v>
      </c>
      <c r="Z251" s="2" t="str">
        <f t="shared" si="8"/>
        <v>MEEP</v>
      </c>
      <c r="AA251" s="2">
        <f>IF(Z251="HERE",Y251,AA250+Graph!$G$1*1000)</f>
        <v>63604923.463479176</v>
      </c>
      <c r="AB251" s="2">
        <f t="shared" si="21"/>
        <v>420000</v>
      </c>
      <c r="AC251" s="2">
        <f t="shared" si="44"/>
        <v>59313819.818132624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50153459.719160445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176</v>
      </c>
      <c r="C252" s="7"/>
      <c r="D252" s="2" t="e">
        <f t="shared" si="12"/>
        <v>#N/A</v>
      </c>
      <c r="E252" s="2" t="e">
        <f t="shared" si="22"/>
        <v>#N/A</v>
      </c>
      <c r="F252" s="2">
        <v>736378.44741356373</v>
      </c>
      <c r="G252" s="2">
        <f t="shared" si="47"/>
        <v>736378.44741356373</v>
      </c>
      <c r="H252" s="2">
        <f t="shared" si="45"/>
        <v>120509219.21195549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4418107.8571428666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794911.83885017037</v>
      </c>
      <c r="Q252" s="2">
        <f t="shared" si="48"/>
        <v>750000</v>
      </c>
      <c r="R252" s="2">
        <f t="shared" si="46"/>
        <v>126874394.6085349</v>
      </c>
      <c r="S252" s="2">
        <f t="shared" si="17"/>
        <v>736378.44741356373</v>
      </c>
      <c r="T252" s="2">
        <f t="shared" si="18"/>
        <v>20920.857142857276</v>
      </c>
      <c r="U252" s="2">
        <f t="shared" si="19"/>
        <v>750000</v>
      </c>
      <c r="V252" s="2">
        <f t="shared" si="34"/>
        <v>65052942.984375</v>
      </c>
      <c r="W252" s="2">
        <f t="shared" si="20"/>
        <v>582173.30632539093</v>
      </c>
      <c r="X252" s="2">
        <f t="shared" si="6"/>
        <v>167826.69367460907</v>
      </c>
      <c r="Y252" s="2">
        <f t="shared" si="43"/>
        <v>61821451.624159887</v>
      </c>
      <c r="Z252" s="2" t="str">
        <f t="shared" si="8"/>
        <v>MEEP</v>
      </c>
      <c r="AA252" s="2">
        <f>IF(Z252="HERE",Y252,AA251+Graph!$G$1*1000)</f>
        <v>64024923.463479176</v>
      </c>
      <c r="AB252" s="2">
        <f t="shared" si="21"/>
        <v>420000</v>
      </c>
      <c r="AC252" s="2">
        <f t="shared" si="44"/>
        <v>59313819.818132624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177</v>
      </c>
      <c r="C253" s="7"/>
      <c r="D253" s="2" t="e">
        <f t="shared" si="12"/>
        <v>#N/A</v>
      </c>
      <c r="E253" s="2" t="e">
        <f t="shared" si="22"/>
        <v>#N/A</v>
      </c>
      <c r="F253" s="2">
        <v>738214.22290271521</v>
      </c>
      <c r="G253" s="2">
        <f t="shared" si="47"/>
        <v>738214.22290271521</v>
      </c>
      <c r="H253" s="2">
        <f t="shared" si="45"/>
        <v>121247433.4348582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4439028.7142857239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797018.47874563932</v>
      </c>
      <c r="Q253" s="2">
        <f t="shared" si="48"/>
        <v>750000</v>
      </c>
      <c r="R253" s="2">
        <f t="shared" si="46"/>
        <v>127624394.6085349</v>
      </c>
      <c r="S253" s="2">
        <f t="shared" si="17"/>
        <v>738214.22290271521</v>
      </c>
      <c r="T253" s="2">
        <f t="shared" si="18"/>
        <v>20920.857142857276</v>
      </c>
      <c r="U253" s="2">
        <f t="shared" si="19"/>
        <v>750000</v>
      </c>
      <c r="V253" s="2">
        <f t="shared" si="34"/>
        <v>65636952.066189542</v>
      </c>
      <c r="W253" s="2">
        <f t="shared" si="20"/>
        <v>584009.08181454241</v>
      </c>
      <c r="X253" s="2">
        <f t="shared" si="6"/>
        <v>165990.91818545759</v>
      </c>
      <c r="Y253" s="2">
        <f t="shared" si="43"/>
        <v>61987442.542345345</v>
      </c>
      <c r="Z253" s="2" t="str">
        <f t="shared" si="8"/>
        <v>MEEP</v>
      </c>
      <c r="AA253" s="2">
        <f>IF(Z253="HERE",Y253,AA252+Graph!$G$1*1000)</f>
        <v>64444923.463479176</v>
      </c>
      <c r="AB253" s="2">
        <f t="shared" si="21"/>
        <v>420000</v>
      </c>
      <c r="AC253" s="2">
        <f t="shared" si="44"/>
        <v>59313819.818132624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178</v>
      </c>
      <c r="C254" s="7"/>
      <c r="D254" s="2" t="e">
        <f t="shared" si="12"/>
        <v>#N/A</v>
      </c>
      <c r="E254" s="2" t="e">
        <f t="shared" si="22"/>
        <v>#N/A</v>
      </c>
      <c r="F254" s="2">
        <v>740049.99839186668</v>
      </c>
      <c r="G254" s="2">
        <f t="shared" si="47"/>
        <v>740049.99839186668</v>
      </c>
      <c r="H254" s="2">
        <f t="shared" si="45"/>
        <v>121987483.43325007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4459949.5714285811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799125.11864110827</v>
      </c>
      <c r="Q254" s="2">
        <f t="shared" si="48"/>
        <v>750000</v>
      </c>
      <c r="R254" s="2">
        <f t="shared" si="46"/>
        <v>128374394.6085349</v>
      </c>
      <c r="S254" s="2">
        <f t="shared" si="17"/>
        <v>740049.99839186668</v>
      </c>
      <c r="T254" s="2">
        <f t="shared" si="18"/>
        <v>20920.857142857276</v>
      </c>
      <c r="U254" s="2">
        <f t="shared" si="19"/>
        <v>750000</v>
      </c>
      <c r="V254" s="2">
        <f t="shared" si="34"/>
        <v>66222796.923493221</v>
      </c>
      <c r="W254" s="2">
        <f t="shared" si="20"/>
        <v>585844.85730367899</v>
      </c>
      <c r="X254" s="2">
        <f t="shared" si="6"/>
        <v>164155.14269632101</v>
      </c>
      <c r="Y254" s="2">
        <f t="shared" si="43"/>
        <v>62151597.685041666</v>
      </c>
      <c r="Z254" s="2" t="str">
        <f t="shared" si="8"/>
        <v>MEEP</v>
      </c>
      <c r="AA254" s="2">
        <f>IF(Z254="HERE",Y254,AA253+Graph!$G$1*1000)</f>
        <v>64864923.463479176</v>
      </c>
      <c r="AB254" s="2">
        <f t="shared" si="21"/>
        <v>420000</v>
      </c>
      <c r="AC254" s="2">
        <f t="shared" si="44"/>
        <v>59313819.818132624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179</v>
      </c>
      <c r="C255" s="7"/>
      <c r="D255" s="2" t="e">
        <f t="shared" si="12"/>
        <v>#N/A</v>
      </c>
      <c r="E255" s="2" t="e">
        <f t="shared" si="22"/>
        <v>#N/A</v>
      </c>
      <c r="F255" s="2">
        <v>741885.77388100326</v>
      </c>
      <c r="G255" s="2">
        <f t="shared" si="47"/>
        <v>741885.77388100326</v>
      </c>
      <c r="H255" s="2">
        <f t="shared" si="45"/>
        <v>122729369.20713107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4480870.4285714384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801231.75853657722</v>
      </c>
      <c r="Q255" s="2">
        <f t="shared" si="48"/>
        <v>750000</v>
      </c>
      <c r="R255" s="2">
        <f t="shared" si="46"/>
        <v>129124394.6085349</v>
      </c>
      <c r="S255" s="2">
        <f t="shared" si="17"/>
        <v>741885.77388100326</v>
      </c>
      <c r="T255" s="2">
        <f t="shared" si="18"/>
        <v>20920.857142857276</v>
      </c>
      <c r="U255" s="2">
        <f t="shared" si="19"/>
        <v>750000</v>
      </c>
      <c r="V255" s="2">
        <f t="shared" si="34"/>
        <v>66810477.556286052</v>
      </c>
      <c r="W255" s="2">
        <f t="shared" si="20"/>
        <v>587680.63279283047</v>
      </c>
      <c r="X255" s="2">
        <f t="shared" si="6"/>
        <v>162319.36720716953</v>
      </c>
      <c r="Y255" s="2">
        <f t="shared" si="43"/>
        <v>62313917.052248836</v>
      </c>
      <c r="Z255" s="2" t="str">
        <f t="shared" si="8"/>
        <v>MEEP</v>
      </c>
      <c r="AA255" s="2">
        <f>IF(Z255="HERE",Y255,AA254+Graph!$G$1*1000)</f>
        <v>65284923.463479176</v>
      </c>
      <c r="AB255" s="2">
        <f t="shared" si="21"/>
        <v>420000</v>
      </c>
      <c r="AC255" s="2">
        <f t="shared" si="44"/>
        <v>59313819.818132624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180</v>
      </c>
      <c r="C256" s="7"/>
      <c r="D256" s="2" t="e">
        <f t="shared" si="12"/>
        <v>#N/A</v>
      </c>
      <c r="E256" s="2" t="e">
        <f t="shared" si="22"/>
        <v>#N/A</v>
      </c>
      <c r="F256" s="2">
        <v>743721.54937015474</v>
      </c>
      <c r="G256" s="2">
        <f t="shared" si="47"/>
        <v>743721.54937015474</v>
      </c>
      <c r="H256" s="2">
        <f t="shared" si="45"/>
        <v>123473090.75650123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4501791.2857142957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803338.39843204618</v>
      </c>
      <c r="Q256" s="2">
        <f t="shared" si="48"/>
        <v>750000</v>
      </c>
      <c r="R256" s="2">
        <f t="shared" si="46"/>
        <v>129874394.6085349</v>
      </c>
      <c r="S256" s="2">
        <f t="shared" si="17"/>
        <v>743721.54937015474</v>
      </c>
      <c r="T256" s="2">
        <f t="shared" si="18"/>
        <v>20920.857142857276</v>
      </c>
      <c r="U256" s="2">
        <f t="shared" si="19"/>
        <v>750000</v>
      </c>
      <c r="V256" s="2">
        <f t="shared" si="34"/>
        <v>67399993.964568019</v>
      </c>
      <c r="W256" s="2">
        <f t="shared" si="20"/>
        <v>589516.40828196704</v>
      </c>
      <c r="X256" s="2">
        <f t="shared" si="6"/>
        <v>160483.59171803296</v>
      </c>
      <c r="Y256" s="2">
        <f t="shared" si="43"/>
        <v>62474400.643966869</v>
      </c>
      <c r="Z256" s="2" t="str">
        <f t="shared" si="8"/>
        <v>MEEP</v>
      </c>
      <c r="AA256" s="2">
        <f>IF(Z256="HERE",Y256,AA255+Graph!$G$1*1000)</f>
        <v>65704923.463479176</v>
      </c>
      <c r="AB256" s="2">
        <f t="shared" si="21"/>
        <v>420000</v>
      </c>
      <c r="AC256" s="2">
        <f t="shared" si="44"/>
        <v>59313819.818132624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181</v>
      </c>
      <c r="C257" s="7"/>
      <c r="D257" s="2" t="e">
        <f t="shared" si="12"/>
        <v>#N/A</v>
      </c>
      <c r="E257" s="2" t="e">
        <f t="shared" si="22"/>
        <v>#N/A</v>
      </c>
      <c r="F257" s="2">
        <v>745557.32485929132</v>
      </c>
      <c r="G257" s="2">
        <f t="shared" si="47"/>
        <v>745557.32485929132</v>
      </c>
      <c r="H257" s="2">
        <f t="shared" si="45"/>
        <v>124218648.08136052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4522712.142857153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805445.03832751513</v>
      </c>
      <c r="Q257" s="2">
        <f t="shared" si="48"/>
        <v>750000</v>
      </c>
      <c r="R257" s="2">
        <f t="shared" si="46"/>
        <v>130624394.6085349</v>
      </c>
      <c r="S257" s="2">
        <f t="shared" si="17"/>
        <v>745557.32485929132</v>
      </c>
      <c r="T257" s="2">
        <f t="shared" si="18"/>
        <v>20920.857142857276</v>
      </c>
      <c r="U257" s="2">
        <f t="shared" si="19"/>
        <v>750000</v>
      </c>
      <c r="V257" s="2">
        <f t="shared" si="34"/>
        <v>67991346.148339137</v>
      </c>
      <c r="W257" s="2">
        <f t="shared" si="20"/>
        <v>591352.18377111852</v>
      </c>
      <c r="X257" s="2">
        <f t="shared" si="6"/>
        <v>158647.81622888148</v>
      </c>
      <c r="Y257" s="2">
        <f t="shared" si="43"/>
        <v>62633048.46019575</v>
      </c>
      <c r="Z257" s="2" t="str">
        <f t="shared" si="8"/>
        <v>MEEP</v>
      </c>
      <c r="AA257" s="2">
        <f>IF(Z257="HERE",Y257,AA256+Graph!$G$1*1000)</f>
        <v>66124923.463479176</v>
      </c>
      <c r="AB257" s="2">
        <f t="shared" si="21"/>
        <v>420000</v>
      </c>
      <c r="AC257" s="2">
        <f t="shared" si="44"/>
        <v>59313819.818132624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182</v>
      </c>
      <c r="C258" s="7"/>
      <c r="D258" s="2" t="e">
        <f t="shared" si="12"/>
        <v>#N/A</v>
      </c>
      <c r="E258" s="2" t="e">
        <f t="shared" si="22"/>
        <v>#N/A</v>
      </c>
      <c r="F258" s="2">
        <v>747393.10034844279</v>
      </c>
      <c r="G258" s="2">
        <f t="shared" si="47"/>
        <v>747393.10034844279</v>
      </c>
      <c r="H258" s="2">
        <f t="shared" si="45"/>
        <v>124966041.18170896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4543633.0000000102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807551.67822298408</v>
      </c>
      <c r="Q258" s="2">
        <f t="shared" si="48"/>
        <v>750000</v>
      </c>
      <c r="R258" s="2">
        <f t="shared" si="46"/>
        <v>131374394.6085349</v>
      </c>
      <c r="S258" s="2">
        <f t="shared" si="17"/>
        <v>747393.10034844279</v>
      </c>
      <c r="T258" s="2">
        <f t="shared" si="18"/>
        <v>20920.857142857276</v>
      </c>
      <c r="U258" s="2">
        <f t="shared" si="19"/>
        <v>750000</v>
      </c>
      <c r="V258" s="2">
        <f t="shared" si="34"/>
        <v>68584534.107599393</v>
      </c>
      <c r="W258" s="2">
        <f t="shared" si="20"/>
        <v>593187.9592602551</v>
      </c>
      <c r="X258" s="2">
        <f t="shared" si="6"/>
        <v>156812.0407397449</v>
      </c>
      <c r="Y258" s="2">
        <f t="shared" si="43"/>
        <v>62789860.500935495</v>
      </c>
      <c r="Z258" s="2" t="str">
        <f t="shared" si="8"/>
        <v>MEEP</v>
      </c>
      <c r="AA258" s="2">
        <f>IF(Z258="HERE",Y258,AA257+Graph!$G$1*1000)</f>
        <v>66544923.463479176</v>
      </c>
      <c r="AB258" s="2">
        <f t="shared" si="21"/>
        <v>420000</v>
      </c>
      <c r="AC258" s="2">
        <f t="shared" si="44"/>
        <v>59313819.818132624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183</v>
      </c>
      <c r="C259" s="7"/>
      <c r="D259" s="2" t="e">
        <f t="shared" si="12"/>
        <v>#N/A</v>
      </c>
      <c r="E259" s="2" t="e">
        <f t="shared" si="22"/>
        <v>#N/A</v>
      </c>
      <c r="F259" s="2">
        <v>749228.87583757937</v>
      </c>
      <c r="G259" s="2">
        <f t="shared" si="47"/>
        <v>749228.87583757937</v>
      </c>
      <c r="H259" s="2">
        <f t="shared" si="45"/>
        <v>125715270.05754654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4564553.8571428675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809658.31811845303</v>
      </c>
      <c r="Q259" s="2">
        <f t="shared" si="48"/>
        <v>750000</v>
      </c>
      <c r="R259" s="2">
        <f t="shared" si="46"/>
        <v>132124394.6085349</v>
      </c>
      <c r="S259" s="2">
        <f t="shared" si="17"/>
        <v>749228.87583757937</v>
      </c>
      <c r="T259" s="2">
        <f t="shared" si="18"/>
        <v>20920.857142857276</v>
      </c>
      <c r="U259" s="2">
        <f t="shared" si="19"/>
        <v>750000</v>
      </c>
      <c r="V259" s="2">
        <f t="shared" si="34"/>
        <v>69179557.842348799</v>
      </c>
      <c r="W259" s="2">
        <f t="shared" si="20"/>
        <v>595023.73474940658</v>
      </c>
      <c r="X259" s="2">
        <f t="shared" si="6"/>
        <v>154976.26525059342</v>
      </c>
      <c r="Y259" s="2">
        <f t="shared" si="43"/>
        <v>62944836.766186088</v>
      </c>
      <c r="Z259" s="2" t="str">
        <f t="shared" si="8"/>
        <v>MEEP</v>
      </c>
      <c r="AA259" s="2">
        <f>IF(Z259="HERE",Y259,AA258+Graph!$G$1*1000)</f>
        <v>66964923.463479176</v>
      </c>
      <c r="AB259" s="2">
        <f t="shared" si="21"/>
        <v>420000</v>
      </c>
      <c r="AC259" s="2">
        <f t="shared" si="44"/>
        <v>59313819.818132624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184</v>
      </c>
      <c r="C260" s="7"/>
      <c r="D260" s="2" t="e">
        <f t="shared" si="12"/>
        <v>#N/A</v>
      </c>
      <c r="E260" s="2" t="e">
        <f t="shared" si="22"/>
        <v>#N/A</v>
      </c>
      <c r="F260" s="2">
        <v>751064.65132673085</v>
      </c>
      <c r="G260" s="2">
        <f t="shared" si="47"/>
        <v>729079.14285714284</v>
      </c>
      <c r="H260" s="2">
        <f t="shared" si="45"/>
        <v>126444349.20040369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4585474.7142857248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811764.95801392198</v>
      </c>
      <c r="Q260" s="2">
        <f t="shared" si="48"/>
        <v>750000</v>
      </c>
      <c r="R260" s="2">
        <f t="shared" si="46"/>
        <v>132874394.6085349</v>
      </c>
      <c r="S260" s="2">
        <f t="shared" si="17"/>
        <v>729079.14285714924</v>
      </c>
      <c r="T260" s="2">
        <f t="shared" si="18"/>
        <v>20920.857142857276</v>
      </c>
      <c r="U260" s="2">
        <f t="shared" si="19"/>
        <v>750000</v>
      </c>
      <c r="V260" s="2">
        <f t="shared" si="34"/>
        <v>69776417.352587357</v>
      </c>
      <c r="W260" s="2">
        <f t="shared" si="20"/>
        <v>596859.51023855805</v>
      </c>
      <c r="X260" s="2">
        <f t="shared" si="6"/>
        <v>153140.48976144195</v>
      </c>
      <c r="Y260" s="2">
        <f t="shared" si="43"/>
        <v>63097977.25594753</v>
      </c>
      <c r="Z260" s="2" t="str">
        <f t="shared" si="8"/>
        <v>MEEP</v>
      </c>
      <c r="AA260" s="2">
        <f>IF(Z260="HERE",Y260,AA259+Graph!$G$1*1000)</f>
        <v>67384923.463479176</v>
      </c>
      <c r="AB260" s="2">
        <f t="shared" si="21"/>
        <v>420000</v>
      </c>
      <c r="AC260" s="2">
        <f t="shared" si="44"/>
        <v>59313819.818132624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185</v>
      </c>
      <c r="C261" s="7"/>
      <c r="D261" s="2" t="e">
        <f t="shared" si="12"/>
        <v>#N/A</v>
      </c>
      <c r="E261" s="2" t="e">
        <f t="shared" si="22"/>
        <v>#N/A</v>
      </c>
      <c r="F261" s="2">
        <v>752900.42681588233</v>
      </c>
      <c r="G261" s="2">
        <f t="shared" si="47"/>
        <v>729079.14285714284</v>
      </c>
      <c r="H261" s="2">
        <f t="shared" si="45"/>
        <v>127173428.34326084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4606395.5714285821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813871.59790939093</v>
      </c>
      <c r="Q261" s="2">
        <f t="shared" si="48"/>
        <v>750000</v>
      </c>
      <c r="R261" s="2">
        <f t="shared" si="46"/>
        <v>133624394.6085349</v>
      </c>
      <c r="S261" s="2">
        <f t="shared" si="17"/>
        <v>729079.14285714924</v>
      </c>
      <c r="T261" s="2">
        <f t="shared" si="18"/>
        <v>20920.857142857276</v>
      </c>
      <c r="U261" s="2">
        <f t="shared" si="19"/>
        <v>750000</v>
      </c>
      <c r="V261" s="2">
        <f t="shared" si="34"/>
        <v>70375112.638315052</v>
      </c>
      <c r="W261" s="2">
        <f t="shared" si="20"/>
        <v>598695.28572769463</v>
      </c>
      <c r="X261" s="2">
        <f t="shared" si="6"/>
        <v>151304.71427230537</v>
      </c>
      <c r="Y261" s="2">
        <f t="shared" si="43"/>
        <v>63249281.970219836</v>
      </c>
      <c r="Z261" s="2" t="str">
        <f t="shared" si="8"/>
        <v>MEEP</v>
      </c>
      <c r="AA261" s="2">
        <f>IF(Z261="HERE",Y261,AA260+Graph!$G$1*1000)</f>
        <v>67804923.463479176</v>
      </c>
      <c r="AB261" s="2">
        <f t="shared" si="21"/>
        <v>420000</v>
      </c>
      <c r="AC261" s="2">
        <f t="shared" si="44"/>
        <v>59313819.818132624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186</v>
      </c>
      <c r="C262" s="7"/>
      <c r="D262" s="2" t="e">
        <f t="shared" si="12"/>
        <v>#N/A</v>
      </c>
      <c r="E262" s="2" t="e">
        <f t="shared" si="22"/>
        <v>#N/A</v>
      </c>
      <c r="F262" s="2">
        <v>754736.2023050189</v>
      </c>
      <c r="G262" s="2">
        <f t="shared" si="47"/>
        <v>729079.14285714284</v>
      </c>
      <c r="H262" s="2">
        <f t="shared" si="45"/>
        <v>127902507.48611799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4627316.4285714393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815978.23780485988</v>
      </c>
      <c r="Q262" s="2">
        <f t="shared" si="48"/>
        <v>750000</v>
      </c>
      <c r="R262" s="2">
        <f t="shared" si="46"/>
        <v>134374394.6085349</v>
      </c>
      <c r="S262" s="2">
        <f t="shared" si="17"/>
        <v>729079.14285714924</v>
      </c>
      <c r="T262" s="2">
        <f t="shared" si="18"/>
        <v>20920.857142857276</v>
      </c>
      <c r="U262" s="2">
        <f t="shared" si="19"/>
        <v>750000</v>
      </c>
      <c r="V262" s="2">
        <f t="shared" si="34"/>
        <v>70975643.699531898</v>
      </c>
      <c r="W262" s="2">
        <f t="shared" si="20"/>
        <v>600531.06121684611</v>
      </c>
      <c r="X262" s="2">
        <f t="shared" si="6"/>
        <v>149468.93878315389</v>
      </c>
      <c r="Y262" s="2">
        <f t="shared" si="43"/>
        <v>63398750.90900299</v>
      </c>
      <c r="Z262" s="2" t="str">
        <f t="shared" si="8"/>
        <v>MEEP</v>
      </c>
      <c r="AA262" s="2">
        <f>IF(Z262="HERE",Y262,AA261+Graph!$G$1*1000)</f>
        <v>68224923.463479176</v>
      </c>
      <c r="AB262" s="2">
        <f t="shared" si="21"/>
        <v>420000</v>
      </c>
      <c r="AC262" s="2">
        <f t="shared" si="44"/>
        <v>59313819.818132624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187</v>
      </c>
      <c r="C263" s="7"/>
      <c r="D263" s="2" t="e">
        <f t="shared" si="12"/>
        <v>#N/A</v>
      </c>
      <c r="E263" s="2" t="e">
        <f t="shared" si="22"/>
        <v>#N/A</v>
      </c>
      <c r="F263" s="2">
        <v>756571.97779417038</v>
      </c>
      <c r="G263" s="2">
        <f t="shared" si="47"/>
        <v>729079.14285714284</v>
      </c>
      <c r="H263" s="2">
        <f t="shared" si="45"/>
        <v>128631586.62897514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4648237.2857142966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818084.87770034373</v>
      </c>
      <c r="Q263" s="2">
        <f t="shared" si="48"/>
        <v>750000</v>
      </c>
      <c r="R263" s="2">
        <f t="shared" si="46"/>
        <v>135124394.6085349</v>
      </c>
      <c r="S263" s="2">
        <f t="shared" si="17"/>
        <v>729079.14285714924</v>
      </c>
      <c r="T263" s="2">
        <f t="shared" si="18"/>
        <v>20920.857142857276</v>
      </c>
      <c r="U263" s="2">
        <f t="shared" si="19"/>
        <v>750000</v>
      </c>
      <c r="V263" s="2">
        <f t="shared" si="34"/>
        <v>71578010.536237881</v>
      </c>
      <c r="W263" s="2">
        <f t="shared" si="20"/>
        <v>602366.83670598269</v>
      </c>
      <c r="X263" s="2">
        <f t="shared" si="6"/>
        <v>147633.16329401731</v>
      </c>
      <c r="Y263" s="2">
        <f t="shared" si="43"/>
        <v>63546384.072297007</v>
      </c>
      <c r="Z263" s="2" t="str">
        <f t="shared" si="8"/>
        <v>MEEP</v>
      </c>
      <c r="AA263" s="2">
        <f>IF(Z263="HERE",Y263,AA262+Graph!$G$1*1000)</f>
        <v>68644923.463479176</v>
      </c>
      <c r="AB263" s="2">
        <f t="shared" si="21"/>
        <v>420000</v>
      </c>
      <c r="AC263" s="2">
        <f t="shared" si="44"/>
        <v>59313819.818132624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188</v>
      </c>
      <c r="C264" s="7"/>
      <c r="D264" s="2" t="e">
        <f t="shared" si="12"/>
        <v>#N/A</v>
      </c>
      <c r="E264" s="2" t="e">
        <f t="shared" si="22"/>
        <v>#N/A</v>
      </c>
      <c r="F264" s="2">
        <v>758407.75328330696</v>
      </c>
      <c r="G264" s="2">
        <f t="shared" si="47"/>
        <v>729079.14285714284</v>
      </c>
      <c r="H264" s="2">
        <f t="shared" si="45"/>
        <v>129360665.77183229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4669158.1428571539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820191.51759581268</v>
      </c>
      <c r="Q264" s="2">
        <f t="shared" si="48"/>
        <v>750000</v>
      </c>
      <c r="R264" s="2">
        <f t="shared" si="46"/>
        <v>135874394.6085349</v>
      </c>
      <c r="S264" s="2">
        <f t="shared" si="17"/>
        <v>729079.14285714924</v>
      </c>
      <c r="T264" s="2">
        <f t="shared" si="18"/>
        <v>20920.857142857276</v>
      </c>
      <c r="U264" s="2">
        <f t="shared" si="19"/>
        <v>750000</v>
      </c>
      <c r="V264" s="2">
        <f t="shared" si="34"/>
        <v>72182213.148433015</v>
      </c>
      <c r="W264" s="2">
        <f t="shared" si="20"/>
        <v>604202.61219513416</v>
      </c>
      <c r="X264" s="2">
        <f t="shared" si="6"/>
        <v>145797.38780486584</v>
      </c>
      <c r="Y264" s="2">
        <f t="shared" si="43"/>
        <v>63692181.460101873</v>
      </c>
      <c r="Z264" s="2" t="str">
        <f t="shared" si="8"/>
        <v>MEEP</v>
      </c>
      <c r="AA264" s="2">
        <f>IF(Z264="HERE",Y264,AA263+Graph!$G$1*1000)</f>
        <v>69064923.463479176</v>
      </c>
      <c r="AB264" s="2">
        <f t="shared" si="21"/>
        <v>420000</v>
      </c>
      <c r="AC264" s="2">
        <f t="shared" si="44"/>
        <v>59313819.818132624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189</v>
      </c>
      <c r="C265" s="7"/>
      <c r="D265" s="2" t="e">
        <f t="shared" si="12"/>
        <v>#N/A</v>
      </c>
      <c r="E265" s="2" t="e">
        <f t="shared" si="22"/>
        <v>#N/A</v>
      </c>
      <c r="F265" s="2">
        <v>760243.52877245843</v>
      </c>
      <c r="G265" s="2">
        <f t="shared" si="47"/>
        <v>729079.14285714284</v>
      </c>
      <c r="H265" s="2">
        <f t="shared" si="45"/>
        <v>130089744.91468944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4690079.0000000112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822298.15749128163</v>
      </c>
      <c r="Q265" s="2">
        <f t="shared" si="48"/>
        <v>750000</v>
      </c>
      <c r="R265" s="2">
        <f t="shared" si="46"/>
        <v>136624394.6085349</v>
      </c>
      <c r="S265" s="2">
        <f t="shared" si="17"/>
        <v>729079.14285714924</v>
      </c>
      <c r="T265" s="2">
        <f t="shared" si="18"/>
        <v>20920.857142857276</v>
      </c>
      <c r="U265" s="2">
        <f t="shared" si="19"/>
        <v>750000</v>
      </c>
      <c r="V265" s="2">
        <f t="shared" si="34"/>
        <v>72788251.536117285</v>
      </c>
      <c r="W265" s="2">
        <f t="shared" si="20"/>
        <v>606038.38768427074</v>
      </c>
      <c r="X265" s="2">
        <f t="shared" si="6"/>
        <v>143961.61231572926</v>
      </c>
      <c r="Y265" s="2">
        <f t="shared" si="43"/>
        <v>63836143.072417602</v>
      </c>
      <c r="Z265" s="2" t="str">
        <f t="shared" si="8"/>
        <v>MEEP</v>
      </c>
      <c r="AA265" s="2">
        <f>IF(Z265="HERE",Y265,AA264+Graph!$G$1*1000)</f>
        <v>69484923.463479176</v>
      </c>
      <c r="AB265" s="2">
        <f t="shared" si="21"/>
        <v>420000</v>
      </c>
      <c r="AC265" s="2">
        <f t="shared" si="44"/>
        <v>59313819.818132624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190</v>
      </c>
      <c r="C266" s="7"/>
      <c r="D266" s="2" t="e">
        <f t="shared" si="12"/>
        <v>#N/A</v>
      </c>
      <c r="E266" s="2" t="e">
        <f t="shared" si="22"/>
        <v>#N/A</v>
      </c>
      <c r="F266" s="2">
        <v>762079.30426159501</v>
      </c>
      <c r="G266" s="2">
        <f t="shared" si="47"/>
        <v>729079.14285714284</v>
      </c>
      <c r="H266" s="2">
        <f t="shared" si="45"/>
        <v>130818824.05754659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4710999.8571428685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824404.79738675058</v>
      </c>
      <c r="Q266" s="2">
        <f t="shared" si="48"/>
        <v>750000</v>
      </c>
      <c r="R266" s="2">
        <f t="shared" si="46"/>
        <v>137374394.6085349</v>
      </c>
      <c r="S266" s="2">
        <f t="shared" si="17"/>
        <v>729079.14285714924</v>
      </c>
      <c r="T266" s="2">
        <f t="shared" si="18"/>
        <v>20920.857142857276</v>
      </c>
      <c r="U266" s="2">
        <f t="shared" si="19"/>
        <v>750000</v>
      </c>
      <c r="V266" s="2">
        <f t="shared" si="34"/>
        <v>73396125.699290708</v>
      </c>
      <c r="W266" s="2">
        <f t="shared" si="20"/>
        <v>607874.16317342222</v>
      </c>
      <c r="X266" s="2">
        <f t="shared" si="6"/>
        <v>142125.83682657778</v>
      </c>
      <c r="Y266" s="2">
        <f t="shared" si="43"/>
        <v>63978268.90924418</v>
      </c>
      <c r="Z266" s="2" t="str">
        <f t="shared" si="8"/>
        <v>MEEP</v>
      </c>
      <c r="AA266" s="2">
        <f>IF(Z266="HERE",Y266,AA265+Graph!$G$1*1000)</f>
        <v>69904923.463479176</v>
      </c>
      <c r="AB266" s="2">
        <f t="shared" si="21"/>
        <v>420000</v>
      </c>
      <c r="AC266" s="2">
        <f t="shared" si="44"/>
        <v>59313819.818132624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191</v>
      </c>
      <c r="C267" s="7"/>
      <c r="D267" s="2" t="e">
        <f t="shared" si="12"/>
        <v>#N/A</v>
      </c>
      <c r="E267" s="2" t="e">
        <f t="shared" si="22"/>
        <v>#N/A</v>
      </c>
      <c r="F267" s="2">
        <v>763915.07975074649</v>
      </c>
      <c r="G267" s="2">
        <f t="shared" si="47"/>
        <v>729079.14285714284</v>
      </c>
      <c r="H267" s="2">
        <f t="shared" si="45"/>
        <v>131547903.20040374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4731920.7142857257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826511.43728221953</v>
      </c>
      <c r="Q267" s="2">
        <f t="shared" si="48"/>
        <v>750000</v>
      </c>
      <c r="R267" s="2">
        <f t="shared" si="46"/>
        <v>138124394.6085349</v>
      </c>
      <c r="S267" s="2">
        <f t="shared" si="17"/>
        <v>729079.14285714924</v>
      </c>
      <c r="T267" s="2">
        <f t="shared" si="18"/>
        <v>20920.857142857276</v>
      </c>
      <c r="U267" s="2">
        <f t="shared" si="19"/>
        <v>750000</v>
      </c>
      <c r="V267" s="2">
        <f t="shared" si="34"/>
        <v>74005835.637953267</v>
      </c>
      <c r="W267" s="2">
        <f t="shared" si="20"/>
        <v>609709.93866255879</v>
      </c>
      <c r="X267" s="2">
        <f t="shared" si="6"/>
        <v>140290.06133744121</v>
      </c>
      <c r="Y267" s="2">
        <f t="shared" si="43"/>
        <v>64118558.970581621</v>
      </c>
      <c r="Z267" s="2" t="str">
        <f t="shared" si="8"/>
        <v>MEEP</v>
      </c>
      <c r="AA267" s="2">
        <f>IF(Z267="HERE",Y267,AA266+Graph!$G$1*1000)</f>
        <v>70324923.463479176</v>
      </c>
      <c r="AB267" s="2">
        <f t="shared" si="21"/>
        <v>420000</v>
      </c>
      <c r="AC267" s="2">
        <f t="shared" si="44"/>
        <v>59313819.818132624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192</v>
      </c>
      <c r="C268" s="7"/>
      <c r="D268" s="2" t="e">
        <f t="shared" si="12"/>
        <v>#N/A</v>
      </c>
      <c r="E268" s="2" t="e">
        <f t="shared" si="22"/>
        <v>#N/A</v>
      </c>
      <c r="F268" s="2">
        <v>765750.85523989797</v>
      </c>
      <c r="G268" s="2">
        <f t="shared" si="47"/>
        <v>729079.14285714284</v>
      </c>
      <c r="H268" s="2">
        <f t="shared" si="45"/>
        <v>132276982.34326088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4752841.571428583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828618.07717768848</v>
      </c>
      <c r="Q268" s="2">
        <f t="shared" si="48"/>
        <v>750000</v>
      </c>
      <c r="R268" s="2">
        <f t="shared" si="46"/>
        <v>138874394.6085349</v>
      </c>
      <c r="S268" s="2">
        <f t="shared" si="17"/>
        <v>729079.14285714924</v>
      </c>
      <c r="T268" s="2">
        <f t="shared" si="18"/>
        <v>20920.857142857276</v>
      </c>
      <c r="U268" s="2">
        <f t="shared" si="19"/>
        <v>750000</v>
      </c>
      <c r="V268" s="2">
        <f t="shared" si="34"/>
        <v>74617381.352104977</v>
      </c>
      <c r="W268" s="2">
        <f t="shared" si="20"/>
        <v>611545.71415171027</v>
      </c>
      <c r="X268" s="2">
        <f t="shared" si="6"/>
        <v>138454.28584828973</v>
      </c>
      <c r="Y268" s="2">
        <f t="shared" si="43"/>
        <v>64257013.256429911</v>
      </c>
      <c r="Z268" s="2" t="str">
        <f t="shared" si="8"/>
        <v>MEEP</v>
      </c>
      <c r="AA268" s="2">
        <f>IF(Z268="HERE",Y268,AA267+Graph!$G$1*1000)</f>
        <v>70744923.463479176</v>
      </c>
      <c r="AB268" s="2">
        <f t="shared" si="21"/>
        <v>420000</v>
      </c>
      <c r="AC268" s="2">
        <f t="shared" si="44"/>
        <v>59313819.818132624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193</v>
      </c>
      <c r="C269" s="7"/>
      <c r="D269" s="2" t="e">
        <f t="shared" si="12"/>
        <v>#N/A</v>
      </c>
      <c r="E269" s="2" t="e">
        <f t="shared" si="22"/>
        <v>#N/A</v>
      </c>
      <c r="F269" s="2">
        <v>767586.63072903454</v>
      </c>
      <c r="G269" s="2">
        <f t="shared" si="47"/>
        <v>729079.14285714284</v>
      </c>
      <c r="H269" s="2">
        <f t="shared" si="45"/>
        <v>133006061.48611803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4773762.4285714403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830724.71707315743</v>
      </c>
      <c r="Q269" s="2">
        <f t="shared" si="48"/>
        <v>750000</v>
      </c>
      <c r="R269" s="2">
        <f t="shared" si="46"/>
        <v>139624394.6085349</v>
      </c>
      <c r="S269" s="2">
        <f t="shared" si="17"/>
        <v>729079.14285714924</v>
      </c>
      <c r="T269" s="2">
        <f t="shared" si="18"/>
        <v>20920.857142857276</v>
      </c>
      <c r="U269" s="2">
        <f t="shared" si="19"/>
        <v>750000</v>
      </c>
      <c r="V269" s="2">
        <f t="shared" si="34"/>
        <v>75230762.841745839</v>
      </c>
      <c r="W269" s="2">
        <f t="shared" si="20"/>
        <v>613381.48964086175</v>
      </c>
      <c r="X269" s="2">
        <f t="shared" si="6"/>
        <v>136618.51035913825</v>
      </c>
      <c r="Y269" s="2">
        <f t="shared" si="43"/>
        <v>64393631.766789049</v>
      </c>
      <c r="Z269" s="2" t="str">
        <f t="shared" si="8"/>
        <v>MEEP</v>
      </c>
      <c r="AA269" s="2">
        <f>IF(Z269="HERE",Y269,AA268+Graph!$G$1*1000)</f>
        <v>71164923.463479176</v>
      </c>
      <c r="AB269" s="2">
        <f t="shared" si="21"/>
        <v>420000</v>
      </c>
      <c r="AC269" s="2">
        <f t="shared" si="44"/>
        <v>59313819.818132624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194</v>
      </c>
      <c r="C270" s="7"/>
      <c r="D270" s="2" t="e">
        <f t="shared" si="12"/>
        <v>#N/A</v>
      </c>
      <c r="E270" s="2" t="e">
        <f t="shared" si="22"/>
        <v>#N/A</v>
      </c>
      <c r="F270" s="2">
        <v>769422.40621818602</v>
      </c>
      <c r="G270" s="2">
        <f t="shared" si="47"/>
        <v>729079.14285714284</v>
      </c>
      <c r="H270" s="2">
        <f t="shared" si="45"/>
        <v>133735140.62897518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4794683.2857142976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832831.35696862638</v>
      </c>
      <c r="Q270" s="2">
        <f t="shared" si="48"/>
        <v>750000</v>
      </c>
      <c r="R270" s="2">
        <f t="shared" si="46"/>
        <v>140374394.6085349</v>
      </c>
      <c r="S270" s="2">
        <f t="shared" si="17"/>
        <v>729079.14285714924</v>
      </c>
      <c r="T270" s="2">
        <f t="shared" si="18"/>
        <v>20920.857142857276</v>
      </c>
      <c r="U270" s="2">
        <f t="shared" si="19"/>
        <v>750000</v>
      </c>
      <c r="V270" s="2">
        <f t="shared" si="34"/>
        <v>75845980.106875837</v>
      </c>
      <c r="W270" s="2">
        <f t="shared" si="20"/>
        <v>615217.26512999833</v>
      </c>
      <c r="X270" s="2">
        <f t="shared" si="6"/>
        <v>134782.73487000167</v>
      </c>
      <c r="Y270" s="2">
        <f t="shared" si="43"/>
        <v>64528414.501659051</v>
      </c>
      <c r="Z270" s="2" t="str">
        <f t="shared" si="8"/>
        <v>MEEP</v>
      </c>
      <c r="AA270" s="2">
        <f>IF(Z270="HERE",Y270,AA269+Graph!$G$1*1000)</f>
        <v>71584923.463479176</v>
      </c>
      <c r="AB270" s="2">
        <f t="shared" si="21"/>
        <v>420000</v>
      </c>
      <c r="AC270" s="2">
        <f t="shared" si="44"/>
        <v>59313819.818132624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195</v>
      </c>
      <c r="C271" s="7"/>
      <c r="D271" s="2" t="e">
        <f t="shared" si="12"/>
        <v>#N/A</v>
      </c>
      <c r="E271" s="2" t="e">
        <f t="shared" si="22"/>
        <v>#N/A</v>
      </c>
      <c r="F271" s="2">
        <v>771258.1817073226</v>
      </c>
      <c r="G271" s="2">
        <f t="shared" si="47"/>
        <v>729079.14285714284</v>
      </c>
      <c r="H271" s="2">
        <f t="shared" si="45"/>
        <v>134464219.77183232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4815604.1428571548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834937.99686409533</v>
      </c>
      <c r="Q271" s="2">
        <f t="shared" si="48"/>
        <v>750000</v>
      </c>
      <c r="R271" s="2">
        <f t="shared" si="46"/>
        <v>141124394.6085349</v>
      </c>
      <c r="S271" s="2">
        <f t="shared" si="17"/>
        <v>729079.14285713434</v>
      </c>
      <c r="T271" s="2">
        <f t="shared" si="18"/>
        <v>20920.857142857276</v>
      </c>
      <c r="U271" s="2">
        <f t="shared" si="19"/>
        <v>750000</v>
      </c>
      <c r="V271" s="2">
        <f t="shared" si="34"/>
        <v>76463033.147494987</v>
      </c>
      <c r="W271" s="2">
        <f t="shared" si="20"/>
        <v>617053.0406191498</v>
      </c>
      <c r="X271" s="2">
        <f t="shared" si="6"/>
        <v>132946.9593808502</v>
      </c>
      <c r="Y271" s="2">
        <f t="shared" si="43"/>
        <v>64661361.461039901</v>
      </c>
      <c r="Z271" s="2" t="str">
        <f t="shared" si="8"/>
        <v>MEEP</v>
      </c>
      <c r="AA271" s="2">
        <f>IF(Z271="HERE",Y271,AA270+Graph!$G$1*1000)</f>
        <v>72004923.463479176</v>
      </c>
      <c r="AB271" s="2">
        <f t="shared" si="21"/>
        <v>420000</v>
      </c>
      <c r="AC271" s="2">
        <f t="shared" si="44"/>
        <v>59313819.818132624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196</v>
      </c>
      <c r="C272" s="7"/>
      <c r="D272" s="2" t="e">
        <f t="shared" si="12"/>
        <v>#N/A</v>
      </c>
      <c r="E272" s="2" t="e">
        <f t="shared" si="22"/>
        <v>#N/A</v>
      </c>
      <c r="F272" s="2">
        <v>773093.95719647408</v>
      </c>
      <c r="G272" s="2">
        <f t="shared" si="47"/>
        <v>729079.14285714284</v>
      </c>
      <c r="H272" s="2">
        <f t="shared" si="45"/>
        <v>135193298.91468945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4836525.0000000121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837044.63675956428</v>
      </c>
      <c r="Q272" s="2">
        <f t="shared" si="48"/>
        <v>750000</v>
      </c>
      <c r="R272" s="2">
        <f t="shared" si="46"/>
        <v>141874394.6085349</v>
      </c>
      <c r="S272" s="2">
        <f t="shared" si="17"/>
        <v>729079.14285713434</v>
      </c>
      <c r="T272" s="2">
        <f t="shared" si="18"/>
        <v>20920.857142857276</v>
      </c>
      <c r="U272" s="2">
        <f t="shared" si="19"/>
        <v>750000</v>
      </c>
      <c r="V272" s="2">
        <f t="shared" si="34"/>
        <v>77081921.963603273</v>
      </c>
      <c r="W272" s="2">
        <f t="shared" si="20"/>
        <v>618888.81610828638</v>
      </c>
      <c r="X272" s="2">
        <f t="shared" si="6"/>
        <v>131111.18389171362</v>
      </c>
      <c r="Y272" s="2">
        <f t="shared" si="43"/>
        <v>64792472.644931614</v>
      </c>
      <c r="Z272" s="2" t="str">
        <f t="shared" si="8"/>
        <v>MEEP</v>
      </c>
      <c r="AA272" s="2">
        <f>IF(Z272="HERE",Y272,AA271+Graph!$G$1*1000)</f>
        <v>72424923.463479176</v>
      </c>
      <c r="AB272" s="2">
        <f t="shared" si="21"/>
        <v>420000</v>
      </c>
      <c r="AC272" s="2">
        <f t="shared" si="44"/>
        <v>59313819.818132624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197</v>
      </c>
      <c r="C273" s="7"/>
      <c r="D273" s="2" t="e">
        <f t="shared" si="12"/>
        <v>#N/A</v>
      </c>
      <c r="E273" s="2" t="e">
        <f t="shared" si="22"/>
        <v>#N/A</v>
      </c>
      <c r="F273" s="2">
        <v>774929.73268561065</v>
      </c>
      <c r="G273" s="2">
        <f t="shared" si="47"/>
        <v>729079.14285714284</v>
      </c>
      <c r="H273" s="2">
        <f t="shared" si="45"/>
        <v>135922378.05754659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4857445.8571428694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839151.27665504813</v>
      </c>
      <c r="Q273" s="2">
        <f t="shared" si="48"/>
        <v>750000</v>
      </c>
      <c r="R273" s="2">
        <f t="shared" si="46"/>
        <v>142624394.6085349</v>
      </c>
      <c r="S273" s="2">
        <f t="shared" si="17"/>
        <v>729079.14285713434</v>
      </c>
      <c r="T273" s="2">
        <f t="shared" si="18"/>
        <v>20920.857142857276</v>
      </c>
      <c r="U273" s="2">
        <f t="shared" si="19"/>
        <v>750000</v>
      </c>
      <c r="V273" s="2">
        <f t="shared" si="34"/>
        <v>77702646.555200711</v>
      </c>
      <c r="W273" s="2">
        <f t="shared" si="20"/>
        <v>620724.59159743786</v>
      </c>
      <c r="X273" s="2">
        <f t="shared" si="6"/>
        <v>129275.40840256214</v>
      </c>
      <c r="Y273" s="2">
        <f t="shared" si="43"/>
        <v>64921748.053334177</v>
      </c>
      <c r="Z273" s="2" t="str">
        <f t="shared" si="8"/>
        <v>MEEP</v>
      </c>
      <c r="AA273" s="2">
        <f>IF(Z273="HERE",Y273,AA272+Graph!$G$1*1000)</f>
        <v>72844923.463479176</v>
      </c>
      <c r="AB273" s="2">
        <f t="shared" si="21"/>
        <v>420000</v>
      </c>
      <c r="AC273" s="2">
        <f t="shared" si="44"/>
        <v>59313819.818132624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198</v>
      </c>
      <c r="C274" s="7"/>
      <c r="D274" s="2" t="e">
        <f t="shared" si="12"/>
        <v>#N/A</v>
      </c>
      <c r="E274" s="2" t="e">
        <f t="shared" si="22"/>
        <v>#N/A</v>
      </c>
      <c r="F274" s="2">
        <v>776765.50817476213</v>
      </c>
      <c r="G274" s="2">
        <f t="shared" si="47"/>
        <v>729079.14285714284</v>
      </c>
      <c r="H274" s="2">
        <f t="shared" si="45"/>
        <v>136651457.20040372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4878366.7142857267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841257.91655051708</v>
      </c>
      <c r="Q274" s="2">
        <f t="shared" si="48"/>
        <v>750000</v>
      </c>
      <c r="R274" s="2">
        <f t="shared" si="46"/>
        <v>143374394.6085349</v>
      </c>
      <c r="S274" s="2">
        <f t="shared" si="17"/>
        <v>729079.14285713434</v>
      </c>
      <c r="T274" s="2">
        <f t="shared" si="18"/>
        <v>20920.857142857276</v>
      </c>
      <c r="U274" s="2">
        <f t="shared" si="19"/>
        <v>750000</v>
      </c>
      <c r="V274" s="2">
        <f t="shared" si="34"/>
        <v>78325206.922287285</v>
      </c>
      <c r="W274" s="2">
        <f t="shared" si="20"/>
        <v>622560.36708657444</v>
      </c>
      <c r="X274" s="2">
        <f t="shared" si="6"/>
        <v>127439.63291342556</v>
      </c>
      <c r="Y274" s="2">
        <f t="shared" si="43"/>
        <v>65049187.686247602</v>
      </c>
      <c r="Z274" s="2" t="str">
        <f t="shared" si="8"/>
        <v>MEEP</v>
      </c>
      <c r="AA274" s="2">
        <f>IF(Z274="HERE",Y274,AA273+Graph!$G$1*1000)</f>
        <v>73264923.463479176</v>
      </c>
      <c r="AB274" s="2">
        <f t="shared" si="21"/>
        <v>420000</v>
      </c>
      <c r="AC274" s="2">
        <f t="shared" si="44"/>
        <v>59313819.818132624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199</v>
      </c>
      <c r="C275" s="7"/>
      <c r="D275" s="2" t="e">
        <f t="shared" si="12"/>
        <v>#N/A</v>
      </c>
      <c r="E275" s="2" t="e">
        <f t="shared" si="22"/>
        <v>#N/A</v>
      </c>
      <c r="F275" s="2">
        <v>778601.28366389871</v>
      </c>
      <c r="G275" s="2">
        <f t="shared" si="47"/>
        <v>729079.14285714284</v>
      </c>
      <c r="H275" s="2">
        <f t="shared" si="45"/>
        <v>137380536.34326085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4899287.5714285839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843364.55644598603</v>
      </c>
      <c r="Q275" s="2">
        <f t="shared" si="48"/>
        <v>750000</v>
      </c>
      <c r="R275" s="2">
        <f t="shared" si="46"/>
        <v>144124394.6085349</v>
      </c>
      <c r="S275" s="2">
        <f t="shared" si="17"/>
        <v>729079.14285713434</v>
      </c>
      <c r="T275" s="2">
        <f t="shared" si="18"/>
        <v>20920.857142857276</v>
      </c>
      <c r="U275" s="2">
        <f t="shared" si="19"/>
        <v>750000</v>
      </c>
      <c r="V275" s="2">
        <f t="shared" si="34"/>
        <v>78949603.064863011</v>
      </c>
      <c r="W275" s="2">
        <f t="shared" si="20"/>
        <v>624396.14257572591</v>
      </c>
      <c r="X275" s="2">
        <f t="shared" si="6"/>
        <v>125603.85742427409</v>
      </c>
      <c r="Y275" s="2">
        <f t="shared" si="43"/>
        <v>65174791.543671876</v>
      </c>
      <c r="Z275" s="2" t="str">
        <f t="shared" si="8"/>
        <v>MEEP</v>
      </c>
      <c r="AA275" s="2">
        <f>IF(Z275="HERE",Y275,AA274+Graph!$G$1*1000)</f>
        <v>73684923.463479176</v>
      </c>
      <c r="AB275" s="2">
        <f t="shared" si="21"/>
        <v>420000</v>
      </c>
      <c r="AC275" s="2">
        <f t="shared" si="44"/>
        <v>59313819.818132624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200</v>
      </c>
      <c r="C276" s="7"/>
      <c r="D276" s="2" t="e">
        <f t="shared" si="12"/>
        <v>#N/A</v>
      </c>
      <c r="E276" s="2" t="e">
        <f t="shared" si="22"/>
        <v>#N/A</v>
      </c>
      <c r="F276" s="2">
        <v>780437.05915305018</v>
      </c>
      <c r="G276" s="2">
        <f t="shared" si="47"/>
        <v>729079.14285714284</v>
      </c>
      <c r="H276" s="2">
        <f t="shared" si="45"/>
        <v>138109615.48611799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4920208.4285714412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845471.19634145498</v>
      </c>
      <c r="Q276" s="2">
        <f t="shared" si="48"/>
        <v>750000</v>
      </c>
      <c r="R276" s="2">
        <f t="shared" si="46"/>
        <v>144874394.6085349</v>
      </c>
      <c r="S276" s="2">
        <f t="shared" si="17"/>
        <v>729079.14285713434</v>
      </c>
      <c r="T276" s="2">
        <f t="shared" si="18"/>
        <v>20920.857142857276</v>
      </c>
      <c r="U276" s="2">
        <f t="shared" si="19"/>
        <v>750000</v>
      </c>
      <c r="V276" s="2">
        <f t="shared" si="34"/>
        <v>79575834.982927889</v>
      </c>
      <c r="W276" s="2">
        <f t="shared" si="20"/>
        <v>626231.91806487739</v>
      </c>
      <c r="X276" s="2">
        <f t="shared" si="6"/>
        <v>123768.08193512261</v>
      </c>
      <c r="Y276" s="2">
        <f t="shared" si="43"/>
        <v>65298559.625606999</v>
      </c>
      <c r="Z276" s="2" t="str">
        <f t="shared" si="8"/>
        <v>MEEP</v>
      </c>
      <c r="AA276" s="2">
        <f>IF(Z276="HERE",Y276,AA275+Graph!$G$1*1000)</f>
        <v>74104923.463479176</v>
      </c>
      <c r="AB276" s="2">
        <f t="shared" si="21"/>
        <v>420000</v>
      </c>
      <c r="AC276" s="2">
        <f t="shared" si="44"/>
        <v>59313819.818132624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201</v>
      </c>
      <c r="C277" s="7"/>
      <c r="D277" s="2" t="e">
        <f t="shared" si="12"/>
        <v>#N/A</v>
      </c>
      <c r="E277" s="2" t="e">
        <f t="shared" si="22"/>
        <v>#N/A</v>
      </c>
      <c r="F277" s="2">
        <v>782272.83464220166</v>
      </c>
      <c r="G277" s="2">
        <f t="shared" si="47"/>
        <v>729079.14285714284</v>
      </c>
      <c r="H277" s="2">
        <f t="shared" si="45"/>
        <v>138838694.62897512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4941129.2857142985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847577.83623692393</v>
      </c>
      <c r="Q277" s="2">
        <f t="shared" si="48"/>
        <v>750000</v>
      </c>
      <c r="R277" s="2">
        <f t="shared" si="46"/>
        <v>145624394.6085349</v>
      </c>
      <c r="S277" s="2">
        <f t="shared" si="17"/>
        <v>729079.14285713434</v>
      </c>
      <c r="T277" s="2">
        <f t="shared" si="18"/>
        <v>20920.857142857276</v>
      </c>
      <c r="U277" s="2">
        <f t="shared" si="19"/>
        <v>750000</v>
      </c>
      <c r="V277" s="2">
        <f t="shared" si="34"/>
        <v>80203902.676481903</v>
      </c>
      <c r="W277" s="2">
        <f t="shared" si="20"/>
        <v>628067.69355401397</v>
      </c>
      <c r="X277" s="2">
        <f t="shared" si="6"/>
        <v>121932.30644598603</v>
      </c>
      <c r="Y277" s="2">
        <f t="shared" si="43"/>
        <v>65420491.932052985</v>
      </c>
      <c r="Z277" s="2" t="str">
        <f t="shared" si="8"/>
        <v>MEEP</v>
      </c>
      <c r="AA277" s="2">
        <f>IF(Z277="HERE",Y277,AA276+Graph!$G$1*1000)</f>
        <v>74524923.463479176</v>
      </c>
      <c r="AB277" s="2">
        <f t="shared" si="21"/>
        <v>420000</v>
      </c>
      <c r="AC277" s="2">
        <f t="shared" si="44"/>
        <v>59313819.818132624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202</v>
      </c>
      <c r="C278" s="7"/>
      <c r="D278" s="2" t="e">
        <f t="shared" si="12"/>
        <v>#N/A</v>
      </c>
      <c r="E278" s="2" t="e">
        <f t="shared" si="22"/>
        <v>#N/A</v>
      </c>
      <c r="F278" s="2">
        <v>784108.61013133824</v>
      </c>
      <c r="G278" s="2">
        <f t="shared" si="47"/>
        <v>729079.14285714284</v>
      </c>
      <c r="H278" s="2">
        <f t="shared" si="45"/>
        <v>139567773.77183226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4962050.1428571558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849684.47613239288</v>
      </c>
      <c r="Q278" s="2">
        <f t="shared" si="48"/>
        <v>750000</v>
      </c>
      <c r="R278" s="2">
        <f t="shared" si="46"/>
        <v>146374394.6085349</v>
      </c>
      <c r="S278" s="2">
        <f t="shared" si="17"/>
        <v>729079.14285713434</v>
      </c>
      <c r="T278" s="2">
        <f t="shared" si="18"/>
        <v>20920.857142857276</v>
      </c>
      <c r="U278" s="2">
        <f t="shared" si="19"/>
        <v>750000</v>
      </c>
      <c r="V278" s="2">
        <f t="shared" si="34"/>
        <v>80833806.145525068</v>
      </c>
      <c r="W278" s="2">
        <f t="shared" si="20"/>
        <v>629903.46904316545</v>
      </c>
      <c r="X278" s="2">
        <f t="shared" si="6"/>
        <v>120096.53095683455</v>
      </c>
      <c r="Y278" s="2">
        <f t="shared" si="43"/>
        <v>65540588.463009819</v>
      </c>
      <c r="Z278" s="2" t="str">
        <f t="shared" si="8"/>
        <v>MEEP</v>
      </c>
      <c r="AA278" s="2">
        <f>IF(Z278="HERE",Y278,AA277+Graph!$G$1*1000)</f>
        <v>74944923.463479176</v>
      </c>
      <c r="AB278" s="2">
        <f t="shared" si="21"/>
        <v>420000</v>
      </c>
      <c r="AC278" s="2">
        <f t="shared" si="44"/>
        <v>59313819.818132624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203</v>
      </c>
      <c r="C279" s="7"/>
      <c r="D279" s="2" t="e">
        <f t="shared" si="12"/>
        <v>#N/A</v>
      </c>
      <c r="E279" s="2" t="e">
        <f t="shared" si="22"/>
        <v>#N/A</v>
      </c>
      <c r="F279" s="2">
        <v>785944.38562048972</v>
      </c>
      <c r="G279" s="2">
        <f t="shared" si="47"/>
        <v>729079.14285714284</v>
      </c>
      <c r="H279" s="2">
        <f t="shared" si="45"/>
        <v>140296852.91468939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4982971.000000013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851791.11602786183</v>
      </c>
      <c r="Q279" s="2">
        <f t="shared" si="48"/>
        <v>750000</v>
      </c>
      <c r="R279" s="2">
        <f t="shared" si="46"/>
        <v>147124394.6085349</v>
      </c>
      <c r="S279" s="2">
        <f t="shared" si="17"/>
        <v>729079.14285713434</v>
      </c>
      <c r="T279" s="2">
        <f t="shared" si="18"/>
        <v>20920.857142857276</v>
      </c>
      <c r="U279" s="2">
        <f t="shared" si="19"/>
        <v>750000</v>
      </c>
      <c r="V279" s="2">
        <f t="shared" si="34"/>
        <v>81465545.39005737</v>
      </c>
      <c r="W279" s="2">
        <f t="shared" si="20"/>
        <v>631739.24453230202</v>
      </c>
      <c r="X279" s="2">
        <f t="shared" si="6"/>
        <v>118260.75546769798</v>
      </c>
      <c r="Y279" s="2">
        <f t="shared" si="43"/>
        <v>65658849.218477517</v>
      </c>
      <c r="Z279" s="2" t="str">
        <f t="shared" si="8"/>
        <v>MEEP</v>
      </c>
      <c r="AA279" s="2">
        <f>IF(Z279="HERE",Y279,AA278+Graph!$G$1*1000)</f>
        <v>75364923.463479176</v>
      </c>
      <c r="AB279" s="2">
        <f t="shared" si="21"/>
        <v>420000</v>
      </c>
      <c r="AC279" s="2">
        <f t="shared" si="44"/>
        <v>59313819.818132624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204</v>
      </c>
      <c r="C280" s="7"/>
      <c r="D280" s="2" t="e">
        <f t="shared" si="12"/>
        <v>#N/A</v>
      </c>
      <c r="E280" s="2" t="e">
        <f t="shared" si="22"/>
        <v>#N/A</v>
      </c>
      <c r="F280" s="2">
        <v>787780.16110962629</v>
      </c>
      <c r="G280" s="2">
        <f t="shared" si="47"/>
        <v>729079.14285714284</v>
      </c>
      <c r="H280" s="2">
        <f t="shared" si="45"/>
        <v>141025932.05754653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5003891.8571428703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853897.75592333078</v>
      </c>
      <c r="Q280" s="2">
        <f t="shared" si="48"/>
        <v>750000</v>
      </c>
      <c r="R280" s="2">
        <f t="shared" si="46"/>
        <v>147874394.6085349</v>
      </c>
      <c r="S280" s="2">
        <f t="shared" si="17"/>
        <v>729079.14285713434</v>
      </c>
      <c r="T280" s="2">
        <f t="shared" si="18"/>
        <v>20920.857142857276</v>
      </c>
      <c r="U280" s="2">
        <f t="shared" si="19"/>
        <v>750000</v>
      </c>
      <c r="V280" s="2">
        <f t="shared" si="34"/>
        <v>82099120.410078824</v>
      </c>
      <c r="W280" s="2">
        <f t="shared" si="20"/>
        <v>633575.0200214535</v>
      </c>
      <c r="X280" s="2">
        <f t="shared" si="6"/>
        <v>116424.9799785465</v>
      </c>
      <c r="Y280" s="2">
        <f t="shared" si="43"/>
        <v>65775274.198456064</v>
      </c>
      <c r="Z280" s="2" t="str">
        <f t="shared" si="8"/>
        <v>MEEP</v>
      </c>
      <c r="AA280" s="2">
        <f>IF(Z280="HERE",Y280,AA279+Graph!$G$1*1000)</f>
        <v>75784923.463479176</v>
      </c>
      <c r="AB280" s="2">
        <f t="shared" si="21"/>
        <v>420000</v>
      </c>
      <c r="AC280" s="2">
        <f t="shared" si="44"/>
        <v>59313819.818132624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205</v>
      </c>
      <c r="C281" s="7"/>
      <c r="D281" s="2" t="e">
        <f t="shared" si="12"/>
        <v>#N/A</v>
      </c>
      <c r="E281" s="2" t="e">
        <f t="shared" si="22"/>
        <v>#N/A</v>
      </c>
      <c r="F281" s="2">
        <v>789615.93659877777</v>
      </c>
      <c r="G281" s="2">
        <f t="shared" si="47"/>
        <v>729079.14285714284</v>
      </c>
      <c r="H281" s="2">
        <f t="shared" si="45"/>
        <v>141755011.20040366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5024812.7142857276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856004.39581879973</v>
      </c>
      <c r="Q281" s="2">
        <f t="shared" si="48"/>
        <v>750000</v>
      </c>
      <c r="R281" s="2">
        <f t="shared" si="46"/>
        <v>148624394.6085349</v>
      </c>
      <c r="S281" s="2">
        <f t="shared" si="17"/>
        <v>729079.14285713434</v>
      </c>
      <c r="T281" s="2">
        <f t="shared" si="18"/>
        <v>20920.857142857276</v>
      </c>
      <c r="U281" s="2">
        <f t="shared" si="19"/>
        <v>750000</v>
      </c>
      <c r="V281" s="2">
        <f t="shared" si="34"/>
        <v>82734531.205589414</v>
      </c>
      <c r="W281" s="2">
        <f t="shared" si="20"/>
        <v>635410.79551059008</v>
      </c>
      <c r="X281" s="2">
        <f t="shared" si="6"/>
        <v>114589.20448940992</v>
      </c>
      <c r="Y281" s="2">
        <f t="shared" si="43"/>
        <v>65889863.402945474</v>
      </c>
      <c r="Z281" s="2" t="str">
        <f t="shared" si="8"/>
        <v>MEEP</v>
      </c>
      <c r="AA281" s="2">
        <f>IF(Z281="HERE",Y281,AA280+Graph!$G$1*1000)</f>
        <v>76204923.463479176</v>
      </c>
      <c r="AB281" s="2">
        <f t="shared" si="21"/>
        <v>420000</v>
      </c>
      <c r="AC281" s="2">
        <f t="shared" si="44"/>
        <v>59313819.818132624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206</v>
      </c>
      <c r="C282" s="7"/>
      <c r="D282" s="2" t="e">
        <f t="shared" si="12"/>
        <v>#N/A</v>
      </c>
      <c r="E282" s="2" t="e">
        <f t="shared" si="22"/>
        <v>#N/A</v>
      </c>
      <c r="F282" s="2">
        <v>791451.71208791435</v>
      </c>
      <c r="G282" s="2">
        <f t="shared" si="47"/>
        <v>729079.14285714284</v>
      </c>
      <c r="H282" s="2">
        <f t="shared" si="45"/>
        <v>142484090.34326079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5045733.5714285849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858111.03571426868</v>
      </c>
      <c r="Q282" s="2">
        <f t="shared" si="48"/>
        <v>750000</v>
      </c>
      <c r="R282" s="2">
        <f t="shared" si="46"/>
        <v>149374394.6085349</v>
      </c>
      <c r="S282" s="2">
        <f t="shared" si="17"/>
        <v>729079.14285713434</v>
      </c>
      <c r="T282" s="2">
        <f t="shared" si="18"/>
        <v>20920.857142857276</v>
      </c>
      <c r="U282" s="2">
        <f t="shared" si="19"/>
        <v>750000</v>
      </c>
      <c r="V282" s="2">
        <f t="shared" si="34"/>
        <v>83371777.776589155</v>
      </c>
      <c r="W282" s="2">
        <f t="shared" si="20"/>
        <v>637246.57099974155</v>
      </c>
      <c r="X282" s="2">
        <f t="shared" si="6"/>
        <v>112753.42900025845</v>
      </c>
      <c r="Y282" s="2">
        <f t="shared" si="43"/>
        <v>66002616.831945732</v>
      </c>
      <c r="Z282" s="2" t="str">
        <f t="shared" si="8"/>
        <v>MEEP</v>
      </c>
      <c r="AA282" s="2">
        <f>IF(Z282="HERE",Y282,AA281+Graph!$G$1*1000)</f>
        <v>76624923.463479176</v>
      </c>
      <c r="AB282" s="2">
        <f t="shared" si="21"/>
        <v>420000</v>
      </c>
      <c r="AC282" s="2">
        <f t="shared" si="44"/>
        <v>59313819.818132624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207</v>
      </c>
      <c r="C283" s="7"/>
      <c r="D283" s="2" t="e">
        <f t="shared" si="12"/>
        <v>#N/A</v>
      </c>
      <c r="E283" s="2" t="e">
        <f t="shared" si="22"/>
        <v>#N/A</v>
      </c>
      <c r="F283" s="2">
        <v>793287.48757706583</v>
      </c>
      <c r="G283" s="2">
        <f t="shared" si="47"/>
        <v>729079.14285714284</v>
      </c>
      <c r="H283" s="2">
        <f t="shared" si="45"/>
        <v>143213169.48611793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5066654.4285714421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860217.67560975254</v>
      </c>
      <c r="Q283" s="2">
        <f t="shared" si="48"/>
        <v>750000</v>
      </c>
      <c r="R283" s="2">
        <f t="shared" si="46"/>
        <v>150124394.6085349</v>
      </c>
      <c r="S283" s="2">
        <f t="shared" si="17"/>
        <v>729079.14285713434</v>
      </c>
      <c r="T283" s="2">
        <f t="shared" si="18"/>
        <v>20920.857142857276</v>
      </c>
      <c r="U283" s="2">
        <f t="shared" si="19"/>
        <v>750000</v>
      </c>
      <c r="V283" s="2">
        <f t="shared" si="34"/>
        <v>84010860.123078048</v>
      </c>
      <c r="W283" s="2">
        <f t="shared" si="20"/>
        <v>639082.34648889303</v>
      </c>
      <c r="X283" s="2">
        <f t="shared" si="6"/>
        <v>110917.65351110697</v>
      </c>
      <c r="Y283" s="2">
        <f t="shared" si="43"/>
        <v>66113534.485456839</v>
      </c>
      <c r="Z283" s="2" t="str">
        <f t="shared" si="8"/>
        <v>MEEP</v>
      </c>
      <c r="AA283" s="2">
        <f>IF(Z283="HERE",Y283,AA282+Graph!$G$1*1000)</f>
        <v>77044923.463479176</v>
      </c>
      <c r="AB283" s="2">
        <f t="shared" si="21"/>
        <v>420000</v>
      </c>
      <c r="AC283" s="2">
        <f t="shared" si="44"/>
        <v>59313819.818132624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208</v>
      </c>
      <c r="C284" s="7"/>
      <c r="D284" s="2" t="e">
        <f t="shared" si="12"/>
        <v>#N/A</v>
      </c>
      <c r="E284" s="2" t="e">
        <f t="shared" si="22"/>
        <v>#N/A</v>
      </c>
      <c r="F284" s="2">
        <v>795123.2630662173</v>
      </c>
      <c r="G284" s="2">
        <f t="shared" si="47"/>
        <v>729079.14285714284</v>
      </c>
      <c r="H284" s="2">
        <f t="shared" si="45"/>
        <v>143942248.62897506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5087575.2857142994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862324.31550522149</v>
      </c>
      <c r="Q284" s="2">
        <f t="shared" si="48"/>
        <v>750000</v>
      </c>
      <c r="R284" s="2">
        <f t="shared" si="46"/>
        <v>150874394.6085349</v>
      </c>
      <c r="S284" s="2">
        <f t="shared" si="17"/>
        <v>729079.14285713434</v>
      </c>
      <c r="T284" s="2">
        <f t="shared" si="18"/>
        <v>20920.857142857276</v>
      </c>
      <c r="U284" s="2">
        <f t="shared" si="19"/>
        <v>750000</v>
      </c>
      <c r="V284" s="2">
        <f t="shared" si="34"/>
        <v>84651778.245056078</v>
      </c>
      <c r="W284" s="2">
        <f t="shared" si="20"/>
        <v>640918.12197802961</v>
      </c>
      <c r="X284" s="2">
        <f t="shared" si="6"/>
        <v>109081.87802197039</v>
      </c>
      <c r="Y284" s="2">
        <f t="shared" si="43"/>
        <v>66222616.36347881</v>
      </c>
      <c r="Z284" s="2" t="str">
        <f t="shared" si="8"/>
        <v>MEEP</v>
      </c>
      <c r="AA284" s="2">
        <f>IF(Z284="HERE",Y284,AA283+Graph!$G$1*1000)</f>
        <v>77464923.463479176</v>
      </c>
      <c r="AB284" s="2">
        <f t="shared" si="21"/>
        <v>420000</v>
      </c>
      <c r="AC284" s="2">
        <f t="shared" si="44"/>
        <v>59313819.818132624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209</v>
      </c>
      <c r="C285" s="7"/>
      <c r="D285" s="2" t="e">
        <f t="shared" si="12"/>
        <v>#N/A</v>
      </c>
      <c r="E285" s="2" t="e">
        <f t="shared" si="22"/>
        <v>#N/A</v>
      </c>
      <c r="F285" s="2">
        <v>796959.03855535388</v>
      </c>
      <c r="G285" s="2">
        <f t="shared" si="47"/>
        <v>729079.14285714284</v>
      </c>
      <c r="H285" s="2">
        <f t="shared" si="45"/>
        <v>144671327.7718322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5108496.1428571567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864430.95540069044</v>
      </c>
      <c r="Q285" s="2">
        <f t="shared" si="48"/>
        <v>750000</v>
      </c>
      <c r="R285" s="2">
        <f t="shared" si="46"/>
        <v>151624394.6085349</v>
      </c>
      <c r="S285" s="2">
        <f t="shared" si="17"/>
        <v>729079.14285713434</v>
      </c>
      <c r="T285" s="2">
        <f t="shared" si="18"/>
        <v>20920.857142857276</v>
      </c>
      <c r="U285" s="2">
        <f t="shared" si="19"/>
        <v>750000</v>
      </c>
      <c r="V285" s="2">
        <f t="shared" si="34"/>
        <v>85294532.142523259</v>
      </c>
      <c r="W285" s="2">
        <f t="shared" si="20"/>
        <v>642753.89746718109</v>
      </c>
      <c r="X285" s="2">
        <f t="shared" si="6"/>
        <v>107246.10253281891</v>
      </c>
      <c r="Y285" s="2">
        <f t="shared" si="43"/>
        <v>66329862.466011629</v>
      </c>
      <c r="Z285" s="2" t="str">
        <f t="shared" si="8"/>
        <v>MEEP</v>
      </c>
      <c r="AA285" s="2">
        <f>IF(Z285="HERE",Y285,AA284+Graph!$G$1*1000)</f>
        <v>77884923.463479176</v>
      </c>
      <c r="AB285" s="2">
        <f t="shared" si="21"/>
        <v>420000</v>
      </c>
      <c r="AC285" s="2">
        <f t="shared" si="44"/>
        <v>59313819.818132624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210</v>
      </c>
      <c r="C286" s="7"/>
      <c r="D286" s="2" t="e">
        <f t="shared" si="12"/>
        <v>#N/A</v>
      </c>
      <c r="E286" s="2" t="e">
        <f t="shared" si="22"/>
        <v>#N/A</v>
      </c>
      <c r="F286" s="2">
        <v>798794.81404450536</v>
      </c>
      <c r="G286" s="2">
        <f t="shared" si="47"/>
        <v>729079.14285714284</v>
      </c>
      <c r="H286" s="2">
        <f t="shared" si="45"/>
        <v>145400406.91468933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5129417.000000014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866537.59529615939</v>
      </c>
      <c r="Q286" s="2">
        <f t="shared" si="48"/>
        <v>750000</v>
      </c>
      <c r="R286" s="2">
        <f t="shared" si="46"/>
        <v>152374394.6085349</v>
      </c>
      <c r="S286" s="2">
        <f t="shared" si="17"/>
        <v>729079.14285713434</v>
      </c>
      <c r="T286" s="2">
        <f t="shared" si="18"/>
        <v>20920.857142857276</v>
      </c>
      <c r="U286" s="2">
        <f t="shared" si="19"/>
        <v>750000</v>
      </c>
      <c r="V286" s="2">
        <f t="shared" si="34"/>
        <v>85939121.815479577</v>
      </c>
      <c r="W286" s="2">
        <f t="shared" si="20"/>
        <v>644589.67295631766</v>
      </c>
      <c r="X286" s="2">
        <f t="shared" ref="X286:X385" si="51">SUM(U286-W286)</f>
        <v>105410.32704368234</v>
      </c>
      <c r="Y286" s="2">
        <f t="shared" si="43"/>
        <v>66435272.793055311</v>
      </c>
      <c r="Z286" s="2" t="str">
        <f t="shared" ref="Z286:Z385" si="52">IF(V286&lt;Y286,"HERE","MEEP")</f>
        <v>MEEP</v>
      </c>
      <c r="AA286" s="2">
        <f>IF(Z286="HERE",Y286,AA285+Graph!$G$1*1000)</f>
        <v>78304923.463479176</v>
      </c>
      <c r="AB286" s="2">
        <f t="shared" si="21"/>
        <v>420000</v>
      </c>
      <c r="AC286" s="2">
        <f t="shared" si="44"/>
        <v>59313819.818132624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800630.58953364193</v>
      </c>
      <c r="G287" s="2">
        <f t="shared" si="47"/>
        <v>729079.14285714284</v>
      </c>
      <c r="H287" s="2">
        <f t="shared" si="45"/>
        <v>146129486.05754647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5150337.8571428712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868644.23519162834</v>
      </c>
      <c r="Q287" s="2">
        <f t="shared" si="48"/>
        <v>750000</v>
      </c>
      <c r="R287" s="2">
        <f t="shared" si="46"/>
        <v>153124394.6085349</v>
      </c>
      <c r="S287" s="2">
        <f t="shared" ref="S287:S385" si="58">SUM(H287-H286)</f>
        <v>729079.14285713434</v>
      </c>
      <c r="T287" s="2">
        <f t="shared" ref="T287:T385" si="59">SUM(L287-L286)</f>
        <v>20920.857142857276</v>
      </c>
      <c r="U287" s="2">
        <f t="shared" ref="U287:U385" si="60">SUM(R287-R286)</f>
        <v>750000</v>
      </c>
      <c r="V287" s="2">
        <f t="shared" si="34"/>
        <v>86585547.263925046</v>
      </c>
      <c r="W287" s="2">
        <f t="shared" ref="W287:W385" si="61">SUM(V287-V286)</f>
        <v>646425.44844546914</v>
      </c>
      <c r="X287" s="2">
        <f t="shared" si="51"/>
        <v>103574.55155453086</v>
      </c>
      <c r="Y287" s="2">
        <f t="shared" ref="Y287:Y350" si="62">IF(COUNT($C288)=0,IF(COUNT($C287)=1,C287,SUM(Y286+X287)),C287)</f>
        <v>66538847.344609842</v>
      </c>
      <c r="Z287" s="2" t="str">
        <f t="shared" si="52"/>
        <v>MEEP</v>
      </c>
      <c r="AA287" s="2">
        <f>IF(Z287="HERE",Y287,AA286+Graph!$G$1*1000)</f>
        <v>78724923.463479176</v>
      </c>
      <c r="AB287" s="2">
        <f t="shared" ref="AB287:AB385" si="63">SUM(AA287-AA286)</f>
        <v>420000</v>
      </c>
      <c r="AC287" s="2">
        <f t="shared" ref="AC287:AC350" si="64">IF(Z288="HERE",V287,AC286)</f>
        <v>59313819.818132624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212</v>
      </c>
      <c r="C288" s="7"/>
      <c r="D288" s="2" t="e">
        <f t="shared" si="55"/>
        <v>#N/A</v>
      </c>
      <c r="E288" s="2" t="e">
        <f t="shared" si="22"/>
        <v>#N/A</v>
      </c>
      <c r="F288" s="2">
        <v>802466.36502279341</v>
      </c>
      <c r="G288" s="2">
        <f t="shared" si="47"/>
        <v>729079.14285714284</v>
      </c>
      <c r="H288" s="2">
        <f t="shared" ref="H288:H351" si="65">IF(COUNT($C289)=0,IF(COUNT($C288)=1,C288,SUM(H287+G288)),C288)</f>
        <v>146858565.2004036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5171258.7142857285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870750.87508709729</v>
      </c>
      <c r="Q288" s="2">
        <f t="shared" si="48"/>
        <v>750000</v>
      </c>
      <c r="R288" s="2">
        <f t="shared" ref="R288:R351" si="66">IF(COUNT($C289)=0,IF(COUNT($C288)=1,M288,SUM(R287+Q288)),M288)</f>
        <v>153874394.6085349</v>
      </c>
      <c r="S288" s="2">
        <f t="shared" si="58"/>
        <v>729079.14285713434</v>
      </c>
      <c r="T288" s="2">
        <f t="shared" si="59"/>
        <v>20920.857142857276</v>
      </c>
      <c r="U288" s="2">
        <f t="shared" si="60"/>
        <v>750000</v>
      </c>
      <c r="V288" s="2">
        <f t="shared" si="34"/>
        <v>87233808.487859651</v>
      </c>
      <c r="W288" s="2">
        <f t="shared" si="61"/>
        <v>648261.22393460572</v>
      </c>
      <c r="X288" s="2">
        <f t="shared" si="51"/>
        <v>101738.77606539428</v>
      </c>
      <c r="Y288" s="2">
        <f t="shared" si="62"/>
        <v>66640586.120675236</v>
      </c>
      <c r="Z288" s="2" t="str">
        <f t="shared" si="52"/>
        <v>MEEP</v>
      </c>
      <c r="AA288" s="2">
        <f>IF(Z288="HERE",Y288,AA287+Graph!$G$1*1000)</f>
        <v>79144923.463479176</v>
      </c>
      <c r="AB288" s="2">
        <f t="shared" si="63"/>
        <v>420000</v>
      </c>
      <c r="AC288" s="2">
        <f t="shared" si="64"/>
        <v>59313819.818132624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213</v>
      </c>
      <c r="C289" s="7"/>
      <c r="D289" s="2" t="e">
        <f t="shared" si="55"/>
        <v>#N/A</v>
      </c>
      <c r="E289" s="2" t="e">
        <f t="shared" si="22"/>
        <v>#N/A</v>
      </c>
      <c r="F289" s="2">
        <v>804302.14051192999</v>
      </c>
      <c r="G289" s="2">
        <f t="shared" si="47"/>
        <v>729079.14285714284</v>
      </c>
      <c r="H289" s="2">
        <f t="shared" si="65"/>
        <v>147587644.34326074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5192179.5714285858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872857.51498256624</v>
      </c>
      <c r="Q289" s="2">
        <f t="shared" si="48"/>
        <v>750000</v>
      </c>
      <c r="R289" s="2">
        <f t="shared" si="66"/>
        <v>154624394.6085349</v>
      </c>
      <c r="S289" s="2">
        <f t="shared" si="58"/>
        <v>729079.14285713434</v>
      </c>
      <c r="T289" s="2">
        <f t="shared" si="59"/>
        <v>20920.857142857276</v>
      </c>
      <c r="U289" s="2">
        <f t="shared" si="60"/>
        <v>750000</v>
      </c>
      <c r="V289" s="2">
        <f t="shared" si="34"/>
        <v>87883905.487283409</v>
      </c>
      <c r="W289" s="2">
        <f t="shared" si="61"/>
        <v>650096.9994237572</v>
      </c>
      <c r="X289" s="2">
        <f t="shared" si="51"/>
        <v>99903.000576242805</v>
      </c>
      <c r="Y289" s="2">
        <f t="shared" si="62"/>
        <v>66740489.121251479</v>
      </c>
      <c r="Z289" s="2" t="str">
        <f t="shared" si="52"/>
        <v>MEEP</v>
      </c>
      <c r="AA289" s="2">
        <f>IF(Z289="HERE",Y289,AA288+Graph!$G$1*1000)</f>
        <v>79564923.463479176</v>
      </c>
      <c r="AB289" s="2">
        <f t="shared" si="63"/>
        <v>420000</v>
      </c>
      <c r="AC289" s="2">
        <f t="shared" si="64"/>
        <v>59313819.818132624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214</v>
      </c>
      <c r="C290" s="7"/>
      <c r="D290" s="2" t="e">
        <f t="shared" si="55"/>
        <v>#N/A</v>
      </c>
      <c r="E290" s="2" t="e">
        <f t="shared" si="22"/>
        <v>#N/A</v>
      </c>
      <c r="F290" s="2">
        <v>806137.91600108147</v>
      </c>
      <c r="G290" s="2">
        <f t="shared" si="47"/>
        <v>729079.14285714284</v>
      </c>
      <c r="H290" s="2">
        <f t="shared" si="65"/>
        <v>148316723.48611787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5213100.4285714431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874964.15487803519</v>
      </c>
      <c r="Q290" s="2">
        <f t="shared" si="48"/>
        <v>750000</v>
      </c>
      <c r="R290" s="2">
        <f t="shared" si="66"/>
        <v>155374394.6085349</v>
      </c>
      <c r="S290" s="2">
        <f t="shared" si="58"/>
        <v>729079.14285713434</v>
      </c>
      <c r="T290" s="2">
        <f t="shared" si="59"/>
        <v>20920.857142857276</v>
      </c>
      <c r="U290" s="2">
        <f t="shared" si="60"/>
        <v>750000</v>
      </c>
      <c r="V290" s="2">
        <f t="shared" si="34"/>
        <v>88535838.262196302</v>
      </c>
      <c r="W290" s="2">
        <f t="shared" si="61"/>
        <v>651932.77491289377</v>
      </c>
      <c r="X290" s="2">
        <f t="shared" si="51"/>
        <v>98067.225087106228</v>
      </c>
      <c r="Y290" s="2">
        <f t="shared" si="62"/>
        <v>66838556.346338585</v>
      </c>
      <c r="Z290" s="2" t="str">
        <f t="shared" si="52"/>
        <v>MEEP</v>
      </c>
      <c r="AA290" s="2">
        <f>IF(Z290="HERE",Y290,AA289+Graph!$G$1*1000)</f>
        <v>79984923.463479176</v>
      </c>
      <c r="AB290" s="2">
        <f t="shared" si="63"/>
        <v>420000</v>
      </c>
      <c r="AC290" s="2">
        <f t="shared" si="64"/>
        <v>59313819.818132624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215</v>
      </c>
      <c r="C291" s="7"/>
      <c r="D291" s="2" t="e">
        <f t="shared" si="55"/>
        <v>#N/A</v>
      </c>
      <c r="E291" s="2" t="e">
        <f t="shared" si="22"/>
        <v>#N/A</v>
      </c>
      <c r="F291" s="2">
        <v>807973.69149023294</v>
      </c>
      <c r="G291" s="2">
        <f t="shared" si="47"/>
        <v>729079.14285714284</v>
      </c>
      <c r="H291" s="2">
        <f t="shared" si="65"/>
        <v>149045802.628975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5234021.2857143003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877070.79477350414</v>
      </c>
      <c r="Q291" s="2">
        <f t="shared" si="48"/>
        <v>750000</v>
      </c>
      <c r="R291" s="2">
        <f t="shared" si="66"/>
        <v>156124394.6085349</v>
      </c>
      <c r="S291" s="2">
        <f t="shared" si="58"/>
        <v>729079.14285713434</v>
      </c>
      <c r="T291" s="2">
        <f t="shared" si="59"/>
        <v>20920.857142857276</v>
      </c>
      <c r="U291" s="2">
        <f t="shared" si="60"/>
        <v>750000</v>
      </c>
      <c r="V291" s="2">
        <f t="shared" si="34"/>
        <v>89189606.812598348</v>
      </c>
      <c r="W291" s="2">
        <f t="shared" si="61"/>
        <v>653768.55040204525</v>
      </c>
      <c r="X291" s="2">
        <f t="shared" si="51"/>
        <v>96231.44959795475</v>
      </c>
      <c r="Y291" s="2">
        <f t="shared" si="62"/>
        <v>66934787.79593654</v>
      </c>
      <c r="Z291" s="2" t="str">
        <f t="shared" si="52"/>
        <v>MEEP</v>
      </c>
      <c r="AA291" s="2">
        <f>IF(Z291="HERE",Y291,AA290+Graph!$G$1*1000)</f>
        <v>80404923.463479176</v>
      </c>
      <c r="AB291" s="2">
        <f t="shared" si="63"/>
        <v>420000</v>
      </c>
      <c r="AC291" s="2">
        <f t="shared" si="64"/>
        <v>59313819.818132624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809809.46697936952</v>
      </c>
      <c r="G292" s="2">
        <f t="shared" si="47"/>
        <v>729079.14285714284</v>
      </c>
      <c r="H292" s="2">
        <f t="shared" si="65"/>
        <v>149774881.77183214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5254942.1428571576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879177.43466897309</v>
      </c>
      <c r="Q292" s="2">
        <f t="shared" si="48"/>
        <v>750000</v>
      </c>
      <c r="R292" s="2">
        <f t="shared" si="66"/>
        <v>156874394.6085349</v>
      </c>
      <c r="S292" s="2">
        <f t="shared" si="58"/>
        <v>729079.14285713434</v>
      </c>
      <c r="T292" s="2">
        <f t="shared" si="59"/>
        <v>20920.857142857276</v>
      </c>
      <c r="U292" s="2">
        <f t="shared" si="60"/>
        <v>750000</v>
      </c>
      <c r="V292" s="2">
        <f t="shared" si="34"/>
        <v>89845211.138489544</v>
      </c>
      <c r="W292" s="2">
        <f t="shared" si="61"/>
        <v>655604.32589119673</v>
      </c>
      <c r="X292" s="2">
        <f t="shared" si="51"/>
        <v>94395.674108803272</v>
      </c>
      <c r="Y292" s="2">
        <f t="shared" si="62"/>
        <v>67029183.470045343</v>
      </c>
      <c r="Z292" s="2" t="str">
        <f t="shared" si="52"/>
        <v>MEEP</v>
      </c>
      <c r="AA292" s="2">
        <f>IF(Z292="HERE",Y292,AA291+Graph!$G$1*1000)</f>
        <v>80824923.463479176</v>
      </c>
      <c r="AB292" s="2">
        <f t="shared" si="63"/>
        <v>420000</v>
      </c>
      <c r="AC292" s="2">
        <f t="shared" si="64"/>
        <v>59313819.818132624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217</v>
      </c>
      <c r="C293" s="7"/>
      <c r="D293" s="2" t="e">
        <f t="shared" si="55"/>
        <v>#N/A</v>
      </c>
      <c r="E293" s="2" t="e">
        <f t="shared" si="67"/>
        <v>#N/A</v>
      </c>
      <c r="F293" s="2">
        <v>811645.242468521</v>
      </c>
      <c r="G293" s="2">
        <f t="shared" si="47"/>
        <v>729079.14285714284</v>
      </c>
      <c r="H293" s="2">
        <f t="shared" si="65"/>
        <v>150503960.91468927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5275863.0000000149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881284.07456444204</v>
      </c>
      <c r="Q293" s="2">
        <f t="shared" si="48"/>
        <v>750000</v>
      </c>
      <c r="R293" s="2">
        <f t="shared" si="66"/>
        <v>157624394.6085349</v>
      </c>
      <c r="S293" s="2">
        <f t="shared" si="58"/>
        <v>729079.14285713434</v>
      </c>
      <c r="T293" s="2">
        <f t="shared" si="59"/>
        <v>20920.857142857276</v>
      </c>
      <c r="U293" s="2">
        <f t="shared" si="60"/>
        <v>750000</v>
      </c>
      <c r="V293" s="2">
        <f t="shared" si="34"/>
        <v>90502651.239869878</v>
      </c>
      <c r="W293" s="2">
        <f t="shared" si="61"/>
        <v>657440.1013803333</v>
      </c>
      <c r="X293" s="2">
        <f t="shared" si="51"/>
        <v>92559.898619666696</v>
      </c>
      <c r="Y293" s="2">
        <f t="shared" si="62"/>
        <v>67121743.36866501</v>
      </c>
      <c r="Z293" s="2" t="str">
        <f t="shared" si="52"/>
        <v>MEEP</v>
      </c>
      <c r="AA293" s="2">
        <f>IF(Z293="HERE",Y293,AA292+Graph!$G$1*1000)</f>
        <v>81244923.463479176</v>
      </c>
      <c r="AB293" s="2">
        <f t="shared" si="63"/>
        <v>420000</v>
      </c>
      <c r="AC293" s="2">
        <f t="shared" si="64"/>
        <v>59313819.818132624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218</v>
      </c>
      <c r="C294" s="7"/>
      <c r="D294" s="2" t="e">
        <f t="shared" si="55"/>
        <v>#N/A</v>
      </c>
      <c r="E294" s="2" t="e">
        <f t="shared" si="67"/>
        <v>#N/A</v>
      </c>
      <c r="F294" s="2">
        <v>813481.01795765758</v>
      </c>
      <c r="G294" s="2">
        <f t="shared" ref="G294:G357" si="70">IF(F294&gt;750000,$AK$31*1000,F294)</f>
        <v>729079.14285714284</v>
      </c>
      <c r="H294" s="2">
        <f t="shared" si="65"/>
        <v>151233040.05754641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5296783.8571428722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883390.71445992589</v>
      </c>
      <c r="Q294" s="2">
        <f t="shared" ref="Q294:Q357" si="71">IF(P294&gt;750000,750000,P294)</f>
        <v>750000</v>
      </c>
      <c r="R294" s="2">
        <f t="shared" si="66"/>
        <v>158374394.6085349</v>
      </c>
      <c r="S294" s="2">
        <f t="shared" si="58"/>
        <v>729079.14285713434</v>
      </c>
      <c r="T294" s="2">
        <f t="shared" si="59"/>
        <v>20920.857142857276</v>
      </c>
      <c r="U294" s="2">
        <f t="shared" si="60"/>
        <v>750000</v>
      </c>
      <c r="V294" s="2">
        <f t="shared" si="34"/>
        <v>91161927.116739362</v>
      </c>
      <c r="W294" s="2">
        <f t="shared" si="61"/>
        <v>659275.87686948478</v>
      </c>
      <c r="X294" s="2">
        <f t="shared" si="51"/>
        <v>90724.123130515218</v>
      </c>
      <c r="Y294" s="2">
        <f t="shared" si="62"/>
        <v>67212467.491795525</v>
      </c>
      <c r="Z294" s="2" t="str">
        <f t="shared" si="52"/>
        <v>MEEP</v>
      </c>
      <c r="AA294" s="2">
        <f>IF(Z294="HERE",Y294,AA293+Graph!$G$1*1000)</f>
        <v>81664923.463479176</v>
      </c>
      <c r="AB294" s="2">
        <f t="shared" si="63"/>
        <v>420000</v>
      </c>
      <c r="AC294" s="2">
        <f t="shared" si="64"/>
        <v>59313819.818132624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219</v>
      </c>
      <c r="C295" s="7"/>
      <c r="D295" s="2" t="e">
        <f t="shared" si="55"/>
        <v>#N/A</v>
      </c>
      <c r="E295" s="2" t="e">
        <f t="shared" si="67"/>
        <v>#N/A</v>
      </c>
      <c r="F295" s="2">
        <v>815316.79344680905</v>
      </c>
      <c r="G295" s="2">
        <f t="shared" si="70"/>
        <v>729079.14285714284</v>
      </c>
      <c r="H295" s="2">
        <f t="shared" si="65"/>
        <v>151962119.20040354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5317704.7142857295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885497.35435539484</v>
      </c>
      <c r="Q295" s="2">
        <f t="shared" si="71"/>
        <v>750000</v>
      </c>
      <c r="R295" s="2">
        <f t="shared" si="66"/>
        <v>159124394.6085349</v>
      </c>
      <c r="S295" s="2">
        <f t="shared" si="58"/>
        <v>729079.14285713434</v>
      </c>
      <c r="T295" s="2">
        <f t="shared" si="59"/>
        <v>20920.857142857276</v>
      </c>
      <c r="U295" s="2">
        <f t="shared" si="60"/>
        <v>750000</v>
      </c>
      <c r="V295" s="2">
        <f t="shared" si="34"/>
        <v>91823038.769097984</v>
      </c>
      <c r="W295" s="2">
        <f t="shared" si="61"/>
        <v>661111.65235862136</v>
      </c>
      <c r="X295" s="2">
        <f t="shared" si="51"/>
        <v>88888.347641378641</v>
      </c>
      <c r="Y295" s="2">
        <f t="shared" si="62"/>
        <v>67301355.839436904</v>
      </c>
      <c r="Z295" s="2" t="str">
        <f t="shared" si="52"/>
        <v>MEEP</v>
      </c>
      <c r="AA295" s="2">
        <f>IF(Z295="HERE",Y295,AA294+Graph!$G$1*1000)</f>
        <v>82084923.463479176</v>
      </c>
      <c r="AB295" s="2">
        <f t="shared" si="63"/>
        <v>420000</v>
      </c>
      <c r="AC295" s="2">
        <f t="shared" si="64"/>
        <v>59313819.818132624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220</v>
      </c>
      <c r="C296" s="7"/>
      <c r="D296" s="2" t="e">
        <f t="shared" si="55"/>
        <v>#N/A</v>
      </c>
      <c r="E296" s="2" t="e">
        <f t="shared" si="67"/>
        <v>#N/A</v>
      </c>
      <c r="F296" s="2">
        <v>817152.56893594563</v>
      </c>
      <c r="G296" s="2">
        <f t="shared" si="70"/>
        <v>729079.14285714284</v>
      </c>
      <c r="H296" s="2">
        <f t="shared" si="65"/>
        <v>152691198.34326068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5338625.5714285867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887603.99425086379</v>
      </c>
      <c r="Q296" s="2">
        <f t="shared" si="71"/>
        <v>750000</v>
      </c>
      <c r="R296" s="2">
        <f t="shared" si="66"/>
        <v>159874394.6085349</v>
      </c>
      <c r="S296" s="2">
        <f t="shared" si="58"/>
        <v>729079.14285713434</v>
      </c>
      <c r="T296" s="2">
        <f t="shared" si="59"/>
        <v>20920.857142857276</v>
      </c>
      <c r="U296" s="2">
        <f t="shared" si="60"/>
        <v>750000</v>
      </c>
      <c r="V296" s="2">
        <f t="shared" si="34"/>
        <v>92485986.196945757</v>
      </c>
      <c r="W296" s="2">
        <f t="shared" si="61"/>
        <v>662947.42784777284</v>
      </c>
      <c r="X296" s="2">
        <f t="shared" si="51"/>
        <v>87052.572152227163</v>
      </c>
      <c r="Y296" s="2">
        <f t="shared" si="62"/>
        <v>67388408.411589131</v>
      </c>
      <c r="Z296" s="2" t="str">
        <f t="shared" si="52"/>
        <v>MEEP</v>
      </c>
      <c r="AA296" s="2">
        <f>IF(Z296="HERE",Y296,AA295+Graph!$G$1*1000)</f>
        <v>82504923.463479176</v>
      </c>
      <c r="AB296" s="2">
        <f t="shared" si="63"/>
        <v>420000</v>
      </c>
      <c r="AC296" s="2">
        <f t="shared" si="64"/>
        <v>59313819.818132624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221</v>
      </c>
      <c r="C297" s="7"/>
      <c r="D297" s="2" t="e">
        <f t="shared" si="55"/>
        <v>#N/A</v>
      </c>
      <c r="E297" s="2" t="e">
        <f t="shared" si="67"/>
        <v>#N/A</v>
      </c>
      <c r="F297" s="2">
        <v>818988.34442509711</v>
      </c>
      <c r="G297" s="2">
        <f t="shared" si="70"/>
        <v>729079.14285714284</v>
      </c>
      <c r="H297" s="2">
        <f t="shared" si="65"/>
        <v>153420277.48611781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5359546.428571444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889710.63414633274</v>
      </c>
      <c r="Q297" s="2">
        <f t="shared" si="71"/>
        <v>750000</v>
      </c>
      <c r="R297" s="2">
        <f t="shared" si="66"/>
        <v>160624394.6085349</v>
      </c>
      <c r="S297" s="2">
        <f t="shared" si="58"/>
        <v>729079.14285713434</v>
      </c>
      <c r="T297" s="2">
        <f t="shared" si="59"/>
        <v>20920.857142857276</v>
      </c>
      <c r="U297" s="2">
        <f t="shared" si="60"/>
        <v>750000</v>
      </c>
      <c r="V297" s="2">
        <f t="shared" si="34"/>
        <v>93150769.400282666</v>
      </c>
      <c r="W297" s="2">
        <f t="shared" si="61"/>
        <v>664783.20333690941</v>
      </c>
      <c r="X297" s="2">
        <f t="shared" si="51"/>
        <v>85216.796663090587</v>
      </c>
      <c r="Y297" s="2">
        <f t="shared" si="62"/>
        <v>67473625.208252221</v>
      </c>
      <c r="Z297" s="2" t="str">
        <f t="shared" si="52"/>
        <v>MEEP</v>
      </c>
      <c r="AA297" s="2">
        <f>IF(Z297="HERE",Y297,AA296+Graph!$G$1*1000)</f>
        <v>82924923.463479176</v>
      </c>
      <c r="AB297" s="2">
        <f t="shared" si="63"/>
        <v>420000</v>
      </c>
      <c r="AC297" s="2">
        <f t="shared" si="64"/>
        <v>59313819.818132624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222</v>
      </c>
      <c r="C298" s="7"/>
      <c r="D298" s="2" t="e">
        <f t="shared" si="55"/>
        <v>#N/A</v>
      </c>
      <c r="E298" s="2" t="e">
        <f t="shared" si="67"/>
        <v>#N/A</v>
      </c>
      <c r="F298" s="2">
        <v>820824.11991423368</v>
      </c>
      <c r="G298" s="2">
        <f t="shared" si="70"/>
        <v>729079.14285714284</v>
      </c>
      <c r="H298" s="2">
        <f t="shared" si="65"/>
        <v>154149356.62897494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5380467.2857143013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891817.27404180169</v>
      </c>
      <c r="Q298" s="2">
        <f t="shared" si="71"/>
        <v>750000</v>
      </c>
      <c r="R298" s="2">
        <f t="shared" si="66"/>
        <v>161374394.6085349</v>
      </c>
      <c r="S298" s="2">
        <f t="shared" si="58"/>
        <v>729079.14285713434</v>
      </c>
      <c r="T298" s="2">
        <f t="shared" si="59"/>
        <v>20920.857142857276</v>
      </c>
      <c r="U298" s="2">
        <f t="shared" si="60"/>
        <v>750000</v>
      </c>
      <c r="V298" s="2">
        <f t="shared" si="34"/>
        <v>93817388.379108727</v>
      </c>
      <c r="W298" s="2">
        <f t="shared" si="61"/>
        <v>666618.97882606089</v>
      </c>
      <c r="X298" s="2">
        <f t="shared" si="51"/>
        <v>83381.021173939109</v>
      </c>
      <c r="Y298" s="2">
        <f t="shared" si="62"/>
        <v>67557006.22942616</v>
      </c>
      <c r="Z298" s="2" t="str">
        <f t="shared" si="52"/>
        <v>MEEP</v>
      </c>
      <c r="AA298" s="2">
        <f>IF(Z298="HERE",Y298,AA297+Graph!$G$1*1000)</f>
        <v>83344923.463479176</v>
      </c>
      <c r="AB298" s="2">
        <f t="shared" si="63"/>
        <v>420000</v>
      </c>
      <c r="AC298" s="2">
        <f t="shared" si="64"/>
        <v>59313819.818132624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223</v>
      </c>
      <c r="C299" s="7"/>
      <c r="D299" s="2" t="e">
        <f t="shared" si="55"/>
        <v>#N/A</v>
      </c>
      <c r="E299" s="2" t="e">
        <f t="shared" si="67"/>
        <v>#N/A</v>
      </c>
      <c r="F299" s="2">
        <v>822659.89540338516</v>
      </c>
      <c r="G299" s="2">
        <f t="shared" si="70"/>
        <v>729079.14285714284</v>
      </c>
      <c r="H299" s="2">
        <f t="shared" si="65"/>
        <v>154878435.77183208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5401388.1428571586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893923.91393727064</v>
      </c>
      <c r="Q299" s="2">
        <f t="shared" si="71"/>
        <v>750000</v>
      </c>
      <c r="R299" s="2">
        <f t="shared" si="66"/>
        <v>162124394.6085349</v>
      </c>
      <c r="S299" s="2">
        <f t="shared" si="58"/>
        <v>729079.14285713434</v>
      </c>
      <c r="T299" s="2">
        <f t="shared" si="59"/>
        <v>20920.857142857276</v>
      </c>
      <c r="U299" s="2">
        <f t="shared" si="60"/>
        <v>750000</v>
      </c>
      <c r="V299" s="2">
        <f t="shared" si="34"/>
        <v>94485843.133423939</v>
      </c>
      <c r="W299" s="2">
        <f t="shared" si="61"/>
        <v>668454.75431521237</v>
      </c>
      <c r="X299" s="2">
        <f t="shared" si="51"/>
        <v>81545.245684787631</v>
      </c>
      <c r="Y299" s="2">
        <f t="shared" si="62"/>
        <v>67638551.475110948</v>
      </c>
      <c r="Z299" s="2" t="str">
        <f t="shared" si="52"/>
        <v>MEEP</v>
      </c>
      <c r="AA299" s="2">
        <f>IF(Z299="HERE",Y299,AA298+Graph!$G$1*1000)</f>
        <v>83764923.463479176</v>
      </c>
      <c r="AB299" s="2">
        <f t="shared" si="63"/>
        <v>420000</v>
      </c>
      <c r="AC299" s="2">
        <f t="shared" si="64"/>
        <v>59313819.818132624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224</v>
      </c>
      <c r="C300" s="7"/>
      <c r="D300" s="2" t="e">
        <f t="shared" si="55"/>
        <v>#N/A</v>
      </c>
      <c r="E300" s="2" t="e">
        <f t="shared" si="67"/>
        <v>#N/A</v>
      </c>
      <c r="F300" s="2">
        <v>824495.67089253664</v>
      </c>
      <c r="G300" s="2">
        <f t="shared" si="70"/>
        <v>729079.14285714284</v>
      </c>
      <c r="H300" s="2">
        <f t="shared" si="65"/>
        <v>155607514.91468921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5422309.0000000158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896030.55383273959</v>
      </c>
      <c r="Q300" s="2">
        <f t="shared" si="71"/>
        <v>750000</v>
      </c>
      <c r="R300" s="2">
        <f t="shared" si="66"/>
        <v>162874394.6085349</v>
      </c>
      <c r="S300" s="2">
        <f t="shared" si="58"/>
        <v>729079.14285713434</v>
      </c>
      <c r="T300" s="2">
        <f t="shared" si="59"/>
        <v>20920.857142857276</v>
      </c>
      <c r="U300" s="2">
        <f t="shared" si="60"/>
        <v>750000</v>
      </c>
      <c r="V300" s="2">
        <f t="shared" si="34"/>
        <v>95156133.663228288</v>
      </c>
      <c r="W300" s="2">
        <f t="shared" si="61"/>
        <v>670290.52980434895</v>
      </c>
      <c r="X300" s="2">
        <f t="shared" si="51"/>
        <v>79709.470195651054</v>
      </c>
      <c r="Y300" s="2">
        <f t="shared" si="62"/>
        <v>67718260.945306599</v>
      </c>
      <c r="Z300" s="2" t="str">
        <f t="shared" si="52"/>
        <v>MEEP</v>
      </c>
      <c r="AA300" s="2">
        <f>IF(Z300="HERE",Y300,AA299+Graph!$G$1*1000)</f>
        <v>84184923.463479176</v>
      </c>
      <c r="AB300" s="2">
        <f t="shared" si="63"/>
        <v>420000</v>
      </c>
      <c r="AC300" s="2">
        <f t="shared" si="64"/>
        <v>59313819.818132624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225</v>
      </c>
      <c r="C301" s="7"/>
      <c r="D301" s="2" t="e">
        <f t="shared" si="55"/>
        <v>#N/A</v>
      </c>
      <c r="E301" s="2" t="e">
        <f t="shared" si="67"/>
        <v>#N/A</v>
      </c>
      <c r="F301" s="2">
        <v>826331.44638167322</v>
      </c>
      <c r="G301" s="2">
        <f t="shared" si="70"/>
        <v>729079.14285714284</v>
      </c>
      <c r="H301" s="2">
        <f t="shared" si="65"/>
        <v>156336594.05754635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5443229.8571428731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898137.19372820854</v>
      </c>
      <c r="Q301" s="2">
        <f t="shared" si="71"/>
        <v>750000</v>
      </c>
      <c r="R301" s="2">
        <f t="shared" si="66"/>
        <v>163624394.6085349</v>
      </c>
      <c r="S301" s="2">
        <f t="shared" si="58"/>
        <v>729079.14285713434</v>
      </c>
      <c r="T301" s="2">
        <f t="shared" si="59"/>
        <v>20920.857142857276</v>
      </c>
      <c r="U301" s="2">
        <f t="shared" si="60"/>
        <v>750000</v>
      </c>
      <c r="V301" s="2">
        <f t="shared" si="34"/>
        <v>95828259.968521789</v>
      </c>
      <c r="W301" s="2">
        <f t="shared" si="61"/>
        <v>672126.30529350042</v>
      </c>
      <c r="X301" s="2">
        <f t="shared" si="51"/>
        <v>77873.694706499577</v>
      </c>
      <c r="Y301" s="2">
        <f t="shared" si="62"/>
        <v>67796134.640013099</v>
      </c>
      <c r="Z301" s="2" t="str">
        <f t="shared" si="52"/>
        <v>MEEP</v>
      </c>
      <c r="AA301" s="2">
        <f>IF(Z301="HERE",Y301,AA300+Graph!$G$1*1000)</f>
        <v>84604923.463479176</v>
      </c>
      <c r="AB301" s="2">
        <f t="shared" si="63"/>
        <v>420000</v>
      </c>
      <c r="AC301" s="2">
        <f t="shared" si="64"/>
        <v>59313819.818132624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226</v>
      </c>
      <c r="C302" s="7"/>
      <c r="D302" s="2" t="e">
        <f t="shared" si="55"/>
        <v>#N/A</v>
      </c>
      <c r="E302" s="2" t="e">
        <f t="shared" si="67"/>
        <v>#N/A</v>
      </c>
      <c r="F302" s="2">
        <v>828167.22187082469</v>
      </c>
      <c r="G302" s="2">
        <f t="shared" si="70"/>
        <v>729079.14285714284</v>
      </c>
      <c r="H302" s="2">
        <f t="shared" si="65"/>
        <v>157065673.20040348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5464150.7142857304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900243.83362367749</v>
      </c>
      <c r="Q302" s="2">
        <f t="shared" si="71"/>
        <v>750000</v>
      </c>
      <c r="R302" s="2">
        <f t="shared" si="66"/>
        <v>164374394.6085349</v>
      </c>
      <c r="S302" s="2">
        <f t="shared" si="58"/>
        <v>729079.14285713434</v>
      </c>
      <c r="T302" s="2">
        <f t="shared" si="59"/>
        <v>20920.857142857276</v>
      </c>
      <c r="U302" s="2">
        <f t="shared" si="60"/>
        <v>750000</v>
      </c>
      <c r="V302" s="2">
        <f t="shared" si="34"/>
        <v>96502222.049304426</v>
      </c>
      <c r="W302" s="2">
        <f t="shared" si="61"/>
        <v>673962.080782637</v>
      </c>
      <c r="X302" s="2">
        <f t="shared" si="51"/>
        <v>76037.919217363</v>
      </c>
      <c r="Y302" s="2">
        <f t="shared" si="62"/>
        <v>67872172.559230462</v>
      </c>
      <c r="Z302" s="2" t="str">
        <f t="shared" si="52"/>
        <v>MEEP</v>
      </c>
      <c r="AA302" s="2">
        <f>IF(Z302="HERE",Y302,AA301+Graph!$G$1*1000)</f>
        <v>85024923.463479176</v>
      </c>
      <c r="AB302" s="2">
        <f t="shared" si="63"/>
        <v>420000</v>
      </c>
      <c r="AC302" s="2">
        <f t="shared" si="64"/>
        <v>59313819.818132624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227</v>
      </c>
      <c r="C303" s="7"/>
      <c r="D303" s="2" t="e">
        <f t="shared" si="55"/>
        <v>#N/A</v>
      </c>
      <c r="E303" s="2" t="e">
        <f t="shared" si="67"/>
        <v>#N/A</v>
      </c>
      <c r="F303" s="2">
        <v>830002.99735996127</v>
      </c>
      <c r="G303" s="2">
        <f t="shared" si="70"/>
        <v>729079.14285714284</v>
      </c>
      <c r="H303" s="2">
        <f t="shared" si="65"/>
        <v>157794752.34326062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5485071.5714285877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902350.47351914644</v>
      </c>
      <c r="Q303" s="2">
        <f t="shared" si="71"/>
        <v>750000</v>
      </c>
      <c r="R303" s="2">
        <f t="shared" si="66"/>
        <v>165124394.6085349</v>
      </c>
      <c r="S303" s="2">
        <f t="shared" si="58"/>
        <v>729079.14285713434</v>
      </c>
      <c r="T303" s="2">
        <f t="shared" si="59"/>
        <v>20920.857142857276</v>
      </c>
      <c r="U303" s="2">
        <f t="shared" si="60"/>
        <v>750000</v>
      </c>
      <c r="V303" s="2">
        <f t="shared" si="34"/>
        <v>97178019.905576214</v>
      </c>
      <c r="W303" s="2">
        <f t="shared" si="61"/>
        <v>675797.85627178848</v>
      </c>
      <c r="X303" s="2">
        <f t="shared" si="51"/>
        <v>74202.143728211522</v>
      </c>
      <c r="Y303" s="2">
        <f t="shared" si="62"/>
        <v>67946374.702958673</v>
      </c>
      <c r="Z303" s="2" t="str">
        <f t="shared" si="52"/>
        <v>MEEP</v>
      </c>
      <c r="AA303" s="2">
        <f>IF(Z303="HERE",Y303,AA302+Graph!$G$1*1000)</f>
        <v>85444923.463479176</v>
      </c>
      <c r="AB303" s="2">
        <f t="shared" si="63"/>
        <v>420000</v>
      </c>
      <c r="AC303" s="2">
        <f t="shared" si="64"/>
        <v>59313819.818132624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228</v>
      </c>
      <c r="C304" s="7"/>
      <c r="D304" s="2" t="e">
        <f t="shared" si="55"/>
        <v>#N/A</v>
      </c>
      <c r="E304" s="2" t="e">
        <f t="shared" si="67"/>
        <v>#N/A</v>
      </c>
      <c r="F304" s="2">
        <v>831838.77284911275</v>
      </c>
      <c r="G304" s="2">
        <f t="shared" si="70"/>
        <v>729079.14285714284</v>
      </c>
      <c r="H304" s="2">
        <f t="shared" si="65"/>
        <v>158523831.48611775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5505992.4285714449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904457.11341463029</v>
      </c>
      <c r="Q304" s="2">
        <f t="shared" si="71"/>
        <v>750000</v>
      </c>
      <c r="R304" s="2">
        <f t="shared" si="66"/>
        <v>165874394.6085349</v>
      </c>
      <c r="S304" s="2">
        <f t="shared" si="58"/>
        <v>729079.14285713434</v>
      </c>
      <c r="T304" s="2">
        <f t="shared" si="59"/>
        <v>20920.857142857276</v>
      </c>
      <c r="U304" s="2">
        <f t="shared" si="60"/>
        <v>750000</v>
      </c>
      <c r="V304" s="2">
        <f t="shared" si="34"/>
        <v>97855653.537337139</v>
      </c>
      <c r="W304" s="2">
        <f t="shared" si="61"/>
        <v>677633.63176092505</v>
      </c>
      <c r="X304" s="2">
        <f t="shared" si="51"/>
        <v>72366.368239074945</v>
      </c>
      <c r="Y304" s="2">
        <f t="shared" si="62"/>
        <v>68018741.071197748</v>
      </c>
      <c r="Z304" s="2" t="str">
        <f t="shared" si="52"/>
        <v>MEEP</v>
      </c>
      <c r="AA304" s="2">
        <f>IF(Z304="HERE",Y304,AA303+Graph!$G$1*1000)</f>
        <v>85864923.463479176</v>
      </c>
      <c r="AB304" s="2">
        <f t="shared" si="63"/>
        <v>420000</v>
      </c>
      <c r="AC304" s="2">
        <f t="shared" si="64"/>
        <v>59313819.818132624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229</v>
      </c>
      <c r="C305" s="7"/>
      <c r="D305" s="2" t="e">
        <f t="shared" si="55"/>
        <v>#N/A</v>
      </c>
      <c r="E305" s="2" t="e">
        <f t="shared" si="67"/>
        <v>#N/A</v>
      </c>
      <c r="F305" s="2">
        <v>833674.54833824933</v>
      </c>
      <c r="G305" s="2">
        <f t="shared" si="70"/>
        <v>729079.14285714284</v>
      </c>
      <c r="H305" s="2">
        <f t="shared" si="65"/>
        <v>159252910.62897488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5526913.2857143022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906563.75331009924</v>
      </c>
      <c r="Q305" s="2">
        <f t="shared" si="71"/>
        <v>750000</v>
      </c>
      <c r="R305" s="2">
        <f t="shared" si="66"/>
        <v>166624394.6085349</v>
      </c>
      <c r="S305" s="2">
        <f t="shared" si="58"/>
        <v>729079.14285713434</v>
      </c>
      <c r="T305" s="2">
        <f t="shared" si="59"/>
        <v>20920.857142857276</v>
      </c>
      <c r="U305" s="2">
        <f t="shared" si="60"/>
        <v>750000</v>
      </c>
      <c r="V305" s="2">
        <f t="shared" si="34"/>
        <v>98535122.944587216</v>
      </c>
      <c r="W305" s="2">
        <f t="shared" si="61"/>
        <v>679469.40725007653</v>
      </c>
      <c r="X305" s="2">
        <f t="shared" si="51"/>
        <v>70530.592749923468</v>
      </c>
      <c r="Y305" s="2">
        <f t="shared" si="62"/>
        <v>68089271.663947672</v>
      </c>
      <c r="Z305" s="2" t="str">
        <f t="shared" si="52"/>
        <v>MEEP</v>
      </c>
      <c r="AA305" s="2">
        <f>IF(Z305="HERE",Y305,AA304+Graph!$G$1*1000)</f>
        <v>86284923.463479176</v>
      </c>
      <c r="AB305" s="2">
        <f t="shared" si="63"/>
        <v>420000</v>
      </c>
      <c r="AC305" s="2">
        <f t="shared" si="64"/>
        <v>59313819.818132624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230</v>
      </c>
      <c r="C306" s="7"/>
      <c r="D306" s="2" t="e">
        <f t="shared" si="55"/>
        <v>#N/A</v>
      </c>
      <c r="E306" s="2" t="e">
        <f t="shared" si="67"/>
        <v>#N/A</v>
      </c>
      <c r="F306" s="2">
        <v>835510.3238274008</v>
      </c>
      <c r="G306" s="2">
        <f t="shared" si="70"/>
        <v>729079.14285714284</v>
      </c>
      <c r="H306" s="2">
        <f t="shared" si="65"/>
        <v>159981989.77183202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5547834.1428571595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908670.39320556819</v>
      </c>
      <c r="Q306" s="2">
        <f t="shared" si="71"/>
        <v>750000</v>
      </c>
      <c r="R306" s="2">
        <f t="shared" si="66"/>
        <v>167374394.6085349</v>
      </c>
      <c r="S306" s="2">
        <f t="shared" si="58"/>
        <v>729079.14285713434</v>
      </c>
      <c r="T306" s="2">
        <f t="shared" si="59"/>
        <v>20920.857142857276</v>
      </c>
      <c r="U306" s="2">
        <f t="shared" si="60"/>
        <v>750000</v>
      </c>
      <c r="V306" s="2">
        <f t="shared" si="34"/>
        <v>99216428.127326444</v>
      </c>
      <c r="W306" s="2">
        <f t="shared" si="61"/>
        <v>681305.18273922801</v>
      </c>
      <c r="X306" s="2">
        <f t="shared" si="51"/>
        <v>68694.81726077199</v>
      </c>
      <c r="Y306" s="2">
        <f t="shared" si="62"/>
        <v>68157966.481208444</v>
      </c>
      <c r="Z306" s="2" t="str">
        <f t="shared" si="52"/>
        <v>MEEP</v>
      </c>
      <c r="AA306" s="2">
        <f>IF(Z306="HERE",Y306,AA305+Graph!$G$1*1000)</f>
        <v>86704923.463479176</v>
      </c>
      <c r="AB306" s="2">
        <f t="shared" si="63"/>
        <v>420000</v>
      </c>
      <c r="AC306" s="2">
        <f t="shared" si="64"/>
        <v>59313819.818132624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231</v>
      </c>
      <c r="C307" s="7"/>
      <c r="D307" s="2" t="e">
        <f t="shared" si="55"/>
        <v>#N/A</v>
      </c>
      <c r="E307" s="2" t="e">
        <f t="shared" si="67"/>
        <v>#N/A</v>
      </c>
      <c r="F307" s="2">
        <v>837346.09931655228</v>
      </c>
      <c r="G307" s="2">
        <f t="shared" si="70"/>
        <v>729079.14285714284</v>
      </c>
      <c r="H307" s="2">
        <f t="shared" si="65"/>
        <v>160711068.91468915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5568755.0000000168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910777.03310103714</v>
      </c>
      <c r="Q307" s="2">
        <f t="shared" si="71"/>
        <v>750000</v>
      </c>
      <c r="R307" s="2">
        <f t="shared" si="66"/>
        <v>168124394.6085349</v>
      </c>
      <c r="S307" s="2">
        <f t="shared" si="58"/>
        <v>729079.14285713434</v>
      </c>
      <c r="T307" s="2">
        <f t="shared" si="59"/>
        <v>20920.857142857276</v>
      </c>
      <c r="U307" s="2">
        <f t="shared" si="60"/>
        <v>750000</v>
      </c>
      <c r="V307" s="2">
        <f t="shared" si="34"/>
        <v>99899569.085554808</v>
      </c>
      <c r="W307" s="2">
        <f t="shared" si="61"/>
        <v>683140.95822836459</v>
      </c>
      <c r="X307" s="2">
        <f t="shared" si="51"/>
        <v>66859.041771635413</v>
      </c>
      <c r="Y307" s="2">
        <f t="shared" si="62"/>
        <v>68224825.522980079</v>
      </c>
      <c r="Z307" s="2" t="str">
        <f t="shared" si="52"/>
        <v>MEEP</v>
      </c>
      <c r="AA307" s="2">
        <f>IF(Z307="HERE",Y307,AA306+Graph!$G$1*1000)</f>
        <v>87124923.463479176</v>
      </c>
      <c r="AB307" s="2">
        <f t="shared" si="63"/>
        <v>420000</v>
      </c>
      <c r="AC307" s="2">
        <f t="shared" si="64"/>
        <v>59313819.818132624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232</v>
      </c>
      <c r="C308" s="7"/>
      <c r="D308" s="2" t="e">
        <f t="shared" si="55"/>
        <v>#N/A</v>
      </c>
      <c r="E308" s="2" t="e">
        <f t="shared" si="67"/>
        <v>#N/A</v>
      </c>
      <c r="F308" s="2">
        <v>839181.87480568886</v>
      </c>
      <c r="G308" s="2">
        <f t="shared" si="70"/>
        <v>729079.14285714284</v>
      </c>
      <c r="H308" s="2">
        <f t="shared" si="65"/>
        <v>161440148.05754629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5589675.857142874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912883.67299650609</v>
      </c>
      <c r="Q308" s="2">
        <f t="shared" si="71"/>
        <v>750000</v>
      </c>
      <c r="R308" s="2">
        <f t="shared" si="66"/>
        <v>168874394.6085349</v>
      </c>
      <c r="S308" s="2">
        <f t="shared" si="58"/>
        <v>729079.14285713434</v>
      </c>
      <c r="T308" s="2">
        <f t="shared" si="59"/>
        <v>20920.857142857276</v>
      </c>
      <c r="U308" s="2">
        <f t="shared" si="60"/>
        <v>750000</v>
      </c>
      <c r="V308" s="2">
        <f t="shared" si="34"/>
        <v>100584545.81927232</v>
      </c>
      <c r="W308" s="2">
        <f t="shared" si="61"/>
        <v>684976.73371751606</v>
      </c>
      <c r="X308" s="2">
        <f t="shared" si="51"/>
        <v>65023.266282483935</v>
      </c>
      <c r="Y308" s="2">
        <f t="shared" si="62"/>
        <v>68289848.789262563</v>
      </c>
      <c r="Z308" s="2" t="str">
        <f t="shared" si="52"/>
        <v>MEEP</v>
      </c>
      <c r="AA308" s="2">
        <f>IF(Z308="HERE",Y308,AA307+Graph!$G$1*1000)</f>
        <v>87544923.463479176</v>
      </c>
      <c r="AB308" s="2">
        <f t="shared" si="63"/>
        <v>420000</v>
      </c>
      <c r="AC308" s="2">
        <f t="shared" si="64"/>
        <v>59313819.818132624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233</v>
      </c>
      <c r="C309" s="7"/>
      <c r="D309" s="2" t="e">
        <f t="shared" si="55"/>
        <v>#N/A</v>
      </c>
      <c r="E309" s="2" t="e">
        <f t="shared" si="67"/>
        <v>#N/A</v>
      </c>
      <c r="F309" s="2">
        <v>841017.65029484034</v>
      </c>
      <c r="G309" s="2">
        <f t="shared" si="70"/>
        <v>729079.14285714284</v>
      </c>
      <c r="H309" s="2">
        <f t="shared" si="65"/>
        <v>162169227.20040342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5610596.7142857313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914990.31289197505</v>
      </c>
      <c r="Q309" s="2">
        <f t="shared" si="71"/>
        <v>750000</v>
      </c>
      <c r="R309" s="2">
        <f t="shared" si="66"/>
        <v>169624394.6085349</v>
      </c>
      <c r="S309" s="2">
        <f t="shared" si="58"/>
        <v>729079.14285713434</v>
      </c>
      <c r="T309" s="2">
        <f t="shared" si="59"/>
        <v>20920.857142857276</v>
      </c>
      <c r="U309" s="2">
        <f t="shared" si="60"/>
        <v>750000</v>
      </c>
      <c r="V309" s="2">
        <f t="shared" si="34"/>
        <v>101271358.32847898</v>
      </c>
      <c r="W309" s="2">
        <f t="shared" si="61"/>
        <v>686812.50920665264</v>
      </c>
      <c r="X309" s="2">
        <f t="shared" si="51"/>
        <v>63187.490793347359</v>
      </c>
      <c r="Y309" s="2">
        <f t="shared" si="62"/>
        <v>68353036.28005591</v>
      </c>
      <c r="Z309" s="2" t="str">
        <f t="shared" si="52"/>
        <v>MEEP</v>
      </c>
      <c r="AA309" s="2">
        <f>IF(Z309="HERE",Y309,AA308+Graph!$G$1*1000)</f>
        <v>87964923.463479176</v>
      </c>
      <c r="AB309" s="2">
        <f t="shared" si="63"/>
        <v>420000</v>
      </c>
      <c r="AC309" s="2">
        <f t="shared" si="64"/>
        <v>59313819.818132624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234</v>
      </c>
      <c r="C310" s="7"/>
      <c r="D310" s="2" t="e">
        <f t="shared" si="55"/>
        <v>#N/A</v>
      </c>
      <c r="E310" s="2" t="e">
        <f t="shared" si="67"/>
        <v>#N/A</v>
      </c>
      <c r="F310" s="2">
        <v>842853.42578397691</v>
      </c>
      <c r="G310" s="2">
        <f t="shared" si="70"/>
        <v>729079.14285714284</v>
      </c>
      <c r="H310" s="2">
        <f t="shared" si="65"/>
        <v>162898306.34326056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5631517.5714285886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917096.952787444</v>
      </c>
      <c r="Q310" s="2">
        <f t="shared" si="71"/>
        <v>750000</v>
      </c>
      <c r="R310" s="2">
        <f t="shared" si="66"/>
        <v>170374394.6085349</v>
      </c>
      <c r="S310" s="2">
        <f t="shared" si="58"/>
        <v>729079.14285713434</v>
      </c>
      <c r="T310" s="2">
        <f t="shared" si="59"/>
        <v>20920.857142857276</v>
      </c>
      <c r="U310" s="2">
        <f t="shared" si="60"/>
        <v>750000</v>
      </c>
      <c r="V310" s="2">
        <f t="shared" si="34"/>
        <v>101960006.61317478</v>
      </c>
      <c r="W310" s="2">
        <f t="shared" si="61"/>
        <v>688648.28469580412</v>
      </c>
      <c r="X310" s="2">
        <f t="shared" si="51"/>
        <v>61351.715304195881</v>
      </c>
      <c r="Y310" s="2">
        <f t="shared" si="62"/>
        <v>68414387.995360106</v>
      </c>
      <c r="Z310" s="2" t="str">
        <f t="shared" si="52"/>
        <v>MEEP</v>
      </c>
      <c r="AA310" s="2">
        <f>IF(Z310="HERE",Y310,AA309+Graph!$G$1*1000)</f>
        <v>88384923.463479176</v>
      </c>
      <c r="AB310" s="2">
        <f t="shared" si="63"/>
        <v>420000</v>
      </c>
      <c r="AC310" s="2">
        <f t="shared" si="64"/>
        <v>59313819.818132624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235</v>
      </c>
      <c r="C311" s="7"/>
      <c r="D311" s="2" t="e">
        <f t="shared" si="55"/>
        <v>#N/A</v>
      </c>
      <c r="E311" s="2" t="e">
        <f t="shared" si="67"/>
        <v>#N/A</v>
      </c>
      <c r="F311" s="2">
        <v>844689.20127312839</v>
      </c>
      <c r="G311" s="2">
        <f t="shared" si="70"/>
        <v>729079.14285714284</v>
      </c>
      <c r="H311" s="2">
        <f t="shared" si="65"/>
        <v>163627385.48611769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5652438.4285714459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919203.59268291295</v>
      </c>
      <c r="Q311" s="2">
        <f t="shared" si="71"/>
        <v>750000</v>
      </c>
      <c r="R311" s="2">
        <f t="shared" si="66"/>
        <v>171124394.6085349</v>
      </c>
      <c r="S311" s="2">
        <f t="shared" si="58"/>
        <v>729079.14285713434</v>
      </c>
      <c r="T311" s="2">
        <f t="shared" si="59"/>
        <v>20920.857142857276</v>
      </c>
      <c r="U311" s="2">
        <f t="shared" si="60"/>
        <v>750000</v>
      </c>
      <c r="V311" s="2">
        <f t="shared" si="34"/>
        <v>102650490.67335972</v>
      </c>
      <c r="W311" s="2">
        <f t="shared" si="61"/>
        <v>690484.0601849407</v>
      </c>
      <c r="X311" s="2">
        <f t="shared" si="51"/>
        <v>59515.939815059304</v>
      </c>
      <c r="Y311" s="2">
        <f t="shared" si="62"/>
        <v>68473903.935175166</v>
      </c>
      <c r="Z311" s="2" t="str">
        <f t="shared" si="52"/>
        <v>MEEP</v>
      </c>
      <c r="AA311" s="2">
        <f>IF(Z311="HERE",Y311,AA310+Graph!$G$1*1000)</f>
        <v>88804923.463479176</v>
      </c>
      <c r="AB311" s="2">
        <f t="shared" si="63"/>
        <v>420000</v>
      </c>
      <c r="AC311" s="2">
        <f t="shared" si="64"/>
        <v>59313819.818132624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236</v>
      </c>
      <c r="C312" s="7"/>
      <c r="D312" s="2" t="e">
        <f t="shared" si="55"/>
        <v>#N/A</v>
      </c>
      <c r="E312" s="2" t="e">
        <f t="shared" si="67"/>
        <v>#N/A</v>
      </c>
      <c r="F312" s="2">
        <v>846524.97676226497</v>
      </c>
      <c r="G312" s="2">
        <f t="shared" si="70"/>
        <v>729079.14285714284</v>
      </c>
      <c r="H312" s="2">
        <f t="shared" si="65"/>
        <v>164356464.62897483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5673359.2857143031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921310.2325783819</v>
      </c>
      <c r="Q312" s="2">
        <f t="shared" si="71"/>
        <v>750000</v>
      </c>
      <c r="R312" s="2">
        <f t="shared" si="66"/>
        <v>171874394.6085349</v>
      </c>
      <c r="S312" s="2">
        <f t="shared" si="58"/>
        <v>729079.14285713434</v>
      </c>
      <c r="T312" s="2">
        <f t="shared" si="59"/>
        <v>20920.857142857276</v>
      </c>
      <c r="U312" s="2">
        <f t="shared" si="60"/>
        <v>750000</v>
      </c>
      <c r="V312" s="2">
        <f t="shared" si="34"/>
        <v>103342810.50903381</v>
      </c>
      <c r="W312" s="2">
        <f t="shared" si="61"/>
        <v>692319.83567409217</v>
      </c>
      <c r="X312" s="2">
        <f t="shared" si="51"/>
        <v>57680.164325907826</v>
      </c>
      <c r="Y312" s="2">
        <f t="shared" si="62"/>
        <v>68531584.099501073</v>
      </c>
      <c r="Z312" s="2" t="str">
        <f t="shared" si="52"/>
        <v>MEEP</v>
      </c>
      <c r="AA312" s="2">
        <f>IF(Z312="HERE",Y312,AA311+Graph!$G$1*1000)</f>
        <v>89224923.463479176</v>
      </c>
      <c r="AB312" s="2">
        <f t="shared" si="63"/>
        <v>420000</v>
      </c>
      <c r="AC312" s="2">
        <f t="shared" si="64"/>
        <v>59313819.818132624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237</v>
      </c>
      <c r="C313" s="7"/>
      <c r="D313" s="2" t="e">
        <f t="shared" si="55"/>
        <v>#N/A</v>
      </c>
      <c r="E313" s="2" t="e">
        <f t="shared" si="67"/>
        <v>#N/A</v>
      </c>
      <c r="F313" s="2">
        <v>848360.75225141644</v>
      </c>
      <c r="G313" s="2">
        <f t="shared" si="70"/>
        <v>729079.14285714284</v>
      </c>
      <c r="H313" s="2">
        <f t="shared" si="65"/>
        <v>165085543.77183196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5694280.1428571604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923416.87247385085</v>
      </c>
      <c r="Q313" s="2">
        <f t="shared" si="71"/>
        <v>750000</v>
      </c>
      <c r="R313" s="2">
        <f t="shared" si="66"/>
        <v>172624394.6085349</v>
      </c>
      <c r="S313" s="2">
        <f t="shared" si="58"/>
        <v>729079.14285713434</v>
      </c>
      <c r="T313" s="2">
        <f t="shared" si="59"/>
        <v>20920.857142857276</v>
      </c>
      <c r="U313" s="2">
        <f t="shared" si="60"/>
        <v>750000</v>
      </c>
      <c r="V313" s="2">
        <f t="shared" si="34"/>
        <v>104036966.12019704</v>
      </c>
      <c r="W313" s="2">
        <f t="shared" si="61"/>
        <v>694155.61116322875</v>
      </c>
      <c r="X313" s="2">
        <f t="shared" si="51"/>
        <v>55844.38883677125</v>
      </c>
      <c r="Y313" s="2">
        <f t="shared" si="62"/>
        <v>68587428.488337845</v>
      </c>
      <c r="Z313" s="2" t="str">
        <f t="shared" si="52"/>
        <v>MEEP</v>
      </c>
      <c r="AA313" s="2">
        <f>IF(Z313="HERE",Y313,AA312+Graph!$G$1*1000)</f>
        <v>89644923.463479176</v>
      </c>
      <c r="AB313" s="2">
        <f t="shared" si="63"/>
        <v>420000</v>
      </c>
      <c r="AC313" s="2">
        <f t="shared" si="64"/>
        <v>59313819.818132624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238</v>
      </c>
      <c r="C314" s="7"/>
      <c r="D314" s="2" t="e">
        <f t="shared" si="55"/>
        <v>#N/A</v>
      </c>
      <c r="E314" s="2" t="e">
        <f t="shared" si="67"/>
        <v>#N/A</v>
      </c>
      <c r="F314" s="2">
        <v>850196.52774056792</v>
      </c>
      <c r="G314" s="2">
        <f t="shared" si="70"/>
        <v>729079.14285714284</v>
      </c>
      <c r="H314" s="2">
        <f t="shared" si="65"/>
        <v>165814622.91468909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5715201.0000000177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925523.5123693198</v>
      </c>
      <c r="Q314" s="2">
        <f t="shared" si="71"/>
        <v>750000</v>
      </c>
      <c r="R314" s="2">
        <f t="shared" si="66"/>
        <v>173374394.6085349</v>
      </c>
      <c r="S314" s="2">
        <f t="shared" si="58"/>
        <v>729079.14285713434</v>
      </c>
      <c r="T314" s="2">
        <f t="shared" si="59"/>
        <v>20920.857142857276</v>
      </c>
      <c r="U314" s="2">
        <f t="shared" si="60"/>
        <v>750000</v>
      </c>
      <c r="V314" s="2">
        <f t="shared" si="34"/>
        <v>104732957.50684942</v>
      </c>
      <c r="W314" s="2">
        <f t="shared" si="61"/>
        <v>695991.38665238023</v>
      </c>
      <c r="X314" s="2">
        <f t="shared" si="51"/>
        <v>54008.613347619772</v>
      </c>
      <c r="Y314" s="2">
        <f t="shared" si="62"/>
        <v>68641437.101685464</v>
      </c>
      <c r="Z314" s="2" t="str">
        <f t="shared" si="52"/>
        <v>MEEP</v>
      </c>
      <c r="AA314" s="2">
        <f>IF(Z314="HERE",Y314,AA313+Graph!$G$1*1000)</f>
        <v>90064923.463479176</v>
      </c>
      <c r="AB314" s="2">
        <f t="shared" si="63"/>
        <v>420000</v>
      </c>
      <c r="AC314" s="2">
        <f t="shared" si="64"/>
        <v>59313819.818132624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239</v>
      </c>
      <c r="C315" s="7"/>
      <c r="D315" s="2" t="e">
        <f t="shared" si="55"/>
        <v>#N/A</v>
      </c>
      <c r="E315" s="2" t="e">
        <f t="shared" si="67"/>
        <v>#N/A</v>
      </c>
      <c r="F315" s="2">
        <v>852032.3032297045</v>
      </c>
      <c r="G315" s="2">
        <f t="shared" si="70"/>
        <v>729079.14285714284</v>
      </c>
      <c r="H315" s="2">
        <f t="shared" si="65"/>
        <v>166543702.05754623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5736121.857142875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927630.15226480365</v>
      </c>
      <c r="Q315" s="2">
        <f t="shared" si="71"/>
        <v>750000</v>
      </c>
      <c r="R315" s="2">
        <f t="shared" si="66"/>
        <v>174124394.6085349</v>
      </c>
      <c r="S315" s="2">
        <f t="shared" si="58"/>
        <v>729079.14285713434</v>
      </c>
      <c r="T315" s="2">
        <f t="shared" si="59"/>
        <v>20920.857142857276</v>
      </c>
      <c r="U315" s="2">
        <f t="shared" si="60"/>
        <v>750000</v>
      </c>
      <c r="V315" s="2">
        <f t="shared" si="34"/>
        <v>105430784.66899095</v>
      </c>
      <c r="W315" s="2">
        <f t="shared" si="61"/>
        <v>697827.16214153171</v>
      </c>
      <c r="X315" s="2">
        <f t="shared" si="51"/>
        <v>52172.837858468294</v>
      </c>
      <c r="Y315" s="2">
        <f t="shared" si="62"/>
        <v>68693609.939543933</v>
      </c>
      <c r="Z315" s="2" t="str">
        <f t="shared" si="52"/>
        <v>MEEP</v>
      </c>
      <c r="AA315" s="2">
        <f>IF(Z315="HERE",Y315,AA314+Graph!$G$1*1000)</f>
        <v>90484923.463479176</v>
      </c>
      <c r="AB315" s="2">
        <f t="shared" si="63"/>
        <v>420000</v>
      </c>
      <c r="AC315" s="2">
        <f t="shared" si="64"/>
        <v>59313819.818132624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240</v>
      </c>
      <c r="C316" s="7"/>
      <c r="D316" s="2" t="e">
        <f t="shared" si="55"/>
        <v>#N/A</v>
      </c>
      <c r="E316" s="2" t="e">
        <f t="shared" si="67"/>
        <v>#N/A</v>
      </c>
      <c r="F316" s="2">
        <v>853868.07871885598</v>
      </c>
      <c r="G316" s="2">
        <f t="shared" si="70"/>
        <v>729079.14285714284</v>
      </c>
      <c r="H316" s="2">
        <f t="shared" si="65"/>
        <v>167272781.20040336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5757042.7142857322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929736.7921602726</v>
      </c>
      <c r="Q316" s="2">
        <f t="shared" si="71"/>
        <v>750000</v>
      </c>
      <c r="R316" s="2">
        <f t="shared" si="66"/>
        <v>174874394.6085349</v>
      </c>
      <c r="S316" s="2">
        <f t="shared" si="58"/>
        <v>729079.14285713434</v>
      </c>
      <c r="T316" s="2">
        <f t="shared" si="59"/>
        <v>20920.857142857276</v>
      </c>
      <c r="U316" s="2">
        <f t="shared" si="60"/>
        <v>750000</v>
      </c>
      <c r="V316" s="2">
        <f t="shared" si="34"/>
        <v>106130447.60662162</v>
      </c>
      <c r="W316" s="2">
        <f t="shared" si="61"/>
        <v>699662.93763066828</v>
      </c>
      <c r="X316" s="2">
        <f t="shared" si="51"/>
        <v>50337.062369331717</v>
      </c>
      <c r="Y316" s="2">
        <f t="shared" si="62"/>
        <v>68743947.001913264</v>
      </c>
      <c r="Z316" s="2" t="str">
        <f t="shared" si="52"/>
        <v>MEEP</v>
      </c>
      <c r="AA316" s="2">
        <f>IF(Z316="HERE",Y316,AA315+Graph!$G$1*1000)</f>
        <v>90904923.463479176</v>
      </c>
      <c r="AB316" s="2">
        <f t="shared" si="63"/>
        <v>420000</v>
      </c>
      <c r="AC316" s="2">
        <f t="shared" si="64"/>
        <v>59313819.818132624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241</v>
      </c>
      <c r="C317" s="7"/>
      <c r="D317" s="2" t="e">
        <f t="shared" si="55"/>
        <v>#N/A</v>
      </c>
      <c r="E317" s="2" t="e">
        <f t="shared" si="67"/>
        <v>#N/A</v>
      </c>
      <c r="F317" s="2">
        <v>855703.85420799255</v>
      </c>
      <c r="G317" s="2">
        <f t="shared" si="70"/>
        <v>729079.14285714284</v>
      </c>
      <c r="H317" s="2">
        <f t="shared" si="65"/>
        <v>168001860.3432605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5777963.5714285895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931843.43205574155</v>
      </c>
      <c r="Q317" s="2">
        <f t="shared" si="71"/>
        <v>750000</v>
      </c>
      <c r="R317" s="2">
        <f t="shared" si="66"/>
        <v>175624394.6085349</v>
      </c>
      <c r="S317" s="2">
        <f t="shared" si="58"/>
        <v>729079.14285713434</v>
      </c>
      <c r="T317" s="2">
        <f t="shared" si="59"/>
        <v>20920.857142857276</v>
      </c>
      <c r="U317" s="2">
        <f t="shared" si="60"/>
        <v>750000</v>
      </c>
      <c r="V317" s="2">
        <f t="shared" si="34"/>
        <v>106831946.31974144</v>
      </c>
      <c r="W317" s="2">
        <f t="shared" si="61"/>
        <v>701498.71311981976</v>
      </c>
      <c r="X317" s="2">
        <f t="shared" si="51"/>
        <v>48501.28688018024</v>
      </c>
      <c r="Y317" s="2">
        <f t="shared" si="62"/>
        <v>68792448.288793445</v>
      </c>
      <c r="Z317" s="2" t="str">
        <f t="shared" si="52"/>
        <v>MEEP</v>
      </c>
      <c r="AA317" s="2">
        <f>IF(Z317="HERE",Y317,AA316+Graph!$G$1*1000)</f>
        <v>91324923.463479176</v>
      </c>
      <c r="AB317" s="2">
        <f t="shared" si="63"/>
        <v>420000</v>
      </c>
      <c r="AC317" s="2">
        <f t="shared" si="64"/>
        <v>59313819.818132624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242</v>
      </c>
      <c r="C318" s="7"/>
      <c r="D318" s="2" t="e">
        <f t="shared" si="55"/>
        <v>#N/A</v>
      </c>
      <c r="E318" s="2" t="e">
        <f t="shared" si="67"/>
        <v>#N/A</v>
      </c>
      <c r="F318" s="2">
        <v>857539.62969714403</v>
      </c>
      <c r="G318" s="2">
        <f t="shared" si="70"/>
        <v>729079.14285714284</v>
      </c>
      <c r="H318" s="2">
        <f t="shared" si="65"/>
        <v>168730939.48611763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5798884.4285714468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933950.0719512105</v>
      </c>
      <c r="Q318" s="2">
        <f t="shared" si="71"/>
        <v>750000</v>
      </c>
      <c r="R318" s="2">
        <f t="shared" si="66"/>
        <v>176374394.6085349</v>
      </c>
      <c r="S318" s="2">
        <f t="shared" si="58"/>
        <v>729079.14285713434</v>
      </c>
      <c r="T318" s="2">
        <f t="shared" si="59"/>
        <v>20920.857142857276</v>
      </c>
      <c r="U318" s="2">
        <f t="shared" si="60"/>
        <v>750000</v>
      </c>
      <c r="V318" s="2">
        <f t="shared" si="34"/>
        <v>107535280.8083504</v>
      </c>
      <c r="W318" s="2">
        <f t="shared" si="61"/>
        <v>703334.48860895634</v>
      </c>
      <c r="X318" s="2">
        <f t="shared" si="51"/>
        <v>46665.511391043663</v>
      </c>
      <c r="Y318" s="2">
        <f t="shared" si="62"/>
        <v>68839113.800184488</v>
      </c>
      <c r="Z318" s="2" t="str">
        <f t="shared" si="52"/>
        <v>MEEP</v>
      </c>
      <c r="AA318" s="2">
        <f>IF(Z318="HERE",Y318,AA317+Graph!$G$1*1000)</f>
        <v>91744923.463479176</v>
      </c>
      <c r="AB318" s="2">
        <f t="shared" si="63"/>
        <v>420000</v>
      </c>
      <c r="AC318" s="2">
        <f t="shared" si="64"/>
        <v>59313819.818132624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243</v>
      </c>
      <c r="C319" s="7"/>
      <c r="D319" s="2" t="e">
        <f t="shared" si="55"/>
        <v>#N/A</v>
      </c>
      <c r="E319" s="2" t="e">
        <f t="shared" si="67"/>
        <v>#N/A</v>
      </c>
      <c r="F319" s="2">
        <v>859375.40518628061</v>
      </c>
      <c r="G319" s="2">
        <f t="shared" si="70"/>
        <v>729079.14285714284</v>
      </c>
      <c r="H319" s="2">
        <f t="shared" si="65"/>
        <v>169460018.62897477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5819805.2857143041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936056.71184667945</v>
      </c>
      <c r="Q319" s="2">
        <f t="shared" si="71"/>
        <v>750000</v>
      </c>
      <c r="R319" s="2">
        <f t="shared" si="66"/>
        <v>177124394.6085349</v>
      </c>
      <c r="S319" s="2">
        <f t="shared" si="58"/>
        <v>729079.14285713434</v>
      </c>
      <c r="T319" s="2">
        <f t="shared" si="59"/>
        <v>20920.857142857276</v>
      </c>
      <c r="U319" s="2">
        <f t="shared" si="60"/>
        <v>750000</v>
      </c>
      <c r="V319" s="2">
        <f t="shared" si="34"/>
        <v>108240451.07244851</v>
      </c>
      <c r="W319" s="2">
        <f t="shared" si="61"/>
        <v>705170.26409810781</v>
      </c>
      <c r="X319" s="2">
        <f t="shared" si="51"/>
        <v>44829.735901892185</v>
      </c>
      <c r="Y319" s="2">
        <f t="shared" si="62"/>
        <v>68883943.53608638</v>
      </c>
      <c r="Z319" s="2" t="str">
        <f t="shared" si="52"/>
        <v>MEEP</v>
      </c>
      <c r="AA319" s="2">
        <f>IF(Z319="HERE",Y319,AA318+Graph!$G$1*1000)</f>
        <v>92164923.463479176</v>
      </c>
      <c r="AB319" s="2">
        <f t="shared" si="63"/>
        <v>420000</v>
      </c>
      <c r="AC319" s="2">
        <f t="shared" si="64"/>
        <v>59313819.818132624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244</v>
      </c>
      <c r="C320" s="7"/>
      <c r="D320" s="2" t="e">
        <f t="shared" si="55"/>
        <v>#N/A</v>
      </c>
      <c r="E320" s="2" t="e">
        <f t="shared" si="67"/>
        <v>#N/A</v>
      </c>
      <c r="F320" s="2">
        <v>861211.18067543209</v>
      </c>
      <c r="G320" s="2">
        <f t="shared" si="70"/>
        <v>729079.14285714284</v>
      </c>
      <c r="H320" s="2">
        <f t="shared" si="65"/>
        <v>170189097.7718319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5840726.1428571614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938163.3517421484</v>
      </c>
      <c r="Q320" s="2">
        <f t="shared" si="71"/>
        <v>750000</v>
      </c>
      <c r="R320" s="2">
        <f t="shared" si="66"/>
        <v>177874394.6085349</v>
      </c>
      <c r="S320" s="2">
        <f t="shared" si="58"/>
        <v>729079.14285713434</v>
      </c>
      <c r="T320" s="2">
        <f t="shared" si="59"/>
        <v>20920.857142857276</v>
      </c>
      <c r="U320" s="2">
        <f t="shared" si="60"/>
        <v>750000</v>
      </c>
      <c r="V320" s="2">
        <f t="shared" si="34"/>
        <v>108947457.11203575</v>
      </c>
      <c r="W320" s="2">
        <f t="shared" si="61"/>
        <v>707006.03958724439</v>
      </c>
      <c r="X320" s="2">
        <f t="shared" si="51"/>
        <v>42993.960412755609</v>
      </c>
      <c r="Y320" s="2">
        <f t="shared" si="62"/>
        <v>68926937.496499136</v>
      </c>
      <c r="Z320" s="2" t="str">
        <f t="shared" si="52"/>
        <v>MEEP</v>
      </c>
      <c r="AA320" s="2">
        <f>IF(Z320="HERE",Y320,AA319+Graph!$G$1*1000)</f>
        <v>92584923.463479176</v>
      </c>
      <c r="AB320" s="2">
        <f t="shared" si="63"/>
        <v>420000</v>
      </c>
      <c r="AC320" s="2">
        <f t="shared" si="64"/>
        <v>59313819.818132624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245</v>
      </c>
      <c r="C321" s="7"/>
      <c r="D321" s="2" t="e">
        <f t="shared" si="55"/>
        <v>#N/A</v>
      </c>
      <c r="E321" s="2" t="e">
        <f t="shared" si="67"/>
        <v>#N/A</v>
      </c>
      <c r="F321" s="2">
        <v>863046.95616456866</v>
      </c>
      <c r="G321" s="2">
        <f t="shared" si="70"/>
        <v>729079.14285714284</v>
      </c>
      <c r="H321" s="2">
        <f t="shared" si="65"/>
        <v>170918176.91468903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5861647.0000000186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940269.99163761735</v>
      </c>
      <c r="Q321" s="2">
        <f t="shared" si="71"/>
        <v>750000</v>
      </c>
      <c r="R321" s="2">
        <f t="shared" si="66"/>
        <v>178624394.6085349</v>
      </c>
      <c r="S321" s="2">
        <f t="shared" si="58"/>
        <v>729079.14285713434</v>
      </c>
      <c r="T321" s="2">
        <f t="shared" si="59"/>
        <v>20920.857142857276</v>
      </c>
      <c r="U321" s="2">
        <f t="shared" si="60"/>
        <v>750000</v>
      </c>
      <c r="V321" s="2">
        <f t="shared" si="34"/>
        <v>109656298.92711215</v>
      </c>
      <c r="W321" s="2">
        <f t="shared" si="61"/>
        <v>708841.81507639587</v>
      </c>
      <c r="X321" s="2">
        <f t="shared" si="51"/>
        <v>41158.184923604131</v>
      </c>
      <c r="Y321" s="2">
        <f t="shared" si="62"/>
        <v>68968095.68142274</v>
      </c>
      <c r="Z321" s="2" t="str">
        <f t="shared" si="52"/>
        <v>MEEP</v>
      </c>
      <c r="AA321" s="2">
        <f>IF(Z321="HERE",Y321,AA320+Graph!$G$1*1000)</f>
        <v>93004923.463479176</v>
      </c>
      <c r="AB321" s="2">
        <f t="shared" si="63"/>
        <v>420000</v>
      </c>
      <c r="AC321" s="2">
        <f t="shared" si="64"/>
        <v>59313819.818132624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246</v>
      </c>
      <c r="C322" s="7"/>
      <c r="D322" s="2" t="e">
        <f t="shared" si="55"/>
        <v>#N/A</v>
      </c>
      <c r="E322" s="2" t="e">
        <f t="shared" si="67"/>
        <v>#N/A</v>
      </c>
      <c r="F322" s="2">
        <v>864882.73165372014</v>
      </c>
      <c r="G322" s="2">
        <f t="shared" si="70"/>
        <v>729079.14285714284</v>
      </c>
      <c r="H322" s="2">
        <f t="shared" si="65"/>
        <v>171647256.05754617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5882567.8571428759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942376.6315330863</v>
      </c>
      <c r="Q322" s="2">
        <f t="shared" si="71"/>
        <v>750000</v>
      </c>
      <c r="R322" s="2">
        <f t="shared" si="66"/>
        <v>179374394.6085349</v>
      </c>
      <c r="S322" s="2">
        <f t="shared" si="58"/>
        <v>729079.14285713434</v>
      </c>
      <c r="T322" s="2">
        <f t="shared" si="59"/>
        <v>20920.857142857276</v>
      </c>
      <c r="U322" s="2">
        <f t="shared" si="60"/>
        <v>750000</v>
      </c>
      <c r="V322" s="2">
        <f t="shared" si="34"/>
        <v>110366976.51767769</v>
      </c>
      <c r="W322" s="2">
        <f t="shared" si="61"/>
        <v>710677.59056554735</v>
      </c>
      <c r="X322" s="2">
        <f t="shared" si="51"/>
        <v>39322.409434452653</v>
      </c>
      <c r="Y322" s="2">
        <f t="shared" si="62"/>
        <v>69007418.090857193</v>
      </c>
      <c r="Z322" s="2" t="str">
        <f t="shared" si="52"/>
        <v>MEEP</v>
      </c>
      <c r="AA322" s="2">
        <f>IF(Z322="HERE",Y322,AA321+Graph!$G$1*1000)</f>
        <v>93424923.463479176</v>
      </c>
      <c r="AB322" s="2">
        <f t="shared" si="63"/>
        <v>420000</v>
      </c>
      <c r="AC322" s="2">
        <f t="shared" si="64"/>
        <v>59313819.818132624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247</v>
      </c>
      <c r="C323" s="7"/>
      <c r="D323" s="2" t="e">
        <f t="shared" si="55"/>
        <v>#N/A</v>
      </c>
      <c r="E323" s="2" t="e">
        <f t="shared" si="67"/>
        <v>#N/A</v>
      </c>
      <c r="F323" s="2">
        <v>866718.50714287162</v>
      </c>
      <c r="G323" s="2">
        <f t="shared" si="70"/>
        <v>729079.14285714284</v>
      </c>
      <c r="H323" s="2">
        <f t="shared" si="65"/>
        <v>172376335.2004033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5903488.7142857332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944483.27142855525</v>
      </c>
      <c r="Q323" s="2">
        <f t="shared" si="71"/>
        <v>750000</v>
      </c>
      <c r="R323" s="2">
        <f t="shared" si="66"/>
        <v>180124394.6085349</v>
      </c>
      <c r="S323" s="2">
        <f t="shared" si="58"/>
        <v>729079.14285713434</v>
      </c>
      <c r="T323" s="2">
        <f t="shared" si="59"/>
        <v>20920.857142857276</v>
      </c>
      <c r="U323" s="2">
        <f t="shared" si="60"/>
        <v>750000</v>
      </c>
      <c r="V323" s="2">
        <f t="shared" si="34"/>
        <v>111079489.88373238</v>
      </c>
      <c r="W323" s="2">
        <f t="shared" si="61"/>
        <v>712513.36605468392</v>
      </c>
      <c r="X323" s="2">
        <f t="shared" si="51"/>
        <v>37486.633945316076</v>
      </c>
      <c r="Y323" s="2">
        <f t="shared" si="62"/>
        <v>69044904.724802509</v>
      </c>
      <c r="Z323" s="2" t="str">
        <f t="shared" si="52"/>
        <v>MEEP</v>
      </c>
      <c r="AA323" s="2">
        <f>IF(Z323="HERE",Y323,AA322+Graph!$G$1*1000)</f>
        <v>93844923.463479176</v>
      </c>
      <c r="AB323" s="2">
        <f t="shared" si="63"/>
        <v>420000</v>
      </c>
      <c r="AC323" s="2">
        <f t="shared" si="64"/>
        <v>59313819.818132624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248</v>
      </c>
      <c r="C324" s="7"/>
      <c r="D324" s="2" t="e">
        <f t="shared" si="55"/>
        <v>#N/A</v>
      </c>
      <c r="E324" s="2" t="e">
        <f t="shared" si="67"/>
        <v>#N/A</v>
      </c>
      <c r="F324" s="2">
        <v>868554.28263200819</v>
      </c>
      <c r="G324" s="2">
        <f t="shared" si="70"/>
        <v>729079.14285714284</v>
      </c>
      <c r="H324" s="2">
        <f t="shared" si="65"/>
        <v>173105414.34326044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5924409.5714285905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946589.9113240242</v>
      </c>
      <c r="Q324" s="2">
        <f t="shared" si="71"/>
        <v>750000</v>
      </c>
      <c r="R324" s="2">
        <f t="shared" si="66"/>
        <v>180874394.6085349</v>
      </c>
      <c r="S324" s="2">
        <f t="shared" si="58"/>
        <v>729079.14285713434</v>
      </c>
      <c r="T324" s="2">
        <f t="shared" si="59"/>
        <v>20920.857142857276</v>
      </c>
      <c r="U324" s="2">
        <f t="shared" si="60"/>
        <v>750000</v>
      </c>
      <c r="V324" s="2">
        <f t="shared" si="34"/>
        <v>111793839.02527621</v>
      </c>
      <c r="W324" s="2">
        <f t="shared" si="61"/>
        <v>714349.1415438354</v>
      </c>
      <c r="X324" s="2">
        <f t="shared" si="51"/>
        <v>35650.858456164598</v>
      </c>
      <c r="Y324" s="2">
        <f t="shared" si="62"/>
        <v>69080555.583258674</v>
      </c>
      <c r="Z324" s="2" t="str">
        <f t="shared" si="52"/>
        <v>MEEP</v>
      </c>
      <c r="AA324" s="2">
        <f>IF(Z324="HERE",Y324,AA323+Graph!$G$1*1000)</f>
        <v>94264923.463479176</v>
      </c>
      <c r="AB324" s="2">
        <f t="shared" si="63"/>
        <v>420000</v>
      </c>
      <c r="AC324" s="2">
        <f t="shared" si="64"/>
        <v>59313819.818132624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249</v>
      </c>
      <c r="C325" s="7"/>
      <c r="D325" s="2" t="e">
        <f t="shared" si="55"/>
        <v>#N/A</v>
      </c>
      <c r="E325" s="2" t="e">
        <f t="shared" si="67"/>
        <v>#N/A</v>
      </c>
      <c r="F325" s="2">
        <v>870390.05812115967</v>
      </c>
      <c r="G325" s="2">
        <f t="shared" si="70"/>
        <v>729079.14285714284</v>
      </c>
      <c r="H325" s="2">
        <f t="shared" si="65"/>
        <v>173834493.48611757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5945330.4285714477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948696.55121950805</v>
      </c>
      <c r="Q325" s="2">
        <f t="shared" si="71"/>
        <v>750000</v>
      </c>
      <c r="R325" s="2">
        <f t="shared" si="66"/>
        <v>181624394.6085349</v>
      </c>
      <c r="S325" s="2">
        <f t="shared" si="58"/>
        <v>729079.14285713434</v>
      </c>
      <c r="T325" s="2">
        <f t="shared" si="59"/>
        <v>20920.857142857276</v>
      </c>
      <c r="U325" s="2">
        <f t="shared" si="60"/>
        <v>750000</v>
      </c>
      <c r="V325" s="2">
        <f t="shared" si="34"/>
        <v>112510023.94230919</v>
      </c>
      <c r="W325" s="2">
        <f t="shared" si="61"/>
        <v>716184.91703297198</v>
      </c>
      <c r="X325" s="2">
        <f t="shared" si="51"/>
        <v>33815.082967028022</v>
      </c>
      <c r="Y325" s="2">
        <f t="shared" si="62"/>
        <v>69114370.666225702</v>
      </c>
      <c r="Z325" s="2" t="str">
        <f t="shared" si="52"/>
        <v>MEEP</v>
      </c>
      <c r="AA325" s="2">
        <f>IF(Z325="HERE",Y325,AA324+Graph!$G$1*1000)</f>
        <v>94684923.463479176</v>
      </c>
      <c r="AB325" s="2">
        <f t="shared" si="63"/>
        <v>420000</v>
      </c>
      <c r="AC325" s="2">
        <f t="shared" si="64"/>
        <v>59313819.818132624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250</v>
      </c>
      <c r="C326" s="7"/>
      <c r="D326" s="2" t="e">
        <f t="shared" si="55"/>
        <v>#N/A</v>
      </c>
      <c r="E326" s="2" t="e">
        <f t="shared" si="67"/>
        <v>#N/A</v>
      </c>
      <c r="F326" s="2">
        <v>872225.83361029625</v>
      </c>
      <c r="G326" s="2">
        <f t="shared" si="70"/>
        <v>729079.14285714284</v>
      </c>
      <c r="H326" s="2">
        <f t="shared" si="65"/>
        <v>174563572.62897471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5966251.285714305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950803.191114977</v>
      </c>
      <c r="Q326" s="2">
        <f t="shared" si="71"/>
        <v>750000</v>
      </c>
      <c r="R326" s="2">
        <f t="shared" si="66"/>
        <v>182374394.6085349</v>
      </c>
      <c r="S326" s="2">
        <f t="shared" si="58"/>
        <v>729079.14285713434</v>
      </c>
      <c r="T326" s="2">
        <f t="shared" si="59"/>
        <v>20920.857142857276</v>
      </c>
      <c r="U326" s="2">
        <f t="shared" si="60"/>
        <v>750000</v>
      </c>
      <c r="V326" s="2">
        <f t="shared" si="34"/>
        <v>113228044.63483131</v>
      </c>
      <c r="W326" s="2">
        <f t="shared" si="61"/>
        <v>718020.69252212346</v>
      </c>
      <c r="X326" s="2">
        <f t="shared" si="51"/>
        <v>31979.307477876544</v>
      </c>
      <c r="Y326" s="2">
        <f t="shared" si="62"/>
        <v>69146349.973703578</v>
      </c>
      <c r="Z326" s="2" t="str">
        <f t="shared" si="52"/>
        <v>MEEP</v>
      </c>
      <c r="AA326" s="2">
        <f>IF(Z326="HERE",Y326,AA325+Graph!$G$1*1000)</f>
        <v>95104923.463479176</v>
      </c>
      <c r="AB326" s="2">
        <f t="shared" si="63"/>
        <v>420000</v>
      </c>
      <c r="AC326" s="2">
        <f t="shared" si="64"/>
        <v>59313819.818132624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251</v>
      </c>
      <c r="C327" s="7"/>
      <c r="D327" s="2" t="e">
        <f t="shared" si="55"/>
        <v>#N/A</v>
      </c>
      <c r="E327" s="2" t="e">
        <f t="shared" si="67"/>
        <v>#N/A</v>
      </c>
      <c r="F327" s="2">
        <v>874061.60909944773</v>
      </c>
      <c r="G327" s="2">
        <f t="shared" si="70"/>
        <v>729079.14285714284</v>
      </c>
      <c r="H327" s="2">
        <f t="shared" si="65"/>
        <v>175292651.77183184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5987172.1428571623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952909.83101044595</v>
      </c>
      <c r="Q327" s="2">
        <f t="shared" si="71"/>
        <v>750000</v>
      </c>
      <c r="R327" s="2">
        <f t="shared" si="66"/>
        <v>183124394.6085349</v>
      </c>
      <c r="S327" s="2">
        <f t="shared" si="58"/>
        <v>729079.14285713434</v>
      </c>
      <c r="T327" s="2">
        <f t="shared" si="59"/>
        <v>20920.857142857276</v>
      </c>
      <c r="U327" s="2">
        <f t="shared" si="60"/>
        <v>750000</v>
      </c>
      <c r="V327" s="2">
        <f t="shared" si="34"/>
        <v>113947901.10284257</v>
      </c>
      <c r="W327" s="2">
        <f t="shared" si="61"/>
        <v>719856.46801126003</v>
      </c>
      <c r="X327" s="2">
        <f t="shared" si="51"/>
        <v>30143.531988739967</v>
      </c>
      <c r="Y327" s="2">
        <f t="shared" si="62"/>
        <v>69176493.505692318</v>
      </c>
      <c r="Z327" s="2" t="str">
        <f t="shared" si="52"/>
        <v>MEEP</v>
      </c>
      <c r="AA327" s="2">
        <f>IF(Z327="HERE",Y327,AA326+Graph!$G$1*1000)</f>
        <v>95524923.463479176</v>
      </c>
      <c r="AB327" s="2">
        <f t="shared" si="63"/>
        <v>420000</v>
      </c>
      <c r="AC327" s="2">
        <f t="shared" si="64"/>
        <v>59313819.818132624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252</v>
      </c>
      <c r="C328" s="7"/>
      <c r="D328" s="2" t="e">
        <f t="shared" si="55"/>
        <v>#N/A</v>
      </c>
      <c r="E328" s="2" t="e">
        <f t="shared" si="67"/>
        <v>#N/A</v>
      </c>
      <c r="F328" s="2">
        <v>875897.3845885843</v>
      </c>
      <c r="G328" s="2">
        <f t="shared" si="70"/>
        <v>729079.14285714284</v>
      </c>
      <c r="H328" s="2">
        <f t="shared" si="65"/>
        <v>176021730.91468897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6008093.0000000196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955016.4709059149</v>
      </c>
      <c r="Q328" s="2">
        <f t="shared" si="71"/>
        <v>750000</v>
      </c>
      <c r="R328" s="2">
        <f t="shared" si="66"/>
        <v>183874394.6085349</v>
      </c>
      <c r="S328" s="2">
        <f t="shared" si="58"/>
        <v>729079.14285713434</v>
      </c>
      <c r="T328" s="2">
        <f t="shared" si="59"/>
        <v>20920.857142857276</v>
      </c>
      <c r="U328" s="2">
        <f t="shared" si="60"/>
        <v>750000</v>
      </c>
      <c r="V328" s="2">
        <f t="shared" si="34"/>
        <v>114669593.34634298</v>
      </c>
      <c r="W328" s="2">
        <f t="shared" si="61"/>
        <v>721692.24350041151</v>
      </c>
      <c r="X328" s="2">
        <f t="shared" si="51"/>
        <v>28307.75649958849</v>
      </c>
      <c r="Y328" s="2">
        <f t="shared" si="62"/>
        <v>69204801.262191907</v>
      </c>
      <c r="Z328" s="2" t="str">
        <f t="shared" si="52"/>
        <v>MEEP</v>
      </c>
      <c r="AA328" s="2">
        <f>IF(Z328="HERE",Y328,AA327+Graph!$G$1*1000)</f>
        <v>95944923.463479176</v>
      </c>
      <c r="AB328" s="2">
        <f t="shared" si="63"/>
        <v>420000</v>
      </c>
      <c r="AC328" s="2">
        <f t="shared" si="64"/>
        <v>59313819.818132624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253</v>
      </c>
      <c r="C329" s="7"/>
      <c r="D329" s="2" t="e">
        <f t="shared" si="55"/>
        <v>#N/A</v>
      </c>
      <c r="E329" s="2" t="e">
        <f t="shared" si="67"/>
        <v>#N/A</v>
      </c>
      <c r="F329" s="2">
        <v>877733.16007773578</v>
      </c>
      <c r="G329" s="2">
        <f t="shared" si="70"/>
        <v>729079.14285714284</v>
      </c>
      <c r="H329" s="2">
        <f t="shared" si="65"/>
        <v>176750810.05754611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6029013.8571428768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957123.11080138385</v>
      </c>
      <c r="Q329" s="2">
        <f t="shared" si="71"/>
        <v>750000</v>
      </c>
      <c r="R329" s="2">
        <f t="shared" si="66"/>
        <v>184624394.6085349</v>
      </c>
      <c r="S329" s="2">
        <f t="shared" si="58"/>
        <v>729079.14285713434</v>
      </c>
      <c r="T329" s="2">
        <f t="shared" si="59"/>
        <v>20920.857142857276</v>
      </c>
      <c r="U329" s="2">
        <f t="shared" si="60"/>
        <v>750000</v>
      </c>
      <c r="V329" s="2">
        <f t="shared" si="34"/>
        <v>115393121.36533254</v>
      </c>
      <c r="W329" s="2">
        <f t="shared" si="61"/>
        <v>723528.01898956299</v>
      </c>
      <c r="X329" s="2">
        <f t="shared" si="51"/>
        <v>26471.981010437012</v>
      </c>
      <c r="Y329" s="2">
        <f t="shared" si="62"/>
        <v>69231273.243202344</v>
      </c>
      <c r="Z329" s="2" t="str">
        <f t="shared" si="52"/>
        <v>MEEP</v>
      </c>
      <c r="AA329" s="2">
        <f>IF(Z329="HERE",Y329,AA328+Graph!$G$1*1000)</f>
        <v>96364923.463479176</v>
      </c>
      <c r="AB329" s="2">
        <f t="shared" si="63"/>
        <v>420000</v>
      </c>
      <c r="AC329" s="2">
        <f t="shared" si="64"/>
        <v>59313819.818132624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254</v>
      </c>
      <c r="C330" s="7"/>
      <c r="D330" s="2" t="e">
        <f t="shared" si="55"/>
        <v>#N/A</v>
      </c>
      <c r="E330" s="2" t="e">
        <f t="shared" si="67"/>
        <v>#N/A</v>
      </c>
      <c r="F330" s="2">
        <v>879568.93556688726</v>
      </c>
      <c r="G330" s="2">
        <f t="shared" si="70"/>
        <v>729079.14285714284</v>
      </c>
      <c r="H330" s="2">
        <f t="shared" si="65"/>
        <v>177479889.20040324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6049934.7142857341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959229.7506968528</v>
      </c>
      <c r="Q330" s="2">
        <f t="shared" si="71"/>
        <v>750000</v>
      </c>
      <c r="R330" s="2">
        <f t="shared" si="66"/>
        <v>185374394.6085349</v>
      </c>
      <c r="S330" s="2">
        <f t="shared" si="58"/>
        <v>729079.14285713434</v>
      </c>
      <c r="T330" s="2">
        <f t="shared" si="59"/>
        <v>20920.857142857276</v>
      </c>
      <c r="U330" s="2">
        <f t="shared" si="60"/>
        <v>750000</v>
      </c>
      <c r="V330" s="2">
        <f t="shared" si="34"/>
        <v>116118485.15981124</v>
      </c>
      <c r="W330" s="2">
        <f t="shared" si="61"/>
        <v>725363.79447869956</v>
      </c>
      <c r="X330" s="2">
        <f t="shared" si="51"/>
        <v>24636.205521300435</v>
      </c>
      <c r="Y330" s="2">
        <f t="shared" si="62"/>
        <v>69255909.448723644</v>
      </c>
      <c r="Z330" s="2" t="str">
        <f t="shared" si="52"/>
        <v>MEEP</v>
      </c>
      <c r="AA330" s="2">
        <f>IF(Z330="HERE",Y330,AA329+Graph!$G$1*1000)</f>
        <v>96784923.463479176</v>
      </c>
      <c r="AB330" s="2">
        <f t="shared" si="63"/>
        <v>420000</v>
      </c>
      <c r="AC330" s="2">
        <f t="shared" si="64"/>
        <v>59313819.818132624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255</v>
      </c>
      <c r="C331" s="7"/>
      <c r="D331" s="2" t="e">
        <f t="shared" si="55"/>
        <v>#N/A</v>
      </c>
      <c r="E331" s="2" t="e">
        <f t="shared" si="67"/>
        <v>#N/A</v>
      </c>
      <c r="F331" s="2">
        <v>881404.71105602384</v>
      </c>
      <c r="G331" s="2">
        <f t="shared" si="70"/>
        <v>729079.14285714284</v>
      </c>
      <c r="H331" s="2">
        <f t="shared" si="65"/>
        <v>178208968.34326038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6070855.5714285914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961336.39059232175</v>
      </c>
      <c r="Q331" s="2">
        <f t="shared" si="71"/>
        <v>750000</v>
      </c>
      <c r="R331" s="2">
        <f t="shared" si="66"/>
        <v>186124394.6085349</v>
      </c>
      <c r="S331" s="2">
        <f t="shared" si="58"/>
        <v>729079.14285713434</v>
      </c>
      <c r="T331" s="2">
        <f t="shared" si="59"/>
        <v>20920.857142857276</v>
      </c>
      <c r="U331" s="2">
        <f t="shared" si="60"/>
        <v>750000</v>
      </c>
      <c r="V331" s="2">
        <f t="shared" si="34"/>
        <v>116845684.72977909</v>
      </c>
      <c r="W331" s="2">
        <f t="shared" si="61"/>
        <v>727199.56996785104</v>
      </c>
      <c r="X331" s="2">
        <f t="shared" si="51"/>
        <v>22800.430032148957</v>
      </c>
      <c r="Y331" s="2">
        <f t="shared" si="62"/>
        <v>69278709.878755793</v>
      </c>
      <c r="Z331" s="2" t="str">
        <f t="shared" si="52"/>
        <v>MEEP</v>
      </c>
      <c r="AA331" s="2">
        <f>IF(Z331="HERE",Y331,AA330+Graph!$G$1*1000)</f>
        <v>97204923.463479176</v>
      </c>
      <c r="AB331" s="2">
        <f t="shared" si="63"/>
        <v>420000</v>
      </c>
      <c r="AC331" s="2">
        <f t="shared" si="64"/>
        <v>59313819.818132624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256</v>
      </c>
      <c r="C332" s="7"/>
      <c r="D332" s="2" t="e">
        <f t="shared" si="55"/>
        <v>#N/A</v>
      </c>
      <c r="E332" s="2" t="e">
        <f t="shared" si="67"/>
        <v>#N/A</v>
      </c>
      <c r="F332" s="2">
        <v>883240.48654517531</v>
      </c>
      <c r="G332" s="2">
        <f t="shared" si="70"/>
        <v>729079.14285714284</v>
      </c>
      <c r="H332" s="2">
        <f t="shared" si="65"/>
        <v>178938047.48611751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6091776.4285714487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963443.0304877907</v>
      </c>
      <c r="Q332" s="2">
        <f t="shared" si="71"/>
        <v>750000</v>
      </c>
      <c r="R332" s="2">
        <f t="shared" si="66"/>
        <v>186874394.6085349</v>
      </c>
      <c r="S332" s="2">
        <f t="shared" si="58"/>
        <v>729079.14285713434</v>
      </c>
      <c r="T332" s="2">
        <f t="shared" si="59"/>
        <v>20920.857142857276</v>
      </c>
      <c r="U332" s="2">
        <f t="shared" si="60"/>
        <v>750000</v>
      </c>
      <c r="V332" s="2">
        <f t="shared" si="34"/>
        <v>117574720.07523608</v>
      </c>
      <c r="W332" s="2">
        <f t="shared" si="61"/>
        <v>729035.34545698762</v>
      </c>
      <c r="X332" s="2">
        <f t="shared" si="51"/>
        <v>20964.654543012381</v>
      </c>
      <c r="Y332" s="2">
        <f t="shared" si="62"/>
        <v>69299674.533298805</v>
      </c>
      <c r="Z332" s="2" t="str">
        <f t="shared" si="52"/>
        <v>MEEP</v>
      </c>
      <c r="AA332" s="2">
        <f>IF(Z332="HERE",Y332,AA331+Graph!$G$1*1000)</f>
        <v>97624923.463479176</v>
      </c>
      <c r="AB332" s="2">
        <f t="shared" si="63"/>
        <v>420000</v>
      </c>
      <c r="AC332" s="2">
        <f t="shared" si="64"/>
        <v>59313819.818132624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257</v>
      </c>
      <c r="C333" s="7"/>
      <c r="D333" s="2" t="e">
        <f t="shared" si="55"/>
        <v>#N/A</v>
      </c>
      <c r="E333" s="2" t="e">
        <f t="shared" si="67"/>
        <v>#N/A</v>
      </c>
      <c r="F333" s="2">
        <v>885076.26203431189</v>
      </c>
      <c r="G333" s="2">
        <f t="shared" si="70"/>
        <v>729079.14285714284</v>
      </c>
      <c r="H333" s="2">
        <f t="shared" si="65"/>
        <v>179667126.62897465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6112697.2857143059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965549.67038325965</v>
      </c>
      <c r="Q333" s="2">
        <f t="shared" si="71"/>
        <v>750000</v>
      </c>
      <c r="R333" s="2">
        <f t="shared" si="66"/>
        <v>187624394.6085349</v>
      </c>
      <c r="S333" s="2">
        <f t="shared" si="58"/>
        <v>729079.14285713434</v>
      </c>
      <c r="T333" s="2">
        <f t="shared" si="59"/>
        <v>20920.857142857276</v>
      </c>
      <c r="U333" s="2">
        <f t="shared" si="60"/>
        <v>750000</v>
      </c>
      <c r="V333" s="2">
        <f t="shared" si="34"/>
        <v>118305591.19618222</v>
      </c>
      <c r="W333" s="2">
        <f t="shared" si="61"/>
        <v>730871.1209461391</v>
      </c>
      <c r="X333" s="2">
        <f t="shared" si="51"/>
        <v>19128.879053860903</v>
      </c>
      <c r="Y333" s="2">
        <f t="shared" si="62"/>
        <v>69318803.412352666</v>
      </c>
      <c r="Z333" s="2" t="str">
        <f t="shared" si="52"/>
        <v>MEEP</v>
      </c>
      <c r="AA333" s="2">
        <f>IF(Z333="HERE",Y333,AA332+Graph!$G$1*1000)</f>
        <v>98044923.463479176</v>
      </c>
      <c r="AB333" s="2">
        <f t="shared" si="63"/>
        <v>420000</v>
      </c>
      <c r="AC333" s="2">
        <f t="shared" si="64"/>
        <v>59313819.818132624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258</v>
      </c>
      <c r="C334" s="7"/>
      <c r="D334" s="2" t="e">
        <f t="shared" si="55"/>
        <v>#N/A</v>
      </c>
      <c r="E334" s="2" t="e">
        <f t="shared" si="67"/>
        <v>#N/A</v>
      </c>
      <c r="F334" s="2">
        <v>886912.03752346337</v>
      </c>
      <c r="G334" s="2">
        <f t="shared" si="70"/>
        <v>729079.14285714284</v>
      </c>
      <c r="H334" s="2">
        <f t="shared" si="65"/>
        <v>180396205.77183178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6133618.1428571632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967656.3102787286</v>
      </c>
      <c r="Q334" s="2">
        <f t="shared" si="71"/>
        <v>750000</v>
      </c>
      <c r="R334" s="2">
        <f t="shared" si="66"/>
        <v>188374394.6085349</v>
      </c>
      <c r="S334" s="2">
        <f t="shared" si="58"/>
        <v>729079.14285713434</v>
      </c>
      <c r="T334" s="2">
        <f t="shared" si="59"/>
        <v>20920.857142857276</v>
      </c>
      <c r="U334" s="2">
        <f t="shared" si="60"/>
        <v>750000</v>
      </c>
      <c r="V334" s="2">
        <f t="shared" si="34"/>
        <v>119038298.0926175</v>
      </c>
      <c r="W334" s="2">
        <f t="shared" si="61"/>
        <v>732706.89643527567</v>
      </c>
      <c r="X334" s="2">
        <f t="shared" si="51"/>
        <v>17293.103564724326</v>
      </c>
      <c r="Y334" s="2">
        <f t="shared" si="62"/>
        <v>69336096.515917391</v>
      </c>
      <c r="Z334" s="2" t="str">
        <f t="shared" si="52"/>
        <v>MEEP</v>
      </c>
      <c r="AA334" s="2">
        <f>IF(Z334="HERE",Y334,AA333+Graph!$G$1*1000)</f>
        <v>98464923.463479176</v>
      </c>
      <c r="AB334" s="2">
        <f t="shared" si="63"/>
        <v>420000</v>
      </c>
      <c r="AC334" s="2">
        <f t="shared" si="64"/>
        <v>59313819.818132624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259</v>
      </c>
      <c r="C335" s="7"/>
      <c r="D335" s="2" t="e">
        <f t="shared" si="55"/>
        <v>#N/A</v>
      </c>
      <c r="E335" s="2" t="e">
        <f t="shared" si="67"/>
        <v>#N/A</v>
      </c>
      <c r="F335" s="2">
        <v>888747.81301259995</v>
      </c>
      <c r="G335" s="2">
        <f t="shared" si="70"/>
        <v>729079.14285714284</v>
      </c>
      <c r="H335" s="2">
        <f t="shared" si="65"/>
        <v>181125284.91468892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6154539.0000000205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969762.95017421246</v>
      </c>
      <c r="Q335" s="2">
        <f t="shared" si="71"/>
        <v>750000</v>
      </c>
      <c r="R335" s="2">
        <f t="shared" si="66"/>
        <v>189124394.6085349</v>
      </c>
      <c r="S335" s="2">
        <f t="shared" si="58"/>
        <v>729079.14285713434</v>
      </c>
      <c r="T335" s="2">
        <f t="shared" si="59"/>
        <v>20920.857142857276</v>
      </c>
      <c r="U335" s="2">
        <f t="shared" si="60"/>
        <v>750000</v>
      </c>
      <c r="V335" s="2">
        <f t="shared" si="34"/>
        <v>119772840.76454192</v>
      </c>
      <c r="W335" s="2">
        <f t="shared" si="61"/>
        <v>734542.67192442715</v>
      </c>
      <c r="X335" s="2">
        <f t="shared" si="51"/>
        <v>15457.328075572848</v>
      </c>
      <c r="Y335" s="2">
        <f t="shared" si="62"/>
        <v>69351553.843992963</v>
      </c>
      <c r="Z335" s="2" t="str">
        <f t="shared" si="52"/>
        <v>MEEP</v>
      </c>
      <c r="AA335" s="2">
        <f>IF(Z335="HERE",Y335,AA334+Graph!$G$1*1000)</f>
        <v>98884923.463479176</v>
      </c>
      <c r="AB335" s="2">
        <f t="shared" si="63"/>
        <v>420000</v>
      </c>
      <c r="AC335" s="2">
        <f t="shared" si="64"/>
        <v>59313819.818132624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260</v>
      </c>
      <c r="C336" s="7"/>
      <c r="D336" s="2" t="e">
        <f t="shared" si="55"/>
        <v>#N/A</v>
      </c>
      <c r="E336" s="2" t="e">
        <f t="shared" si="67"/>
        <v>#N/A</v>
      </c>
      <c r="F336" s="2">
        <v>890583.58850175142</v>
      </c>
      <c r="G336" s="2">
        <f t="shared" si="70"/>
        <v>729079.14285714284</v>
      </c>
      <c r="H336" s="2">
        <f t="shared" si="65"/>
        <v>181854364.05754605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6175459.8571428778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971869.59006968141</v>
      </c>
      <c r="Q336" s="2">
        <f t="shared" si="71"/>
        <v>750000</v>
      </c>
      <c r="R336" s="2">
        <f t="shared" si="66"/>
        <v>189874394.6085349</v>
      </c>
      <c r="S336" s="2">
        <f t="shared" si="58"/>
        <v>729079.14285713434</v>
      </c>
      <c r="T336" s="2">
        <f t="shared" si="59"/>
        <v>20920.857142857276</v>
      </c>
      <c r="U336" s="2">
        <f t="shared" si="60"/>
        <v>750000</v>
      </c>
      <c r="V336" s="2">
        <f t="shared" si="34"/>
        <v>120509219.21195549</v>
      </c>
      <c r="W336" s="2">
        <f t="shared" si="61"/>
        <v>736378.44741356373</v>
      </c>
      <c r="X336" s="2">
        <f t="shared" si="51"/>
        <v>13621.552586436272</v>
      </c>
      <c r="Y336" s="2">
        <f t="shared" si="62"/>
        <v>69365175.3965794</v>
      </c>
      <c r="Z336" s="2" t="str">
        <f t="shared" si="52"/>
        <v>MEEP</v>
      </c>
      <c r="AA336" s="2">
        <f>IF(Z336="HERE",Y336,AA335+Graph!$G$1*1000)</f>
        <v>99304923.463479176</v>
      </c>
      <c r="AB336" s="2">
        <f t="shared" si="63"/>
        <v>420000</v>
      </c>
      <c r="AC336" s="2">
        <f t="shared" si="64"/>
        <v>59313819.818132624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261</v>
      </c>
      <c r="C337" s="7"/>
      <c r="D337" s="2" t="e">
        <f t="shared" si="55"/>
        <v>#N/A</v>
      </c>
      <c r="E337" s="2" t="e">
        <f t="shared" si="67"/>
        <v>#N/A</v>
      </c>
      <c r="F337" s="2">
        <v>892419.3639909029</v>
      </c>
      <c r="G337" s="2">
        <f t="shared" si="70"/>
        <v>729079.14285714284</v>
      </c>
      <c r="H337" s="2">
        <f t="shared" si="65"/>
        <v>182583443.20040318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6196380.714285735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973976.22996515036</v>
      </c>
      <c r="Q337" s="2">
        <f t="shared" si="71"/>
        <v>750000</v>
      </c>
      <c r="R337" s="2">
        <f t="shared" si="66"/>
        <v>190624394.6085349</v>
      </c>
      <c r="S337" s="2">
        <f t="shared" si="58"/>
        <v>729079.14285713434</v>
      </c>
      <c r="T337" s="2">
        <f t="shared" si="59"/>
        <v>20920.857142857276</v>
      </c>
      <c r="U337" s="2">
        <f t="shared" si="60"/>
        <v>750000</v>
      </c>
      <c r="V337" s="2">
        <f t="shared" si="34"/>
        <v>121247433.4348582</v>
      </c>
      <c r="W337" s="2">
        <f t="shared" si="61"/>
        <v>738214.22290271521</v>
      </c>
      <c r="X337" s="2">
        <f t="shared" si="51"/>
        <v>11785.777097284794</v>
      </c>
      <c r="Y337" s="2">
        <f t="shared" si="62"/>
        <v>69376961.173676684</v>
      </c>
      <c r="Z337" s="2" t="str">
        <f t="shared" si="52"/>
        <v>MEEP</v>
      </c>
      <c r="AA337" s="2">
        <f>IF(Z337="HERE",Y337,AA336+Graph!$G$1*1000)</f>
        <v>99724923.463479176</v>
      </c>
      <c r="AB337" s="2">
        <f t="shared" si="63"/>
        <v>420000</v>
      </c>
      <c r="AC337" s="2">
        <f t="shared" si="64"/>
        <v>59313819.818132624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262</v>
      </c>
      <c r="C338" s="7"/>
      <c r="D338" s="2" t="e">
        <f t="shared" si="55"/>
        <v>#N/A</v>
      </c>
      <c r="E338" s="2" t="e">
        <f t="shared" si="67"/>
        <v>#N/A</v>
      </c>
      <c r="F338" s="2">
        <v>894255.13948003948</v>
      </c>
      <c r="G338" s="2">
        <f t="shared" si="70"/>
        <v>729079.14285714284</v>
      </c>
      <c r="H338" s="2">
        <f t="shared" si="65"/>
        <v>183312522.34326032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6217301.5714285923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976082.86986061931</v>
      </c>
      <c r="Q338" s="2">
        <f t="shared" si="71"/>
        <v>750000</v>
      </c>
      <c r="R338" s="2">
        <f t="shared" si="66"/>
        <v>191374394.6085349</v>
      </c>
      <c r="S338" s="2">
        <f t="shared" si="58"/>
        <v>729079.14285713434</v>
      </c>
      <c r="T338" s="2">
        <f t="shared" si="59"/>
        <v>20920.857142857276</v>
      </c>
      <c r="U338" s="2">
        <f t="shared" si="60"/>
        <v>750000</v>
      </c>
      <c r="V338" s="2">
        <f t="shared" si="34"/>
        <v>121987483.43325007</v>
      </c>
      <c r="W338" s="2">
        <f t="shared" si="61"/>
        <v>740049.99839186668</v>
      </c>
      <c r="X338" s="2">
        <f t="shared" si="51"/>
        <v>9950.001608133316</v>
      </c>
      <c r="Y338" s="2">
        <f t="shared" si="62"/>
        <v>69386911.175284818</v>
      </c>
      <c r="Z338" s="2" t="str">
        <f t="shared" si="52"/>
        <v>MEEP</v>
      </c>
      <c r="AA338" s="2">
        <f>IF(Z338="HERE",Y338,AA337+Graph!$G$1*1000)</f>
        <v>100144923.46347918</v>
      </c>
      <c r="AB338" s="2">
        <f t="shared" si="63"/>
        <v>420000</v>
      </c>
      <c r="AC338" s="2">
        <f t="shared" si="64"/>
        <v>59313819.818132624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263</v>
      </c>
      <c r="C339" s="7"/>
      <c r="D339" s="2" t="e">
        <f t="shared" si="55"/>
        <v>#N/A</v>
      </c>
      <c r="E339" s="2" t="e">
        <f t="shared" si="67"/>
        <v>#N/A</v>
      </c>
      <c r="F339" s="2">
        <v>896090.91496919096</v>
      </c>
      <c r="G339" s="2">
        <f t="shared" si="70"/>
        <v>729079.14285714284</v>
      </c>
      <c r="H339" s="2">
        <f t="shared" si="65"/>
        <v>184041601.48611745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6238222.4285714496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978189.50975608826</v>
      </c>
      <c r="Q339" s="2">
        <f t="shared" si="71"/>
        <v>750000</v>
      </c>
      <c r="R339" s="2">
        <f t="shared" si="66"/>
        <v>192124394.6085349</v>
      </c>
      <c r="S339" s="2">
        <f t="shared" si="58"/>
        <v>729079.14285713434</v>
      </c>
      <c r="T339" s="2">
        <f t="shared" si="59"/>
        <v>20920.857142857276</v>
      </c>
      <c r="U339" s="2">
        <f t="shared" si="60"/>
        <v>750000</v>
      </c>
      <c r="V339" s="2">
        <f t="shared" si="34"/>
        <v>122729369.20713107</v>
      </c>
      <c r="W339" s="2">
        <f t="shared" si="61"/>
        <v>741885.77388100326</v>
      </c>
      <c r="X339" s="2">
        <f t="shared" si="51"/>
        <v>8114.2261189967394</v>
      </c>
      <c r="Y339" s="2">
        <f t="shared" si="62"/>
        <v>69395025.401403815</v>
      </c>
      <c r="Z339" s="2" t="str">
        <f t="shared" si="52"/>
        <v>MEEP</v>
      </c>
      <c r="AA339" s="2">
        <f>IF(Z339="HERE",Y339,AA338+Graph!$G$1*1000)</f>
        <v>100564923.46347918</v>
      </c>
      <c r="AB339" s="2">
        <f t="shared" si="63"/>
        <v>420000</v>
      </c>
      <c r="AC339" s="2">
        <f t="shared" si="64"/>
        <v>59313819.818132624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264</v>
      </c>
      <c r="C340" s="7"/>
      <c r="D340" s="2" t="e">
        <f t="shared" si="55"/>
        <v>#N/A</v>
      </c>
      <c r="E340" s="2" t="e">
        <f t="shared" si="67"/>
        <v>#N/A</v>
      </c>
      <c r="F340" s="2">
        <v>897926.69045832753</v>
      </c>
      <c r="G340" s="2">
        <f t="shared" si="70"/>
        <v>729079.14285714284</v>
      </c>
      <c r="H340" s="2">
        <f t="shared" si="65"/>
        <v>184770680.62897459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6259143.2857143069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980296.14965155721</v>
      </c>
      <c r="Q340" s="2">
        <f t="shared" si="71"/>
        <v>750000</v>
      </c>
      <c r="R340" s="2">
        <f t="shared" si="66"/>
        <v>192874394.6085349</v>
      </c>
      <c r="S340" s="2">
        <f t="shared" si="58"/>
        <v>729079.14285713434</v>
      </c>
      <c r="T340" s="2">
        <f t="shared" si="59"/>
        <v>20920.857142857276</v>
      </c>
      <c r="U340" s="2">
        <f t="shared" si="60"/>
        <v>750000</v>
      </c>
      <c r="V340" s="2">
        <f t="shared" si="34"/>
        <v>123473090.75650123</v>
      </c>
      <c r="W340" s="2">
        <f t="shared" si="61"/>
        <v>743721.54937015474</v>
      </c>
      <c r="X340" s="2">
        <f t="shared" si="51"/>
        <v>6278.4506298452616</v>
      </c>
      <c r="Y340" s="2">
        <f t="shared" si="62"/>
        <v>69401303.85203366</v>
      </c>
      <c r="Z340" s="2" t="str">
        <f t="shared" si="52"/>
        <v>MEEP</v>
      </c>
      <c r="AA340" s="2">
        <f>IF(Z340="HERE",Y340,AA339+Graph!$G$1*1000)</f>
        <v>100984923.46347918</v>
      </c>
      <c r="AB340" s="2">
        <f t="shared" si="63"/>
        <v>420000</v>
      </c>
      <c r="AC340" s="2">
        <f t="shared" si="64"/>
        <v>59313819.818132624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265</v>
      </c>
      <c r="C341" s="7"/>
      <c r="D341" s="2" t="e">
        <f t="shared" si="55"/>
        <v>#N/A</v>
      </c>
      <c r="E341" s="2" t="e">
        <f t="shared" si="67"/>
        <v>#N/A</v>
      </c>
      <c r="F341" s="2">
        <v>899762.46594747901</v>
      </c>
      <c r="G341" s="2">
        <f t="shared" si="70"/>
        <v>729079.14285714284</v>
      </c>
      <c r="H341" s="2">
        <f t="shared" si="65"/>
        <v>185499759.77183172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6280064.1428571641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982402.78954702616</v>
      </c>
      <c r="Q341" s="2">
        <f t="shared" si="71"/>
        <v>750000</v>
      </c>
      <c r="R341" s="2">
        <f t="shared" si="66"/>
        <v>193624394.6085349</v>
      </c>
      <c r="S341" s="2">
        <f t="shared" si="58"/>
        <v>729079.14285713434</v>
      </c>
      <c r="T341" s="2">
        <f t="shared" si="59"/>
        <v>20920.857142857276</v>
      </c>
      <c r="U341" s="2">
        <f t="shared" si="60"/>
        <v>750000</v>
      </c>
      <c r="V341" s="2">
        <f t="shared" si="34"/>
        <v>124218648.08136052</v>
      </c>
      <c r="W341" s="2">
        <f t="shared" si="61"/>
        <v>745557.32485929132</v>
      </c>
      <c r="X341" s="2">
        <f t="shared" si="51"/>
        <v>4442.6751407086849</v>
      </c>
      <c r="Y341" s="2">
        <f t="shared" si="62"/>
        <v>69405746.527174369</v>
      </c>
      <c r="Z341" s="2" t="str">
        <f t="shared" si="52"/>
        <v>MEEP</v>
      </c>
      <c r="AA341" s="2">
        <f>IF(Z341="HERE",Y341,AA340+Graph!$G$1*1000)</f>
        <v>101404923.46347918</v>
      </c>
      <c r="AB341" s="2">
        <f t="shared" si="63"/>
        <v>420000</v>
      </c>
      <c r="AC341" s="2">
        <f t="shared" si="64"/>
        <v>59313819.818132624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266</v>
      </c>
      <c r="C342" s="7"/>
      <c r="D342" s="2" t="e">
        <f t="shared" si="55"/>
        <v>#N/A</v>
      </c>
      <c r="E342" s="2" t="e">
        <f t="shared" si="67"/>
        <v>#N/A</v>
      </c>
      <c r="F342" s="2">
        <v>901598.24143661559</v>
      </c>
      <c r="G342" s="2">
        <f t="shared" si="70"/>
        <v>729079.14285714284</v>
      </c>
      <c r="H342" s="2">
        <f t="shared" si="65"/>
        <v>186228838.91468886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6300985.0000000214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984509.42944249511</v>
      </c>
      <c r="Q342" s="2">
        <f t="shared" si="71"/>
        <v>750000</v>
      </c>
      <c r="R342" s="2">
        <f t="shared" si="66"/>
        <v>194374394.6085349</v>
      </c>
      <c r="S342" s="2">
        <f t="shared" si="58"/>
        <v>729079.14285713434</v>
      </c>
      <c r="T342" s="2">
        <f t="shared" si="59"/>
        <v>20920.857142857276</v>
      </c>
      <c r="U342" s="2">
        <f t="shared" si="60"/>
        <v>750000</v>
      </c>
      <c r="V342" s="2">
        <f t="shared" si="34"/>
        <v>124966041.18170896</v>
      </c>
      <c r="W342" s="2">
        <f t="shared" si="61"/>
        <v>747393.10034844279</v>
      </c>
      <c r="X342" s="2">
        <f t="shared" si="51"/>
        <v>2606.8996515572071</v>
      </c>
      <c r="Y342" s="2">
        <f t="shared" si="62"/>
        <v>69408353.426825926</v>
      </c>
      <c r="Z342" s="2" t="str">
        <f t="shared" si="52"/>
        <v>MEEP</v>
      </c>
      <c r="AA342" s="2">
        <f>IF(Z342="HERE",Y342,AA341+Graph!$G$1*1000)</f>
        <v>101824923.46347918</v>
      </c>
      <c r="AB342" s="2">
        <f t="shared" si="63"/>
        <v>420000</v>
      </c>
      <c r="AC342" s="2">
        <f t="shared" si="64"/>
        <v>59313819.818132624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267</v>
      </c>
      <c r="C343" s="7"/>
      <c r="D343" s="2" t="e">
        <f t="shared" si="55"/>
        <v>#N/A</v>
      </c>
      <c r="E343" s="2" t="e">
        <f t="shared" si="67"/>
        <v>#N/A</v>
      </c>
      <c r="F343" s="2">
        <v>903434.01692576706</v>
      </c>
      <c r="G343" s="2">
        <f t="shared" si="70"/>
        <v>729079.14285714284</v>
      </c>
      <c r="H343" s="2">
        <f t="shared" si="65"/>
        <v>186957918.05754599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6321905.8571428787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986616.06933796406</v>
      </c>
      <c r="Q343" s="2">
        <f t="shared" si="71"/>
        <v>750000</v>
      </c>
      <c r="R343" s="2">
        <f t="shared" si="66"/>
        <v>195124394.6085349</v>
      </c>
      <c r="S343" s="2">
        <f t="shared" si="58"/>
        <v>729079.14285713434</v>
      </c>
      <c r="T343" s="2">
        <f t="shared" si="59"/>
        <v>20920.857142857276</v>
      </c>
      <c r="U343" s="2">
        <f t="shared" si="60"/>
        <v>750000</v>
      </c>
      <c r="V343" s="2">
        <f t="shared" si="34"/>
        <v>125715270.05754654</v>
      </c>
      <c r="W343" s="2">
        <f t="shared" si="61"/>
        <v>749228.87583757937</v>
      </c>
      <c r="X343" s="2">
        <f t="shared" si="51"/>
        <v>771.12416242063046</v>
      </c>
      <c r="Y343" s="2">
        <f t="shared" si="62"/>
        <v>69409124.550988346</v>
      </c>
      <c r="Z343" s="2" t="str">
        <f t="shared" si="52"/>
        <v>MEEP</v>
      </c>
      <c r="AA343" s="2">
        <f>IF(Z343="HERE",Y343,AA342+Graph!$G$1*1000)</f>
        <v>102244923.46347918</v>
      </c>
      <c r="AB343" s="2">
        <f t="shared" si="63"/>
        <v>420000</v>
      </c>
      <c r="AC343" s="2">
        <f t="shared" si="64"/>
        <v>59313819.818132624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268</v>
      </c>
      <c r="C344" s="7"/>
      <c r="D344" s="2" t="e">
        <f t="shared" si="55"/>
        <v>#N/A</v>
      </c>
      <c r="E344" s="2" t="e">
        <f t="shared" si="67"/>
        <v>#N/A</v>
      </c>
      <c r="F344" s="2">
        <v>905269.79241490364</v>
      </c>
      <c r="G344" s="2">
        <f t="shared" si="70"/>
        <v>729079.14285714284</v>
      </c>
      <c r="H344" s="2">
        <f t="shared" si="65"/>
        <v>187686997.20040312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6342826.714285736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988722.70923343301</v>
      </c>
      <c r="Q344" s="2">
        <f t="shared" si="71"/>
        <v>750000</v>
      </c>
      <c r="R344" s="2">
        <f t="shared" si="66"/>
        <v>195874394.6085349</v>
      </c>
      <c r="S344" s="2">
        <f t="shared" si="58"/>
        <v>729079.14285713434</v>
      </c>
      <c r="T344" s="2">
        <f t="shared" si="59"/>
        <v>20920.857142857276</v>
      </c>
      <c r="U344" s="2">
        <f t="shared" si="60"/>
        <v>750000</v>
      </c>
      <c r="V344" s="2">
        <f t="shared" si="34"/>
        <v>126444349.20040369</v>
      </c>
      <c r="W344" s="2">
        <f t="shared" si="61"/>
        <v>729079.14285714924</v>
      </c>
      <c r="X344" s="2">
        <f t="shared" si="51"/>
        <v>20920.857142850757</v>
      </c>
      <c r="Y344" s="2">
        <f t="shared" si="62"/>
        <v>69430045.408131197</v>
      </c>
      <c r="Z344" s="2" t="str">
        <f t="shared" si="52"/>
        <v>MEEP</v>
      </c>
      <c r="AA344" s="2">
        <f>IF(Z344="HERE",Y344,AA343+Graph!$G$1*1000)</f>
        <v>102664923.46347918</v>
      </c>
      <c r="AB344" s="2">
        <f t="shared" si="63"/>
        <v>420000</v>
      </c>
      <c r="AC344" s="2">
        <f t="shared" si="64"/>
        <v>59313819.818132624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269</v>
      </c>
      <c r="C345" s="7"/>
      <c r="D345" s="2" t="e">
        <f t="shared" si="55"/>
        <v>#N/A</v>
      </c>
      <c r="E345" s="2" t="e">
        <f t="shared" si="67"/>
        <v>#N/A</v>
      </c>
      <c r="F345" s="2">
        <v>907105.56790405512</v>
      </c>
      <c r="G345" s="2">
        <f t="shared" si="70"/>
        <v>729079.14285714284</v>
      </c>
      <c r="H345" s="2">
        <f t="shared" si="65"/>
        <v>188416076.34326026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6363747.5714285932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990829.34912890196</v>
      </c>
      <c r="Q345" s="2">
        <f t="shared" si="71"/>
        <v>750000</v>
      </c>
      <c r="R345" s="2">
        <f t="shared" si="66"/>
        <v>196624394.6085349</v>
      </c>
      <c r="S345" s="2">
        <f t="shared" si="58"/>
        <v>729079.14285713434</v>
      </c>
      <c r="T345" s="2">
        <f t="shared" si="59"/>
        <v>20920.857142857276</v>
      </c>
      <c r="U345" s="2">
        <f t="shared" si="60"/>
        <v>750000</v>
      </c>
      <c r="V345" s="2">
        <f t="shared" si="34"/>
        <v>127173428.34326084</v>
      </c>
      <c r="W345" s="2">
        <f t="shared" si="61"/>
        <v>729079.14285714924</v>
      </c>
      <c r="X345" s="2">
        <f t="shared" si="51"/>
        <v>20920.857142850757</v>
      </c>
      <c r="Y345" s="2">
        <f t="shared" si="62"/>
        <v>69450966.265274048</v>
      </c>
      <c r="Z345" s="2" t="str">
        <f t="shared" si="52"/>
        <v>MEEP</v>
      </c>
      <c r="AA345" s="2">
        <f>IF(Z345="HERE",Y345,AA344+Graph!$G$1*1000)</f>
        <v>103084923.46347918</v>
      </c>
      <c r="AB345" s="2">
        <f t="shared" si="63"/>
        <v>420000</v>
      </c>
      <c r="AC345" s="2">
        <f t="shared" si="64"/>
        <v>59313819.818132624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270</v>
      </c>
      <c r="C346" s="7"/>
      <c r="D346" s="2" t="e">
        <f t="shared" si="55"/>
        <v>#N/A</v>
      </c>
      <c r="E346" s="2" t="e">
        <f t="shared" si="67"/>
        <v>#N/A</v>
      </c>
      <c r="F346" s="2">
        <v>908941.3433932066</v>
      </c>
      <c r="G346" s="2">
        <f t="shared" si="70"/>
        <v>729079.14285714284</v>
      </c>
      <c r="H346" s="2">
        <f t="shared" si="65"/>
        <v>189145155.48611739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6384668.4285714505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992935.98902438581</v>
      </c>
      <c r="Q346" s="2">
        <f t="shared" si="71"/>
        <v>750000</v>
      </c>
      <c r="R346" s="2">
        <f t="shared" si="66"/>
        <v>197374394.6085349</v>
      </c>
      <c r="S346" s="2">
        <f t="shared" si="58"/>
        <v>729079.14285713434</v>
      </c>
      <c r="T346" s="2">
        <f t="shared" si="59"/>
        <v>20920.857142857276</v>
      </c>
      <c r="U346" s="2">
        <f t="shared" si="60"/>
        <v>750000</v>
      </c>
      <c r="V346" s="2">
        <f t="shared" si="34"/>
        <v>127902507.48611799</v>
      </c>
      <c r="W346" s="2">
        <f t="shared" si="61"/>
        <v>729079.14285714924</v>
      </c>
      <c r="X346" s="2">
        <f t="shared" si="51"/>
        <v>20920.857142850757</v>
      </c>
      <c r="Y346" s="2">
        <f t="shared" si="62"/>
        <v>69471887.122416899</v>
      </c>
      <c r="Z346" s="2" t="str">
        <f t="shared" si="52"/>
        <v>MEEP</v>
      </c>
      <c r="AA346" s="2">
        <f>IF(Z346="HERE",Y346,AA345+Graph!$G$1*1000)</f>
        <v>103504923.46347918</v>
      </c>
      <c r="AB346" s="2">
        <f t="shared" si="63"/>
        <v>420000</v>
      </c>
      <c r="AC346" s="2">
        <f t="shared" si="64"/>
        <v>59313819.818132624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271</v>
      </c>
      <c r="C347" s="7"/>
      <c r="D347" s="2" t="e">
        <f t="shared" si="55"/>
        <v>#N/A</v>
      </c>
      <c r="E347" s="2" t="e">
        <f t="shared" si="67"/>
        <v>#N/A</v>
      </c>
      <c r="F347" s="2">
        <v>910777.11888234317</v>
      </c>
      <c r="G347" s="2">
        <f t="shared" si="70"/>
        <v>729079.14285714284</v>
      </c>
      <c r="H347" s="2">
        <f t="shared" si="65"/>
        <v>189874234.62897453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6405589.2857143078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995042.62891985476</v>
      </c>
      <c r="Q347" s="2">
        <f t="shared" si="71"/>
        <v>750000</v>
      </c>
      <c r="R347" s="2">
        <f t="shared" si="66"/>
        <v>198124394.6085349</v>
      </c>
      <c r="S347" s="2">
        <f t="shared" si="58"/>
        <v>729079.14285713434</v>
      </c>
      <c r="T347" s="2">
        <f t="shared" si="59"/>
        <v>20920.857142857276</v>
      </c>
      <c r="U347" s="2">
        <f t="shared" si="60"/>
        <v>750000</v>
      </c>
      <c r="V347" s="2">
        <f t="shared" si="34"/>
        <v>128631586.62897514</v>
      </c>
      <c r="W347" s="2">
        <f t="shared" si="61"/>
        <v>729079.14285714924</v>
      </c>
      <c r="X347" s="2">
        <f t="shared" si="51"/>
        <v>20920.857142850757</v>
      </c>
      <c r="Y347" s="2">
        <f t="shared" si="62"/>
        <v>69492807.979559749</v>
      </c>
      <c r="Z347" s="2" t="str">
        <f t="shared" si="52"/>
        <v>MEEP</v>
      </c>
      <c r="AA347" s="2">
        <f>IF(Z347="HERE",Y347,AA346+Graph!$G$1*1000)</f>
        <v>103924923.46347918</v>
      </c>
      <c r="AB347" s="2">
        <f t="shared" si="63"/>
        <v>420000</v>
      </c>
      <c r="AC347" s="2">
        <f t="shared" si="64"/>
        <v>59313819.818132624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272</v>
      </c>
      <c r="C348" s="7"/>
      <c r="D348" s="2" t="e">
        <f t="shared" si="55"/>
        <v>#N/A</v>
      </c>
      <c r="E348" s="2" t="e">
        <f t="shared" si="67"/>
        <v>#N/A</v>
      </c>
      <c r="F348" s="2">
        <v>912612.89437149465</v>
      </c>
      <c r="G348" s="2">
        <f t="shared" si="70"/>
        <v>729079.14285714284</v>
      </c>
      <c r="H348" s="2">
        <f t="shared" si="65"/>
        <v>190603313.77183166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6426510.1428571651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997149.26881532371</v>
      </c>
      <c r="Q348" s="2">
        <f t="shared" si="71"/>
        <v>750000</v>
      </c>
      <c r="R348" s="2">
        <f t="shared" si="66"/>
        <v>198874394.6085349</v>
      </c>
      <c r="S348" s="2">
        <f t="shared" si="58"/>
        <v>729079.14285713434</v>
      </c>
      <c r="T348" s="2">
        <f t="shared" si="59"/>
        <v>20920.857142857276</v>
      </c>
      <c r="U348" s="2">
        <f t="shared" si="60"/>
        <v>750000</v>
      </c>
      <c r="V348" s="2">
        <f t="shared" si="34"/>
        <v>129360665.77183229</v>
      </c>
      <c r="W348" s="2">
        <f t="shared" si="61"/>
        <v>729079.14285714924</v>
      </c>
      <c r="X348" s="2">
        <f t="shared" si="51"/>
        <v>20920.857142850757</v>
      </c>
      <c r="Y348" s="2">
        <f t="shared" si="62"/>
        <v>69513728.8367026</v>
      </c>
      <c r="Z348" s="2" t="str">
        <f t="shared" si="52"/>
        <v>MEEP</v>
      </c>
      <c r="AA348" s="2">
        <f>IF(Z348="HERE",Y348,AA347+Graph!$G$1*1000)</f>
        <v>104344923.46347918</v>
      </c>
      <c r="AB348" s="2">
        <f t="shared" si="63"/>
        <v>420000</v>
      </c>
      <c r="AC348" s="2">
        <f t="shared" si="64"/>
        <v>59313819.818132624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273</v>
      </c>
      <c r="C349" s="7"/>
      <c r="D349" s="2" t="e">
        <f t="shared" si="55"/>
        <v>#N/A</v>
      </c>
      <c r="E349" s="2" t="e">
        <f t="shared" si="67"/>
        <v>#N/A</v>
      </c>
      <c r="F349" s="2">
        <v>914448.66986063123</v>
      </c>
      <c r="G349" s="2">
        <f t="shared" si="70"/>
        <v>729079.14285714284</v>
      </c>
      <c r="H349" s="2">
        <f t="shared" si="65"/>
        <v>191332392.9146888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6447431.0000000224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999255.90871079266</v>
      </c>
      <c r="Q349" s="2">
        <f t="shared" si="71"/>
        <v>750000</v>
      </c>
      <c r="R349" s="2">
        <f t="shared" si="66"/>
        <v>199624394.6085349</v>
      </c>
      <c r="S349" s="2">
        <f t="shared" si="58"/>
        <v>729079.14285713434</v>
      </c>
      <c r="T349" s="2">
        <f t="shared" si="59"/>
        <v>20920.857142857276</v>
      </c>
      <c r="U349" s="2">
        <f t="shared" si="60"/>
        <v>750000</v>
      </c>
      <c r="V349" s="2">
        <f t="shared" si="34"/>
        <v>130089744.91468944</v>
      </c>
      <c r="W349" s="2">
        <f t="shared" si="61"/>
        <v>729079.14285714924</v>
      </c>
      <c r="X349" s="2">
        <f t="shared" si="51"/>
        <v>20920.857142850757</v>
      </c>
      <c r="Y349" s="2">
        <f t="shared" si="62"/>
        <v>69534649.693845451</v>
      </c>
      <c r="Z349" s="2" t="str">
        <f t="shared" si="52"/>
        <v>MEEP</v>
      </c>
      <c r="AA349" s="2">
        <f>IF(Z349="HERE",Y349,AA348+Graph!$G$1*1000)</f>
        <v>104764923.46347918</v>
      </c>
      <c r="AB349" s="2">
        <f t="shared" si="63"/>
        <v>420000</v>
      </c>
      <c r="AC349" s="2">
        <f t="shared" si="64"/>
        <v>59313819.818132624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274</v>
      </c>
      <c r="C350" s="7"/>
      <c r="D350" s="2" t="e">
        <f t="shared" si="55"/>
        <v>#N/A</v>
      </c>
      <c r="E350" s="2" t="e">
        <f t="shared" si="67"/>
        <v>#N/A</v>
      </c>
      <c r="F350" s="2">
        <v>916284.44534978271</v>
      </c>
      <c r="G350" s="2">
        <f t="shared" si="70"/>
        <v>729079.14285714284</v>
      </c>
      <c r="H350" s="2">
        <f t="shared" si="65"/>
        <v>192061472.05754593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6468351.8571428796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1001362.5486062616</v>
      </c>
      <c r="Q350" s="2">
        <f t="shared" si="71"/>
        <v>750000</v>
      </c>
      <c r="R350" s="2">
        <f t="shared" si="66"/>
        <v>200374394.6085349</v>
      </c>
      <c r="S350" s="2">
        <f t="shared" si="58"/>
        <v>729079.14285713434</v>
      </c>
      <c r="T350" s="2">
        <f t="shared" si="59"/>
        <v>20920.857142857276</v>
      </c>
      <c r="U350" s="2">
        <f t="shared" si="60"/>
        <v>750000</v>
      </c>
      <c r="V350" s="2">
        <f t="shared" si="34"/>
        <v>130818824.05754659</v>
      </c>
      <c r="W350" s="2">
        <f t="shared" si="61"/>
        <v>729079.14285714924</v>
      </c>
      <c r="X350" s="2">
        <f t="shared" si="51"/>
        <v>20920.857142850757</v>
      </c>
      <c r="Y350" s="2">
        <f t="shared" si="62"/>
        <v>69555570.550988302</v>
      </c>
      <c r="Z350" s="2" t="str">
        <f t="shared" si="52"/>
        <v>MEEP</v>
      </c>
      <c r="AA350" s="2">
        <f>IF(Z350="HERE",Y350,AA349+Graph!$G$1*1000)</f>
        <v>105184923.46347918</v>
      </c>
      <c r="AB350" s="2">
        <f t="shared" si="63"/>
        <v>420000</v>
      </c>
      <c r="AC350" s="2">
        <f t="shared" si="64"/>
        <v>59313819.818132624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275</v>
      </c>
      <c r="C351" s="7"/>
      <c r="D351" s="2" t="e">
        <f t="shared" si="55"/>
        <v>#N/A</v>
      </c>
      <c r="E351" s="2" t="e">
        <f t="shared" si="67"/>
        <v>#N/A</v>
      </c>
      <c r="F351" s="2">
        <v>918120.22083891928</v>
      </c>
      <c r="G351" s="2">
        <f t="shared" si="70"/>
        <v>729079.14285714284</v>
      </c>
      <c r="H351" s="2">
        <f t="shared" si="65"/>
        <v>192790551.20040306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6489272.7142857369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1003469.1885017306</v>
      </c>
      <c r="Q351" s="2">
        <f t="shared" si="71"/>
        <v>750000</v>
      </c>
      <c r="R351" s="2">
        <f t="shared" si="66"/>
        <v>201124394.6085349</v>
      </c>
      <c r="S351" s="2">
        <f t="shared" si="58"/>
        <v>729079.14285713434</v>
      </c>
      <c r="T351" s="2">
        <f t="shared" si="59"/>
        <v>20920.857142857276</v>
      </c>
      <c r="U351" s="2">
        <f t="shared" si="60"/>
        <v>750000</v>
      </c>
      <c r="V351" s="2">
        <f t="shared" si="34"/>
        <v>131547903.20040374</v>
      </c>
      <c r="W351" s="2">
        <f t="shared" si="61"/>
        <v>729079.14285714924</v>
      </c>
      <c r="X351" s="2">
        <f t="shared" si="51"/>
        <v>20920.857142850757</v>
      </c>
      <c r="Y351" s="2">
        <f t="shared" ref="Y351:Y385" si="74">IF(COUNT($C352)=0,IF(COUNT($C351)=1,C351,SUM(Y350+X351)),C351)</f>
        <v>69576491.408131152</v>
      </c>
      <c r="Z351" s="2" t="str">
        <f t="shared" si="52"/>
        <v>MEEP</v>
      </c>
      <c r="AA351" s="2">
        <f>IF(Z351="HERE",Y351,AA350+Graph!$G$1*1000)</f>
        <v>105604923.46347918</v>
      </c>
      <c r="AB351" s="2">
        <f t="shared" si="63"/>
        <v>420000</v>
      </c>
      <c r="AC351" s="2">
        <f t="shared" ref="AC351:AC385" si="75">IF(Z352="HERE",V351,AC350)</f>
        <v>59313819.818132624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276</v>
      </c>
      <c r="C352" s="7"/>
      <c r="D352" s="2" t="e">
        <f t="shared" si="55"/>
        <v>#N/A</v>
      </c>
      <c r="E352" s="2" t="e">
        <f t="shared" si="67"/>
        <v>#N/A</v>
      </c>
      <c r="F352" s="2">
        <v>919955.99632807076</v>
      </c>
      <c r="G352" s="2">
        <f t="shared" si="70"/>
        <v>729079.14285714284</v>
      </c>
      <c r="H352" s="2">
        <f t="shared" ref="H352:H385" si="76">IF(COUNT($C353)=0,IF(COUNT($C352)=1,C352,SUM(H351+G352)),C352)</f>
        <v>193519630.3432602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6510193.5714285942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1005575.8283971995</v>
      </c>
      <c r="Q352" s="2">
        <f t="shared" si="71"/>
        <v>750000</v>
      </c>
      <c r="R352" s="2">
        <f t="shared" ref="R352:R385" si="77">IF(COUNT($C353)=0,IF(COUNT($C352)=1,M352,SUM(R351+Q352)),M352)</f>
        <v>201874394.6085349</v>
      </c>
      <c r="S352" s="2">
        <f t="shared" si="58"/>
        <v>729079.14285713434</v>
      </c>
      <c r="T352" s="2">
        <f t="shared" si="59"/>
        <v>20920.857142857276</v>
      </c>
      <c r="U352" s="2">
        <f t="shared" si="60"/>
        <v>750000</v>
      </c>
      <c r="V352" s="2">
        <f t="shared" si="34"/>
        <v>132276982.34326088</v>
      </c>
      <c r="W352" s="2">
        <f t="shared" si="61"/>
        <v>729079.14285714924</v>
      </c>
      <c r="X352" s="2">
        <f t="shared" si="51"/>
        <v>20920.857142850757</v>
      </c>
      <c r="Y352" s="2">
        <f t="shared" si="74"/>
        <v>69597412.265274003</v>
      </c>
      <c r="Z352" s="2" t="str">
        <f t="shared" si="52"/>
        <v>MEEP</v>
      </c>
      <c r="AA352" s="2">
        <f>IF(Z352="HERE",Y352,AA351+Graph!$G$1*1000)</f>
        <v>106024923.46347918</v>
      </c>
      <c r="AB352" s="2">
        <f t="shared" si="63"/>
        <v>420000</v>
      </c>
      <c r="AC352" s="2">
        <f t="shared" si="75"/>
        <v>59313819.818132624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277</v>
      </c>
      <c r="C353" s="7"/>
      <c r="D353" s="2" t="e">
        <f t="shared" si="55"/>
        <v>#N/A</v>
      </c>
      <c r="E353" s="2" t="e">
        <f t="shared" si="67"/>
        <v>#N/A</v>
      </c>
      <c r="F353" s="2">
        <v>921791.77181722224</v>
      </c>
      <c r="G353" s="2">
        <f t="shared" si="70"/>
        <v>729079.14285714284</v>
      </c>
      <c r="H353" s="2">
        <f t="shared" si="76"/>
        <v>194248709.48611733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6531114.4285714515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1007682.4682926685</v>
      </c>
      <c r="Q353" s="2">
        <f t="shared" si="71"/>
        <v>750000</v>
      </c>
      <c r="R353" s="2">
        <f t="shared" si="77"/>
        <v>202624394.6085349</v>
      </c>
      <c r="S353" s="2">
        <f t="shared" si="58"/>
        <v>729079.14285713434</v>
      </c>
      <c r="T353" s="2">
        <f t="shared" si="59"/>
        <v>20920.857142857276</v>
      </c>
      <c r="U353" s="2">
        <f t="shared" si="60"/>
        <v>750000</v>
      </c>
      <c r="V353" s="2">
        <f t="shared" si="34"/>
        <v>133006061.48611803</v>
      </c>
      <c r="W353" s="2">
        <f t="shared" si="61"/>
        <v>729079.14285714924</v>
      </c>
      <c r="X353" s="2">
        <f t="shared" si="51"/>
        <v>20920.857142850757</v>
      </c>
      <c r="Y353" s="2">
        <f t="shared" si="74"/>
        <v>69618333.122416854</v>
      </c>
      <c r="Z353" s="2" t="str">
        <f t="shared" si="52"/>
        <v>MEEP</v>
      </c>
      <c r="AA353" s="2">
        <f>IF(Z353="HERE",Y353,AA352+Graph!$G$1*1000)</f>
        <v>106444923.46347918</v>
      </c>
      <c r="AB353" s="2">
        <f t="shared" si="63"/>
        <v>420000</v>
      </c>
      <c r="AC353" s="2">
        <f t="shared" si="75"/>
        <v>59313819.818132624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278</v>
      </c>
      <c r="C354" s="7"/>
      <c r="D354" s="2" t="e">
        <f t="shared" si="55"/>
        <v>#N/A</v>
      </c>
      <c r="E354" s="2" t="e">
        <f t="shared" si="67"/>
        <v>#N/A</v>
      </c>
      <c r="F354" s="2">
        <v>923627.54730635881</v>
      </c>
      <c r="G354" s="2">
        <f t="shared" si="70"/>
        <v>729079.14285714284</v>
      </c>
      <c r="H354" s="2">
        <f t="shared" si="76"/>
        <v>194977788.62897447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6552035.2857143087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1009789.1081881374</v>
      </c>
      <c r="Q354" s="2">
        <f t="shared" si="71"/>
        <v>750000</v>
      </c>
      <c r="R354" s="2">
        <f t="shared" si="77"/>
        <v>203374394.6085349</v>
      </c>
      <c r="S354" s="2">
        <f t="shared" si="58"/>
        <v>729079.14285713434</v>
      </c>
      <c r="T354" s="2">
        <f t="shared" si="59"/>
        <v>20920.857142857276</v>
      </c>
      <c r="U354" s="2">
        <f t="shared" si="60"/>
        <v>750000</v>
      </c>
      <c r="V354" s="2">
        <f t="shared" si="34"/>
        <v>133735140.62897518</v>
      </c>
      <c r="W354" s="2">
        <f t="shared" si="61"/>
        <v>729079.14285714924</v>
      </c>
      <c r="X354" s="2">
        <f t="shared" si="51"/>
        <v>20920.857142850757</v>
      </c>
      <c r="Y354" s="2">
        <f t="shared" si="74"/>
        <v>69639253.979559705</v>
      </c>
      <c r="Z354" s="2" t="str">
        <f t="shared" si="52"/>
        <v>MEEP</v>
      </c>
      <c r="AA354" s="2">
        <f>IF(Z354="HERE",Y354,AA353+Graph!$G$1*1000)</f>
        <v>106864923.46347918</v>
      </c>
      <c r="AB354" s="2">
        <f t="shared" si="63"/>
        <v>420000</v>
      </c>
      <c r="AC354" s="2">
        <f t="shared" si="75"/>
        <v>59313819.818132624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279</v>
      </c>
      <c r="C355" s="7"/>
      <c r="D355" s="2" t="e">
        <f t="shared" si="55"/>
        <v>#N/A</v>
      </c>
      <c r="E355" s="2" t="e">
        <f t="shared" si="67"/>
        <v>#N/A</v>
      </c>
      <c r="F355" s="2">
        <v>925463.32279551029</v>
      </c>
      <c r="G355" s="2">
        <f t="shared" si="70"/>
        <v>729079.14285714284</v>
      </c>
      <c r="H355" s="2">
        <f t="shared" si="76"/>
        <v>195706867.7718316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6572956.142857166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1011895.7480836064</v>
      </c>
      <c r="Q355" s="2">
        <f t="shared" si="71"/>
        <v>750000</v>
      </c>
      <c r="R355" s="2">
        <f t="shared" si="77"/>
        <v>204124394.6085349</v>
      </c>
      <c r="S355" s="2">
        <f t="shared" si="58"/>
        <v>729079.14285713434</v>
      </c>
      <c r="T355" s="2">
        <f t="shared" si="59"/>
        <v>20920.857142857276</v>
      </c>
      <c r="U355" s="2">
        <f t="shared" si="60"/>
        <v>750000</v>
      </c>
      <c r="V355" s="2">
        <f t="shared" si="34"/>
        <v>134464219.77183232</v>
      </c>
      <c r="W355" s="2">
        <f t="shared" si="61"/>
        <v>729079.14285713434</v>
      </c>
      <c r="X355" s="2">
        <f t="shared" si="51"/>
        <v>20920.857142865658</v>
      </c>
      <c r="Y355" s="2">
        <f t="shared" si="74"/>
        <v>69660174.83670257</v>
      </c>
      <c r="Z355" s="2" t="str">
        <f t="shared" si="52"/>
        <v>MEEP</v>
      </c>
      <c r="AA355" s="2">
        <f>IF(Z355="HERE",Y355,AA354+Graph!$G$1*1000)</f>
        <v>107284923.46347918</v>
      </c>
      <c r="AB355" s="2">
        <f t="shared" si="63"/>
        <v>420000</v>
      </c>
      <c r="AC355" s="2">
        <f t="shared" si="75"/>
        <v>59313819.818132624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280</v>
      </c>
      <c r="C356" s="7"/>
      <c r="D356" s="2" t="e">
        <f t="shared" si="55"/>
        <v>#N/A</v>
      </c>
      <c r="E356" s="2" t="e">
        <f t="shared" si="67"/>
        <v>#N/A</v>
      </c>
      <c r="F356" s="2">
        <v>927299.09828464687</v>
      </c>
      <c r="G356" s="2">
        <f t="shared" si="70"/>
        <v>729079.14285714284</v>
      </c>
      <c r="H356" s="2">
        <f t="shared" si="76"/>
        <v>196435946.91468874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6593877.0000000233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1014002.3879790902</v>
      </c>
      <c r="Q356" s="2">
        <f t="shared" si="71"/>
        <v>750000</v>
      </c>
      <c r="R356" s="2">
        <f t="shared" si="77"/>
        <v>204874394.6085349</v>
      </c>
      <c r="S356" s="2">
        <f t="shared" si="58"/>
        <v>729079.14285713434</v>
      </c>
      <c r="T356" s="2">
        <f t="shared" si="59"/>
        <v>20920.857142857276</v>
      </c>
      <c r="U356" s="2">
        <f t="shared" si="60"/>
        <v>750000</v>
      </c>
      <c r="V356" s="2">
        <f t="shared" ref="V356:V385" si="78">H272</f>
        <v>135193298.91468945</v>
      </c>
      <c r="W356" s="2">
        <f t="shared" si="61"/>
        <v>729079.14285713434</v>
      </c>
      <c r="X356" s="2">
        <f t="shared" si="51"/>
        <v>20920.857142865658</v>
      </c>
      <c r="Y356" s="2">
        <f t="shared" si="74"/>
        <v>69681095.693845436</v>
      </c>
      <c r="Z356" s="2" t="str">
        <f t="shared" si="52"/>
        <v>MEEP</v>
      </c>
      <c r="AA356" s="2">
        <f>IF(Z356="HERE",Y356,AA355+Graph!$G$1*1000)</f>
        <v>107704923.46347918</v>
      </c>
      <c r="AB356" s="2">
        <f t="shared" si="63"/>
        <v>420000</v>
      </c>
      <c r="AC356" s="2">
        <f t="shared" si="75"/>
        <v>59313819.818132624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281</v>
      </c>
      <c r="C357" s="7"/>
      <c r="D357" s="2" t="e">
        <f t="shared" si="55"/>
        <v>#N/A</v>
      </c>
      <c r="E357" s="2" t="e">
        <f t="shared" si="67"/>
        <v>#N/A</v>
      </c>
      <c r="F357" s="2">
        <v>929134.87377379835</v>
      </c>
      <c r="G357" s="2">
        <f t="shared" si="70"/>
        <v>729079.14285714284</v>
      </c>
      <c r="H357" s="2">
        <f t="shared" si="76"/>
        <v>197165026.05754587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6614797.8571428806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1016109.0278745592</v>
      </c>
      <c r="Q357" s="2">
        <f t="shared" si="71"/>
        <v>750000</v>
      </c>
      <c r="R357" s="2">
        <f t="shared" si="77"/>
        <v>205624394.6085349</v>
      </c>
      <c r="S357" s="2">
        <f t="shared" si="58"/>
        <v>729079.14285713434</v>
      </c>
      <c r="T357" s="2">
        <f t="shared" si="59"/>
        <v>20920.857142857276</v>
      </c>
      <c r="U357" s="2">
        <f t="shared" si="60"/>
        <v>750000</v>
      </c>
      <c r="V357" s="2">
        <f t="shared" si="78"/>
        <v>135922378.05754659</v>
      </c>
      <c r="W357" s="2">
        <f t="shared" si="61"/>
        <v>729079.14285713434</v>
      </c>
      <c r="X357" s="2">
        <f t="shared" si="51"/>
        <v>20920.857142865658</v>
      </c>
      <c r="Y357" s="2">
        <f t="shared" si="74"/>
        <v>69702016.550988302</v>
      </c>
      <c r="Z357" s="2" t="str">
        <f t="shared" si="52"/>
        <v>MEEP</v>
      </c>
      <c r="AA357" s="2">
        <f>IF(Z357="HERE",Y357,AA356+Graph!$G$1*1000)</f>
        <v>108124923.46347918</v>
      </c>
      <c r="AB357" s="2">
        <f t="shared" si="63"/>
        <v>420000</v>
      </c>
      <c r="AC357" s="2">
        <f t="shared" si="75"/>
        <v>59313819.818132624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282</v>
      </c>
      <c r="C358" s="7"/>
      <c r="D358" s="2" t="e">
        <f t="shared" si="55"/>
        <v>#N/A</v>
      </c>
      <c r="E358" s="2" t="e">
        <f t="shared" si="67"/>
        <v>#N/A</v>
      </c>
      <c r="F358" s="2">
        <v>930970.64926293492</v>
      </c>
      <c r="G358" s="2">
        <f t="shared" ref="G358:G385" si="79">IF(F358&gt;750000,$AK$31*1000,F358)</f>
        <v>729079.14285714284</v>
      </c>
      <c r="H358" s="2">
        <f t="shared" si="76"/>
        <v>197894105.200403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6635718.7142857378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1018215.6677700281</v>
      </c>
      <c r="Q358" s="2">
        <f t="shared" ref="Q358:Q385" si="80">IF(P358&gt;750000,750000,P358)</f>
        <v>750000</v>
      </c>
      <c r="R358" s="2">
        <f t="shared" si="77"/>
        <v>206374394.6085349</v>
      </c>
      <c r="S358" s="2">
        <f t="shared" si="58"/>
        <v>729079.14285713434</v>
      </c>
      <c r="T358" s="2">
        <f t="shared" si="59"/>
        <v>20920.857142857276</v>
      </c>
      <c r="U358" s="2">
        <f t="shared" si="60"/>
        <v>750000</v>
      </c>
      <c r="V358" s="2">
        <f t="shared" si="78"/>
        <v>136651457.20040372</v>
      </c>
      <c r="W358" s="2">
        <f t="shared" si="61"/>
        <v>729079.14285713434</v>
      </c>
      <c r="X358" s="2">
        <f t="shared" si="51"/>
        <v>20920.857142865658</v>
      </c>
      <c r="Y358" s="2">
        <f t="shared" si="74"/>
        <v>69722937.408131167</v>
      </c>
      <c r="Z358" s="2" t="str">
        <f t="shared" si="52"/>
        <v>MEEP</v>
      </c>
      <c r="AA358" s="2">
        <f>IF(Z358="HERE",Y358,AA357+Graph!$G$1*1000)</f>
        <v>108544923.46347918</v>
      </c>
      <c r="AB358" s="2">
        <f t="shared" si="63"/>
        <v>420000</v>
      </c>
      <c r="AC358" s="2">
        <f t="shared" si="75"/>
        <v>59313819.818132624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283</v>
      </c>
      <c r="C359" s="7"/>
      <c r="D359" s="2" t="e">
        <f t="shared" si="55"/>
        <v>#N/A</v>
      </c>
      <c r="E359" s="2" t="e">
        <f t="shared" si="67"/>
        <v>#N/A</v>
      </c>
      <c r="F359" s="2">
        <v>932806.4247520864</v>
      </c>
      <c r="G359" s="2">
        <f t="shared" si="79"/>
        <v>729079.14285714284</v>
      </c>
      <c r="H359" s="2">
        <f t="shared" si="76"/>
        <v>198623184.34326014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6656639.5714285951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1020322.3076654971</v>
      </c>
      <c r="Q359" s="2">
        <f t="shared" si="80"/>
        <v>750000</v>
      </c>
      <c r="R359" s="2">
        <f t="shared" si="77"/>
        <v>207124394.6085349</v>
      </c>
      <c r="S359" s="2">
        <f t="shared" si="58"/>
        <v>729079.14285713434</v>
      </c>
      <c r="T359" s="2">
        <f t="shared" si="59"/>
        <v>20920.857142857276</v>
      </c>
      <c r="U359" s="2">
        <f t="shared" si="60"/>
        <v>750000</v>
      </c>
      <c r="V359" s="2">
        <f t="shared" si="78"/>
        <v>137380536.34326085</v>
      </c>
      <c r="W359" s="2">
        <f t="shared" si="61"/>
        <v>729079.14285713434</v>
      </c>
      <c r="X359" s="2">
        <f t="shared" si="51"/>
        <v>20920.857142865658</v>
      </c>
      <c r="Y359" s="2">
        <f t="shared" si="74"/>
        <v>69743858.265274033</v>
      </c>
      <c r="Z359" s="2" t="str">
        <f t="shared" si="52"/>
        <v>MEEP</v>
      </c>
      <c r="AA359" s="2">
        <f>IF(Z359="HERE",Y359,AA358+Graph!$G$1*1000)</f>
        <v>108964923.46347918</v>
      </c>
      <c r="AB359" s="2">
        <f t="shared" si="63"/>
        <v>420000</v>
      </c>
      <c r="AC359" s="2">
        <f t="shared" si="75"/>
        <v>59313819.818132624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284</v>
      </c>
      <c r="C360" s="7"/>
      <c r="D360" s="2" t="e">
        <f t="shared" si="55"/>
        <v>#N/A</v>
      </c>
      <c r="E360" s="2" t="e">
        <f t="shared" si="67"/>
        <v>#N/A</v>
      </c>
      <c r="F360" s="2">
        <v>934642.20024123788</v>
      </c>
      <c r="G360" s="2">
        <f t="shared" si="79"/>
        <v>729079.14285714284</v>
      </c>
      <c r="H360" s="2">
        <f t="shared" si="76"/>
        <v>199352263.48611727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6677560.4285714524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1022428.947560966</v>
      </c>
      <c r="Q360" s="2">
        <f t="shared" si="80"/>
        <v>750000</v>
      </c>
      <c r="R360" s="2">
        <f t="shared" si="77"/>
        <v>207874394.6085349</v>
      </c>
      <c r="S360" s="2">
        <f t="shared" si="58"/>
        <v>729079.14285713434</v>
      </c>
      <c r="T360" s="2">
        <f t="shared" si="59"/>
        <v>20920.857142857276</v>
      </c>
      <c r="U360" s="2">
        <f t="shared" si="60"/>
        <v>750000</v>
      </c>
      <c r="V360" s="2">
        <f t="shared" si="78"/>
        <v>138109615.48611799</v>
      </c>
      <c r="W360" s="2">
        <f t="shared" si="61"/>
        <v>729079.14285713434</v>
      </c>
      <c r="X360" s="2">
        <f t="shared" si="51"/>
        <v>20920.857142865658</v>
      </c>
      <c r="Y360" s="2">
        <f t="shared" si="74"/>
        <v>69764779.122416899</v>
      </c>
      <c r="Z360" s="2" t="str">
        <f t="shared" si="52"/>
        <v>MEEP</v>
      </c>
      <c r="AA360" s="2">
        <f>IF(Z360="HERE",Y360,AA359+Graph!$G$1*1000)</f>
        <v>109384923.46347918</v>
      </c>
      <c r="AB360" s="2">
        <f t="shared" si="63"/>
        <v>420000</v>
      </c>
      <c r="AC360" s="2">
        <f t="shared" si="75"/>
        <v>59313819.818132624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285</v>
      </c>
      <c r="C361" s="7"/>
      <c r="D361" s="2" t="e">
        <f t="shared" si="55"/>
        <v>#N/A</v>
      </c>
      <c r="E361" s="2" t="e">
        <f t="shared" si="67"/>
        <v>#N/A</v>
      </c>
      <c r="F361" s="2">
        <v>936477.97573037446</v>
      </c>
      <c r="G361" s="2">
        <f t="shared" si="79"/>
        <v>729079.14285714284</v>
      </c>
      <c r="H361" s="2">
        <f t="shared" si="76"/>
        <v>200081342.62897441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6698481.2857143097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1024535.587456435</v>
      </c>
      <c r="Q361" s="2">
        <f t="shared" si="80"/>
        <v>750000</v>
      </c>
      <c r="R361" s="2">
        <f t="shared" si="77"/>
        <v>208624394.6085349</v>
      </c>
      <c r="S361" s="2">
        <f t="shared" si="58"/>
        <v>729079.14285713434</v>
      </c>
      <c r="T361" s="2">
        <f t="shared" si="59"/>
        <v>20920.857142857276</v>
      </c>
      <c r="U361" s="2">
        <f t="shared" si="60"/>
        <v>750000</v>
      </c>
      <c r="V361" s="2">
        <f t="shared" si="78"/>
        <v>138838694.62897512</v>
      </c>
      <c r="W361" s="2">
        <f t="shared" si="61"/>
        <v>729079.14285713434</v>
      </c>
      <c r="X361" s="2">
        <f t="shared" si="51"/>
        <v>20920.857142865658</v>
      </c>
      <c r="Y361" s="2">
        <f t="shared" si="74"/>
        <v>69785699.979559764</v>
      </c>
      <c r="Z361" s="2" t="str">
        <f t="shared" si="52"/>
        <v>MEEP</v>
      </c>
      <c r="AA361" s="2">
        <f>IF(Z361="HERE",Y361,AA360+Graph!$G$1*1000)</f>
        <v>109804923.46347918</v>
      </c>
      <c r="AB361" s="2">
        <f t="shared" si="63"/>
        <v>420000</v>
      </c>
      <c r="AC361" s="2">
        <f t="shared" si="75"/>
        <v>59313819.818132624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286</v>
      </c>
      <c r="C362" s="7"/>
      <c r="D362" s="2" t="e">
        <f t="shared" si="55"/>
        <v>#N/A</v>
      </c>
      <c r="E362" s="2" t="e">
        <f t="shared" si="67"/>
        <v>#N/A</v>
      </c>
      <c r="F362" s="2">
        <v>938313.75121952593</v>
      </c>
      <c r="G362" s="2">
        <f t="shared" si="79"/>
        <v>729079.14285714284</v>
      </c>
      <c r="H362" s="2">
        <f t="shared" si="76"/>
        <v>200810421.77183154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6719402.1428571669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1026642.2273519039</v>
      </c>
      <c r="Q362" s="2">
        <f t="shared" si="80"/>
        <v>750000</v>
      </c>
      <c r="R362" s="2">
        <f t="shared" si="77"/>
        <v>209374394.6085349</v>
      </c>
      <c r="S362" s="2">
        <f t="shared" si="58"/>
        <v>729079.14285713434</v>
      </c>
      <c r="T362" s="2">
        <f t="shared" si="59"/>
        <v>20920.857142857276</v>
      </c>
      <c r="U362" s="2">
        <f t="shared" si="60"/>
        <v>750000</v>
      </c>
      <c r="V362" s="2">
        <f t="shared" si="78"/>
        <v>139567773.77183226</v>
      </c>
      <c r="W362" s="2">
        <f t="shared" si="61"/>
        <v>729079.14285713434</v>
      </c>
      <c r="X362" s="2">
        <f t="shared" si="51"/>
        <v>20920.857142865658</v>
      </c>
      <c r="Y362" s="2">
        <f t="shared" si="74"/>
        <v>69806620.83670263</v>
      </c>
      <c r="Z362" s="2" t="str">
        <f t="shared" si="52"/>
        <v>MEEP</v>
      </c>
      <c r="AA362" s="2">
        <f>IF(Z362="HERE",Y362,AA361+Graph!$G$1*1000)</f>
        <v>110224923.46347918</v>
      </c>
      <c r="AB362" s="2">
        <f t="shared" si="63"/>
        <v>420000</v>
      </c>
      <c r="AC362" s="2">
        <f t="shared" si="75"/>
        <v>59313819.818132624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287</v>
      </c>
      <c r="C363" s="7"/>
      <c r="D363" s="2" t="e">
        <f t="shared" si="55"/>
        <v>#N/A</v>
      </c>
      <c r="E363" s="2" t="e">
        <f t="shared" si="67"/>
        <v>#N/A</v>
      </c>
      <c r="F363" s="2">
        <v>940149.52670866251</v>
      </c>
      <c r="G363" s="2">
        <f t="shared" si="79"/>
        <v>729079.14285714284</v>
      </c>
      <c r="H363" s="2">
        <f t="shared" si="76"/>
        <v>201539500.91468868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6740323.0000000242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1028748.8672473729</v>
      </c>
      <c r="Q363" s="2">
        <f t="shared" si="80"/>
        <v>750000</v>
      </c>
      <c r="R363" s="2">
        <f t="shared" si="77"/>
        <v>210124394.6085349</v>
      </c>
      <c r="S363" s="2">
        <f t="shared" si="58"/>
        <v>729079.14285713434</v>
      </c>
      <c r="T363" s="2">
        <f t="shared" si="59"/>
        <v>20920.857142857276</v>
      </c>
      <c r="U363" s="2">
        <f t="shared" si="60"/>
        <v>750000</v>
      </c>
      <c r="V363" s="2">
        <f t="shared" si="78"/>
        <v>140296852.91468939</v>
      </c>
      <c r="W363" s="2">
        <f t="shared" si="61"/>
        <v>729079.14285713434</v>
      </c>
      <c r="X363" s="2">
        <f t="shared" si="51"/>
        <v>20920.857142865658</v>
      </c>
      <c r="Y363" s="2">
        <f t="shared" si="74"/>
        <v>69827541.693845496</v>
      </c>
      <c r="Z363" s="2" t="str">
        <f t="shared" si="52"/>
        <v>MEEP</v>
      </c>
      <c r="AA363" s="2">
        <f>IF(Z363="HERE",Y363,AA362+Graph!$G$1*1000)</f>
        <v>110644923.46347918</v>
      </c>
      <c r="AB363" s="2">
        <f t="shared" si="63"/>
        <v>420000</v>
      </c>
      <c r="AC363" s="2">
        <f t="shared" si="75"/>
        <v>59313819.818132624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288</v>
      </c>
      <c r="C364" s="7"/>
      <c r="D364" s="2" t="e">
        <f t="shared" si="55"/>
        <v>#N/A</v>
      </c>
      <c r="E364" s="2" t="e">
        <f t="shared" si="67"/>
        <v>#N/A</v>
      </c>
      <c r="F364" s="2">
        <v>941985.30219781399</v>
      </c>
      <c r="G364" s="2">
        <f t="shared" si="79"/>
        <v>729079.14285714284</v>
      </c>
      <c r="H364" s="2">
        <f t="shared" si="76"/>
        <v>202268580.05754581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6761243.8571428815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1030855.5071428418</v>
      </c>
      <c r="Q364" s="2">
        <f t="shared" si="80"/>
        <v>750000</v>
      </c>
      <c r="R364" s="2">
        <f t="shared" si="77"/>
        <v>210874394.6085349</v>
      </c>
      <c r="S364" s="2">
        <f t="shared" si="58"/>
        <v>729079.14285713434</v>
      </c>
      <c r="T364" s="2">
        <f t="shared" si="59"/>
        <v>20920.857142857276</v>
      </c>
      <c r="U364" s="2">
        <f t="shared" si="60"/>
        <v>750000</v>
      </c>
      <c r="V364" s="2">
        <f t="shared" si="78"/>
        <v>141025932.05754653</v>
      </c>
      <c r="W364" s="2">
        <f t="shared" si="61"/>
        <v>729079.14285713434</v>
      </c>
      <c r="X364" s="2">
        <f t="shared" si="51"/>
        <v>20920.857142865658</v>
      </c>
      <c r="Y364" s="2">
        <f t="shared" si="74"/>
        <v>69848462.550988361</v>
      </c>
      <c r="Z364" s="2" t="str">
        <f t="shared" si="52"/>
        <v>MEEP</v>
      </c>
      <c r="AA364" s="2">
        <f>IF(Z364="HERE",Y364,AA363+Graph!$G$1*1000)</f>
        <v>111064923.46347918</v>
      </c>
      <c r="AB364" s="2">
        <f t="shared" si="63"/>
        <v>420000</v>
      </c>
      <c r="AC364" s="2">
        <f t="shared" si="75"/>
        <v>59313819.818132624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289</v>
      </c>
      <c r="C365" s="7"/>
      <c r="D365" s="2" t="e">
        <f t="shared" si="55"/>
        <v>#N/A</v>
      </c>
      <c r="E365" s="2" t="e">
        <f t="shared" si="67"/>
        <v>#N/A</v>
      </c>
      <c r="F365" s="2">
        <v>943821.07768695056</v>
      </c>
      <c r="G365" s="2">
        <f t="shared" si="79"/>
        <v>729079.14285714284</v>
      </c>
      <c r="H365" s="2">
        <f t="shared" si="76"/>
        <v>202997659.20040295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6782164.7142857388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1032962.1470383108</v>
      </c>
      <c r="Q365" s="2">
        <f t="shared" si="80"/>
        <v>750000</v>
      </c>
      <c r="R365" s="2">
        <f t="shared" si="77"/>
        <v>211624394.6085349</v>
      </c>
      <c r="S365" s="2">
        <f t="shared" si="58"/>
        <v>729079.14285713434</v>
      </c>
      <c r="T365" s="2">
        <f t="shared" si="59"/>
        <v>20920.857142857276</v>
      </c>
      <c r="U365" s="2">
        <f t="shared" si="60"/>
        <v>750000</v>
      </c>
      <c r="V365" s="2">
        <f t="shared" si="78"/>
        <v>141755011.20040366</v>
      </c>
      <c r="W365" s="2">
        <f t="shared" si="61"/>
        <v>729079.14285713434</v>
      </c>
      <c r="X365" s="2">
        <f t="shared" si="51"/>
        <v>20920.857142865658</v>
      </c>
      <c r="Y365" s="2">
        <f t="shared" si="74"/>
        <v>69869383.408131227</v>
      </c>
      <c r="Z365" s="2" t="str">
        <f t="shared" si="52"/>
        <v>MEEP</v>
      </c>
      <c r="AA365" s="2">
        <f>IF(Z365="HERE",Y365,AA364+Graph!$G$1*1000)</f>
        <v>111484923.46347918</v>
      </c>
      <c r="AB365" s="2">
        <f t="shared" si="63"/>
        <v>420000</v>
      </c>
      <c r="AC365" s="2">
        <f t="shared" si="75"/>
        <v>59313819.818132624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290</v>
      </c>
      <c r="C366" s="7"/>
      <c r="D366" s="2" t="e">
        <f t="shared" si="55"/>
        <v>#N/A</v>
      </c>
      <c r="E366" s="2" t="e">
        <f t="shared" si="67"/>
        <v>#N/A</v>
      </c>
      <c r="F366" s="2">
        <v>945656.85317610204</v>
      </c>
      <c r="G366" s="2">
        <f t="shared" si="79"/>
        <v>729079.14285714284</v>
      </c>
      <c r="H366" s="2">
        <f t="shared" si="76"/>
        <v>203726738.34326008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6803085.571428596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1035068.7869337797</v>
      </c>
      <c r="Q366" s="2">
        <f t="shared" si="80"/>
        <v>750000</v>
      </c>
      <c r="R366" s="2">
        <f t="shared" si="77"/>
        <v>212374394.6085349</v>
      </c>
      <c r="S366" s="2">
        <f t="shared" si="58"/>
        <v>729079.14285713434</v>
      </c>
      <c r="T366" s="2">
        <f t="shared" si="59"/>
        <v>20920.857142857276</v>
      </c>
      <c r="U366" s="2">
        <f t="shared" si="60"/>
        <v>750000</v>
      </c>
      <c r="V366" s="2">
        <f t="shared" si="78"/>
        <v>142484090.34326079</v>
      </c>
      <c r="W366" s="2">
        <f t="shared" si="61"/>
        <v>729079.14285713434</v>
      </c>
      <c r="X366" s="2">
        <f t="shared" si="51"/>
        <v>20920.857142865658</v>
      </c>
      <c r="Y366" s="2">
        <f t="shared" si="74"/>
        <v>69890304.265274093</v>
      </c>
      <c r="Z366" s="2" t="str">
        <f t="shared" si="52"/>
        <v>MEEP</v>
      </c>
      <c r="AA366" s="2">
        <f>IF(Z366="HERE",Y366,AA365+Graph!$G$1*1000)</f>
        <v>111904923.46347918</v>
      </c>
      <c r="AB366" s="2">
        <f t="shared" si="63"/>
        <v>420000</v>
      </c>
      <c r="AC366" s="2">
        <f t="shared" si="75"/>
        <v>59313819.818132624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291</v>
      </c>
      <c r="C367" s="7"/>
      <c r="D367" s="2" t="e">
        <f t="shared" si="55"/>
        <v>#N/A</v>
      </c>
      <c r="E367" s="2" t="e">
        <f t="shared" si="67"/>
        <v>#N/A</v>
      </c>
      <c r="F367" s="2">
        <v>947492.62866523862</v>
      </c>
      <c r="G367" s="2">
        <f t="shared" si="79"/>
        <v>729079.14285714284</v>
      </c>
      <c r="H367" s="2">
        <f t="shared" si="76"/>
        <v>204455817.48611721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6824006.4285714533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1037175.4268292636</v>
      </c>
      <c r="Q367" s="2">
        <f t="shared" si="80"/>
        <v>750000</v>
      </c>
      <c r="R367" s="2">
        <f t="shared" si="77"/>
        <v>213124394.6085349</v>
      </c>
      <c r="S367" s="2">
        <f t="shared" si="58"/>
        <v>729079.14285713434</v>
      </c>
      <c r="T367" s="2">
        <f t="shared" si="59"/>
        <v>20920.857142857276</v>
      </c>
      <c r="U367" s="2">
        <f t="shared" si="60"/>
        <v>750000</v>
      </c>
      <c r="V367" s="2">
        <f t="shared" si="78"/>
        <v>143213169.48611793</v>
      </c>
      <c r="W367" s="2">
        <f t="shared" si="61"/>
        <v>729079.14285713434</v>
      </c>
      <c r="X367" s="2">
        <f t="shared" si="51"/>
        <v>20920.857142865658</v>
      </c>
      <c r="Y367" s="2">
        <f t="shared" si="74"/>
        <v>69911225.122416958</v>
      </c>
      <c r="Z367" s="2" t="str">
        <f t="shared" si="52"/>
        <v>MEEP</v>
      </c>
      <c r="AA367" s="2">
        <f>IF(Z367="HERE",Y367,AA366+Graph!$G$1*1000)</f>
        <v>112324923.46347918</v>
      </c>
      <c r="AB367" s="2">
        <f t="shared" si="63"/>
        <v>420000</v>
      </c>
      <c r="AC367" s="2">
        <f t="shared" si="75"/>
        <v>59313819.818132624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292</v>
      </c>
      <c r="C368" s="7"/>
      <c r="D368" s="2" t="e">
        <f t="shared" si="55"/>
        <v>#N/A</v>
      </c>
      <c r="E368" s="2" t="e">
        <f t="shared" si="67"/>
        <v>#N/A</v>
      </c>
      <c r="F368" s="2">
        <v>949328.4041543901</v>
      </c>
      <c r="G368" s="2">
        <f t="shared" si="79"/>
        <v>729079.14285714284</v>
      </c>
      <c r="H368" s="2">
        <f t="shared" si="76"/>
        <v>205184896.62897435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6844927.2857143106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1039282.0667247325</v>
      </c>
      <c r="Q368" s="2">
        <f t="shared" si="80"/>
        <v>750000</v>
      </c>
      <c r="R368" s="2">
        <f t="shared" si="77"/>
        <v>213874394.6085349</v>
      </c>
      <c r="S368" s="2">
        <f t="shared" si="58"/>
        <v>729079.14285713434</v>
      </c>
      <c r="T368" s="2">
        <f t="shared" si="59"/>
        <v>20920.857142857276</v>
      </c>
      <c r="U368" s="2">
        <f t="shared" si="60"/>
        <v>750000</v>
      </c>
      <c r="V368" s="2">
        <f t="shared" si="78"/>
        <v>143942248.62897506</v>
      </c>
      <c r="W368" s="2">
        <f t="shared" si="61"/>
        <v>729079.14285713434</v>
      </c>
      <c r="X368" s="2">
        <f t="shared" si="51"/>
        <v>20920.857142865658</v>
      </c>
      <c r="Y368" s="2">
        <f t="shared" si="74"/>
        <v>69932145.979559824</v>
      </c>
      <c r="Z368" s="2" t="str">
        <f t="shared" si="52"/>
        <v>MEEP</v>
      </c>
      <c r="AA368" s="2">
        <f>IF(Z368="HERE",Y368,AA367+Graph!$G$1*1000)</f>
        <v>112744923.46347918</v>
      </c>
      <c r="AB368" s="2">
        <f t="shared" si="63"/>
        <v>420000</v>
      </c>
      <c r="AC368" s="2">
        <f t="shared" si="75"/>
        <v>59313819.818132624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293</v>
      </c>
      <c r="C369" s="7"/>
      <c r="D369" s="2" t="e">
        <f t="shared" si="55"/>
        <v>#N/A</v>
      </c>
      <c r="E369" s="2" t="e">
        <f t="shared" si="67"/>
        <v>#N/A</v>
      </c>
      <c r="F369" s="2">
        <v>951164.17964354157</v>
      </c>
      <c r="G369" s="2">
        <f t="shared" si="79"/>
        <v>729079.14285714284</v>
      </c>
      <c r="H369" s="2">
        <f t="shared" si="76"/>
        <v>205913975.77183148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6865848.1428571679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1041388.7066202015</v>
      </c>
      <c r="Q369" s="2">
        <f t="shared" si="80"/>
        <v>750000</v>
      </c>
      <c r="R369" s="2">
        <f t="shared" si="77"/>
        <v>214624394.6085349</v>
      </c>
      <c r="S369" s="2">
        <f t="shared" si="58"/>
        <v>729079.14285713434</v>
      </c>
      <c r="T369" s="2">
        <f t="shared" si="59"/>
        <v>20920.857142857276</v>
      </c>
      <c r="U369" s="2">
        <f t="shared" si="60"/>
        <v>750000</v>
      </c>
      <c r="V369" s="2">
        <f t="shared" si="78"/>
        <v>144671327.7718322</v>
      </c>
      <c r="W369" s="2">
        <f t="shared" si="61"/>
        <v>729079.14285713434</v>
      </c>
      <c r="X369" s="2">
        <f t="shared" si="51"/>
        <v>20920.857142865658</v>
      </c>
      <c r="Y369" s="2">
        <f t="shared" si="74"/>
        <v>69953066.83670269</v>
      </c>
      <c r="Z369" s="2" t="str">
        <f t="shared" si="52"/>
        <v>MEEP</v>
      </c>
      <c r="AA369" s="2">
        <f>IF(Z369="HERE",Y369,AA368+Graph!$G$1*1000)</f>
        <v>113164923.46347918</v>
      </c>
      <c r="AB369" s="2">
        <f t="shared" si="63"/>
        <v>420000</v>
      </c>
      <c r="AC369" s="2">
        <f t="shared" si="75"/>
        <v>59313819.818132624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294</v>
      </c>
      <c r="C370" s="7"/>
      <c r="D370" s="2" t="e">
        <f t="shared" si="55"/>
        <v>#N/A</v>
      </c>
      <c r="E370" s="2" t="e">
        <f t="shared" si="67"/>
        <v>#N/A</v>
      </c>
      <c r="F370" s="2">
        <v>952999.95513267815</v>
      </c>
      <c r="G370" s="2">
        <f t="shared" si="79"/>
        <v>729079.14285714284</v>
      </c>
      <c r="H370" s="2">
        <f t="shared" si="76"/>
        <v>206643054.91468862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6886769.0000000251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1043495.3465156704</v>
      </c>
      <c r="Q370" s="2">
        <f t="shared" si="80"/>
        <v>750000</v>
      </c>
      <c r="R370" s="2">
        <f t="shared" si="77"/>
        <v>215374394.6085349</v>
      </c>
      <c r="S370" s="2">
        <f t="shared" si="58"/>
        <v>729079.14285713434</v>
      </c>
      <c r="T370" s="2">
        <f t="shared" si="59"/>
        <v>20920.857142857276</v>
      </c>
      <c r="U370" s="2">
        <f t="shared" si="60"/>
        <v>750000</v>
      </c>
      <c r="V370" s="2">
        <f t="shared" si="78"/>
        <v>145400406.91468933</v>
      </c>
      <c r="W370" s="2">
        <f t="shared" si="61"/>
        <v>729079.14285713434</v>
      </c>
      <c r="X370" s="2">
        <f t="shared" si="51"/>
        <v>20920.857142865658</v>
      </c>
      <c r="Y370" s="2">
        <f t="shared" si="74"/>
        <v>69973987.693845555</v>
      </c>
      <c r="Z370" s="2" t="str">
        <f t="shared" si="52"/>
        <v>MEEP</v>
      </c>
      <c r="AA370" s="2">
        <f>IF(Z370="HERE",Y370,AA369+Graph!$G$1*1000)</f>
        <v>113584923.46347918</v>
      </c>
      <c r="AB370" s="2">
        <f t="shared" si="63"/>
        <v>420000</v>
      </c>
      <c r="AC370" s="2">
        <f t="shared" si="75"/>
        <v>59313819.818132624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295</v>
      </c>
      <c r="C371" s="7"/>
      <c r="D371" s="2" t="e">
        <f t="shared" si="55"/>
        <v>#N/A</v>
      </c>
      <c r="E371" s="2" t="e">
        <f t="shared" si="67"/>
        <v>#N/A</v>
      </c>
      <c r="F371" s="2">
        <v>954835.73062182963</v>
      </c>
      <c r="G371" s="2">
        <f t="shared" si="79"/>
        <v>729079.14285714284</v>
      </c>
      <c r="H371" s="2">
        <f t="shared" si="76"/>
        <v>207372134.05754575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6907689.8571428824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1045601.9864111394</v>
      </c>
      <c r="Q371" s="2">
        <f t="shared" si="80"/>
        <v>750000</v>
      </c>
      <c r="R371" s="2">
        <f t="shared" si="77"/>
        <v>216124394.6085349</v>
      </c>
      <c r="S371" s="2">
        <f t="shared" si="58"/>
        <v>729079.14285713434</v>
      </c>
      <c r="T371" s="2">
        <f t="shared" si="59"/>
        <v>20920.857142857276</v>
      </c>
      <c r="U371" s="2">
        <f t="shared" si="60"/>
        <v>750000</v>
      </c>
      <c r="V371" s="2">
        <f t="shared" si="78"/>
        <v>146129486.05754647</v>
      </c>
      <c r="W371" s="2">
        <f t="shared" si="61"/>
        <v>729079.14285713434</v>
      </c>
      <c r="X371" s="2">
        <f t="shared" si="51"/>
        <v>20920.857142865658</v>
      </c>
      <c r="Y371" s="2">
        <f t="shared" si="74"/>
        <v>69994908.550988421</v>
      </c>
      <c r="Z371" s="2" t="str">
        <f t="shared" si="52"/>
        <v>MEEP</v>
      </c>
      <c r="AA371" s="2">
        <f>IF(Z371="HERE",Y371,AA370+Graph!$G$1*1000)</f>
        <v>114004923.46347918</v>
      </c>
      <c r="AB371" s="2">
        <f t="shared" si="63"/>
        <v>420000</v>
      </c>
      <c r="AC371" s="2">
        <f t="shared" si="75"/>
        <v>59313819.818132624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296</v>
      </c>
      <c r="C372" s="7"/>
      <c r="D372" s="2" t="e">
        <f t="shared" si="55"/>
        <v>#N/A</v>
      </c>
      <c r="E372" s="2" t="e">
        <f t="shared" si="67"/>
        <v>#N/A</v>
      </c>
      <c r="F372" s="2">
        <v>956671.50611096621</v>
      </c>
      <c r="G372" s="2">
        <f t="shared" si="79"/>
        <v>729079.14285714284</v>
      </c>
      <c r="H372" s="2">
        <f t="shared" si="76"/>
        <v>208101213.20040289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6928610.7142857397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1047708.6263066083</v>
      </c>
      <c r="Q372" s="2">
        <f t="shared" si="80"/>
        <v>750000</v>
      </c>
      <c r="R372" s="2">
        <f t="shared" si="77"/>
        <v>216874394.6085349</v>
      </c>
      <c r="S372" s="2">
        <f t="shared" si="58"/>
        <v>729079.14285713434</v>
      </c>
      <c r="T372" s="2">
        <f t="shared" si="59"/>
        <v>20920.857142857276</v>
      </c>
      <c r="U372" s="2">
        <f t="shared" si="60"/>
        <v>750000</v>
      </c>
      <c r="V372" s="2">
        <f t="shared" si="78"/>
        <v>146858565.2004036</v>
      </c>
      <c r="W372" s="2">
        <f t="shared" si="61"/>
        <v>729079.14285713434</v>
      </c>
      <c r="X372" s="2">
        <f t="shared" si="51"/>
        <v>20920.857142865658</v>
      </c>
      <c r="Y372" s="2">
        <f t="shared" si="74"/>
        <v>70015829.408131287</v>
      </c>
      <c r="Z372" s="2" t="str">
        <f t="shared" si="52"/>
        <v>MEEP</v>
      </c>
      <c r="AA372" s="2">
        <f>IF(Z372="HERE",Y372,AA371+Graph!$G$1*1000)</f>
        <v>114424923.46347918</v>
      </c>
      <c r="AB372" s="2">
        <f t="shared" si="63"/>
        <v>420000</v>
      </c>
      <c r="AC372" s="2">
        <f t="shared" si="75"/>
        <v>59313819.818132624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297</v>
      </c>
      <c r="C373" s="7"/>
      <c r="D373" s="2" t="e">
        <f t="shared" si="55"/>
        <v>#N/A</v>
      </c>
      <c r="E373" s="2" t="e">
        <f t="shared" si="67"/>
        <v>#N/A</v>
      </c>
      <c r="F373" s="2">
        <v>958507.28160011768</v>
      </c>
      <c r="G373" s="2">
        <f t="shared" si="79"/>
        <v>729079.14285714284</v>
      </c>
      <c r="H373" s="2">
        <f t="shared" si="76"/>
        <v>208830292.34326002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6949531.571428597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1049815.2662020773</v>
      </c>
      <c r="Q373" s="2">
        <f t="shared" si="80"/>
        <v>750000</v>
      </c>
      <c r="R373" s="2">
        <f t="shared" si="77"/>
        <v>217624394.6085349</v>
      </c>
      <c r="S373" s="2">
        <f t="shared" si="58"/>
        <v>729079.14285713434</v>
      </c>
      <c r="T373" s="2">
        <f t="shared" si="59"/>
        <v>20920.857142857276</v>
      </c>
      <c r="U373" s="2">
        <f t="shared" si="60"/>
        <v>750000</v>
      </c>
      <c r="V373" s="2">
        <f t="shared" si="78"/>
        <v>147587644.34326074</v>
      </c>
      <c r="W373" s="2">
        <f t="shared" si="61"/>
        <v>729079.14285713434</v>
      </c>
      <c r="X373" s="2">
        <f t="shared" si="51"/>
        <v>20920.857142865658</v>
      </c>
      <c r="Y373" s="2">
        <f t="shared" si="74"/>
        <v>70036750.265274152</v>
      </c>
      <c r="Z373" s="2" t="str">
        <f t="shared" si="52"/>
        <v>MEEP</v>
      </c>
      <c r="AA373" s="2">
        <f>IF(Z373="HERE",Y373,AA372+Graph!$G$1*1000)</f>
        <v>114844923.46347918</v>
      </c>
      <c r="AB373" s="2">
        <f t="shared" si="63"/>
        <v>420000</v>
      </c>
      <c r="AC373" s="2">
        <f t="shared" si="75"/>
        <v>59313819.818132624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298</v>
      </c>
      <c r="C374" s="7"/>
      <c r="D374" s="2" t="e">
        <f t="shared" si="55"/>
        <v>#N/A</v>
      </c>
      <c r="E374" s="2" t="e">
        <f t="shared" si="67"/>
        <v>#N/A</v>
      </c>
      <c r="F374" s="2">
        <v>960343.05708925426</v>
      </c>
      <c r="G374" s="2">
        <f t="shared" si="79"/>
        <v>729079.14285714284</v>
      </c>
      <c r="H374" s="2">
        <f t="shared" si="76"/>
        <v>209559371.48611715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6970452.4285714542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1051921.9060975462</v>
      </c>
      <c r="Q374" s="2">
        <f t="shared" si="80"/>
        <v>750000</v>
      </c>
      <c r="R374" s="2">
        <f t="shared" si="77"/>
        <v>218374394.6085349</v>
      </c>
      <c r="S374" s="2">
        <f t="shared" si="58"/>
        <v>729079.14285713434</v>
      </c>
      <c r="T374" s="2">
        <f t="shared" si="59"/>
        <v>20920.857142857276</v>
      </c>
      <c r="U374" s="2">
        <f t="shared" si="60"/>
        <v>750000</v>
      </c>
      <c r="V374" s="2">
        <f t="shared" si="78"/>
        <v>148316723.48611787</v>
      </c>
      <c r="W374" s="2">
        <f t="shared" si="61"/>
        <v>729079.14285713434</v>
      </c>
      <c r="X374" s="2">
        <f t="shared" si="51"/>
        <v>20920.857142865658</v>
      </c>
      <c r="Y374" s="2">
        <f t="shared" si="74"/>
        <v>70057671.122417018</v>
      </c>
      <c r="Z374" s="2" t="str">
        <f t="shared" si="52"/>
        <v>MEEP</v>
      </c>
      <c r="AA374" s="2">
        <f>IF(Z374="HERE",Y374,AA373+Graph!$G$1*1000)</f>
        <v>115264923.46347918</v>
      </c>
      <c r="AB374" s="2">
        <f t="shared" si="63"/>
        <v>420000</v>
      </c>
      <c r="AC374" s="2">
        <f t="shared" si="75"/>
        <v>59313819.818132624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299</v>
      </c>
      <c r="C375" s="7"/>
      <c r="D375" s="2" t="e">
        <f t="shared" si="55"/>
        <v>#N/A</v>
      </c>
      <c r="E375" s="2" t="e">
        <f t="shared" si="67"/>
        <v>#N/A</v>
      </c>
      <c r="F375" s="2">
        <v>962178.83257840574</v>
      </c>
      <c r="G375" s="2">
        <f t="shared" si="79"/>
        <v>729079.14285714284</v>
      </c>
      <c r="H375" s="2">
        <f t="shared" si="76"/>
        <v>210288450.62897429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6991373.2857143115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1054028.5459930152</v>
      </c>
      <c r="Q375" s="2">
        <f t="shared" si="80"/>
        <v>750000</v>
      </c>
      <c r="R375" s="2">
        <f t="shared" si="77"/>
        <v>219124394.6085349</v>
      </c>
      <c r="S375" s="2">
        <f t="shared" si="58"/>
        <v>729079.14285713434</v>
      </c>
      <c r="T375" s="2">
        <f t="shared" si="59"/>
        <v>20920.857142857276</v>
      </c>
      <c r="U375" s="2">
        <f t="shared" si="60"/>
        <v>750000</v>
      </c>
      <c r="V375" s="2">
        <f t="shared" si="78"/>
        <v>149045802.628975</v>
      </c>
      <c r="W375" s="2">
        <f t="shared" si="61"/>
        <v>729079.14285713434</v>
      </c>
      <c r="X375" s="2">
        <f t="shared" si="51"/>
        <v>20920.857142865658</v>
      </c>
      <c r="Y375" s="2">
        <f t="shared" si="74"/>
        <v>70078591.979559883</v>
      </c>
      <c r="Z375" s="2" t="str">
        <f t="shared" si="52"/>
        <v>MEEP</v>
      </c>
      <c r="AA375" s="2">
        <f>IF(Z375="HERE",Y375,AA374+Graph!$G$1*1000)</f>
        <v>115684923.46347918</v>
      </c>
      <c r="AB375" s="2">
        <f t="shared" si="63"/>
        <v>420000</v>
      </c>
      <c r="AC375" s="2">
        <f t="shared" si="75"/>
        <v>59313819.818132624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300</v>
      </c>
      <c r="C376" s="7"/>
      <c r="D376" s="2" t="e">
        <f t="shared" si="55"/>
        <v>#N/A</v>
      </c>
      <c r="E376" s="2" t="e">
        <f t="shared" si="67"/>
        <v>#N/A</v>
      </c>
      <c r="F376" s="2">
        <v>964014.60806755722</v>
      </c>
      <c r="G376" s="2">
        <f t="shared" si="79"/>
        <v>729079.14285714284</v>
      </c>
      <c r="H376" s="2">
        <f t="shared" si="76"/>
        <v>211017529.77183142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7012294.1428571688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1056135.1858884841</v>
      </c>
      <c r="Q376" s="2">
        <f t="shared" si="80"/>
        <v>750000</v>
      </c>
      <c r="R376" s="2">
        <f t="shared" si="77"/>
        <v>219874394.6085349</v>
      </c>
      <c r="S376" s="2">
        <f t="shared" si="58"/>
        <v>729079.14285713434</v>
      </c>
      <c r="T376" s="2">
        <f t="shared" si="59"/>
        <v>20920.857142857276</v>
      </c>
      <c r="U376" s="2">
        <f t="shared" si="60"/>
        <v>750000</v>
      </c>
      <c r="V376" s="2">
        <f t="shared" si="78"/>
        <v>149774881.77183214</v>
      </c>
      <c r="W376" s="2">
        <f t="shared" si="61"/>
        <v>729079.14285713434</v>
      </c>
      <c r="X376" s="2">
        <f t="shared" si="51"/>
        <v>20920.857142865658</v>
      </c>
      <c r="Y376" s="2">
        <f t="shared" si="74"/>
        <v>70099512.836702749</v>
      </c>
      <c r="Z376" s="2" t="str">
        <f t="shared" si="52"/>
        <v>MEEP</v>
      </c>
      <c r="AA376" s="2">
        <f>IF(Z376="HERE",Y376,AA375+Graph!$G$1*1000)</f>
        <v>116104923.46347918</v>
      </c>
      <c r="AB376" s="2">
        <f t="shared" si="63"/>
        <v>420000</v>
      </c>
      <c r="AC376" s="2">
        <f t="shared" si="75"/>
        <v>59313819.818132624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301</v>
      </c>
      <c r="C377" s="7"/>
      <c r="D377" s="2" t="e">
        <f t="shared" si="55"/>
        <v>#N/A</v>
      </c>
      <c r="E377" s="2" t="e">
        <f t="shared" si="67"/>
        <v>#N/A</v>
      </c>
      <c r="F377" s="2">
        <v>965850.38355669379</v>
      </c>
      <c r="G377" s="2">
        <f t="shared" si="79"/>
        <v>729079.14285714284</v>
      </c>
      <c r="H377" s="2">
        <f t="shared" si="76"/>
        <v>211746608.91468856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7033215.0000000261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1058241.825783968</v>
      </c>
      <c r="Q377" s="2">
        <f t="shared" si="80"/>
        <v>750000</v>
      </c>
      <c r="R377" s="2">
        <f t="shared" si="77"/>
        <v>220624394.6085349</v>
      </c>
      <c r="S377" s="2">
        <f t="shared" si="58"/>
        <v>729079.14285713434</v>
      </c>
      <c r="T377" s="2">
        <f t="shared" si="59"/>
        <v>20920.857142857276</v>
      </c>
      <c r="U377" s="2">
        <f t="shared" si="60"/>
        <v>750000</v>
      </c>
      <c r="V377" s="2">
        <f t="shared" si="78"/>
        <v>150503960.91468927</v>
      </c>
      <c r="W377" s="2">
        <f t="shared" si="61"/>
        <v>729079.14285713434</v>
      </c>
      <c r="X377" s="2">
        <f t="shared" si="51"/>
        <v>20920.857142865658</v>
      </c>
      <c r="Y377" s="2">
        <f t="shared" si="74"/>
        <v>70120433.693845615</v>
      </c>
      <c r="Z377" s="2" t="str">
        <f t="shared" si="52"/>
        <v>MEEP</v>
      </c>
      <c r="AA377" s="2">
        <f>IF(Z377="HERE",Y377,AA376+Graph!$G$1*1000)</f>
        <v>116524923.46347918</v>
      </c>
      <c r="AB377" s="2">
        <f t="shared" si="63"/>
        <v>420000</v>
      </c>
      <c r="AC377" s="2">
        <f t="shared" si="75"/>
        <v>59313819.818132624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302</v>
      </c>
      <c r="C378" s="7"/>
      <c r="D378" s="2" t="e">
        <f t="shared" si="55"/>
        <v>#N/A</v>
      </c>
      <c r="E378" s="2" t="e">
        <f t="shared" si="67"/>
        <v>#N/A</v>
      </c>
      <c r="F378" s="2">
        <v>967686.15904584527</v>
      </c>
      <c r="G378" s="2">
        <f t="shared" si="79"/>
        <v>729079.14285714284</v>
      </c>
      <c r="H378" s="2">
        <f t="shared" si="76"/>
        <v>212475688.05754569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7054135.8571428834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1060348.4656794369</v>
      </c>
      <c r="Q378" s="2">
        <f t="shared" si="80"/>
        <v>750000</v>
      </c>
      <c r="R378" s="2">
        <f t="shared" si="77"/>
        <v>221374394.6085349</v>
      </c>
      <c r="S378" s="2">
        <f t="shared" si="58"/>
        <v>729079.14285713434</v>
      </c>
      <c r="T378" s="2">
        <f t="shared" si="59"/>
        <v>20920.857142857276</v>
      </c>
      <c r="U378" s="2">
        <f t="shared" si="60"/>
        <v>750000</v>
      </c>
      <c r="V378" s="2">
        <f t="shared" si="78"/>
        <v>151233040.05754641</v>
      </c>
      <c r="W378" s="2">
        <f t="shared" si="61"/>
        <v>729079.14285713434</v>
      </c>
      <c r="X378" s="2">
        <f t="shared" si="51"/>
        <v>20920.857142865658</v>
      </c>
      <c r="Y378" s="2">
        <f t="shared" si="74"/>
        <v>70141354.55098848</v>
      </c>
      <c r="Z378" s="2" t="str">
        <f t="shared" si="52"/>
        <v>MEEP</v>
      </c>
      <c r="AA378" s="2">
        <f>IF(Z378="HERE",Y378,AA377+Graph!$G$1*1000)</f>
        <v>116944923.46347918</v>
      </c>
      <c r="AB378" s="2">
        <f t="shared" si="63"/>
        <v>420000</v>
      </c>
      <c r="AC378" s="2">
        <f t="shared" si="75"/>
        <v>59313819.818132624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303</v>
      </c>
      <c r="C379" s="7"/>
      <c r="D379" s="2" t="e">
        <f t="shared" si="55"/>
        <v>#N/A</v>
      </c>
      <c r="E379" s="2" t="e">
        <f t="shared" si="67"/>
        <v>#N/A</v>
      </c>
      <c r="F379" s="2">
        <v>969521.93453498185</v>
      </c>
      <c r="G379" s="2">
        <f t="shared" si="79"/>
        <v>729079.14285714284</v>
      </c>
      <c r="H379" s="2">
        <f t="shared" si="76"/>
        <v>213204767.20040283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7075056.7142857406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1062455.1055749059</v>
      </c>
      <c r="Q379" s="2">
        <f t="shared" si="80"/>
        <v>750000</v>
      </c>
      <c r="R379" s="2">
        <f t="shared" si="77"/>
        <v>222124394.6085349</v>
      </c>
      <c r="S379" s="2">
        <f t="shared" si="58"/>
        <v>729079.14285713434</v>
      </c>
      <c r="T379" s="2">
        <f t="shared" si="59"/>
        <v>20920.857142857276</v>
      </c>
      <c r="U379" s="2">
        <f t="shared" si="60"/>
        <v>750000</v>
      </c>
      <c r="V379" s="2">
        <f t="shared" si="78"/>
        <v>151962119.20040354</v>
      </c>
      <c r="W379" s="2">
        <f t="shared" si="61"/>
        <v>729079.14285713434</v>
      </c>
      <c r="X379" s="2">
        <f t="shared" si="51"/>
        <v>20920.857142865658</v>
      </c>
      <c r="Y379" s="2">
        <f t="shared" si="74"/>
        <v>70162275.408131346</v>
      </c>
      <c r="Z379" s="2" t="str">
        <f t="shared" si="52"/>
        <v>MEEP</v>
      </c>
      <c r="AA379" s="2">
        <f>IF(Z379="HERE",Y379,AA378+Graph!$G$1*1000)</f>
        <v>117364923.46347918</v>
      </c>
      <c r="AB379" s="2">
        <f t="shared" si="63"/>
        <v>420000</v>
      </c>
      <c r="AC379" s="2">
        <f t="shared" si="75"/>
        <v>59313819.818132624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304</v>
      </c>
      <c r="C380" s="7"/>
      <c r="D380" s="2" t="e">
        <f t="shared" si="55"/>
        <v>#N/A</v>
      </c>
      <c r="E380" s="2" t="e">
        <f t="shared" si="67"/>
        <v>#N/A</v>
      </c>
      <c r="F380" s="2">
        <v>971357.71002413332</v>
      </c>
      <c r="G380" s="2">
        <f t="shared" si="79"/>
        <v>729079.14285714284</v>
      </c>
      <c r="H380" s="2">
        <f t="shared" si="76"/>
        <v>213933846.34325996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7095977.5714285979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1064561.7454703748</v>
      </c>
      <c r="Q380" s="2">
        <f t="shared" si="80"/>
        <v>750000</v>
      </c>
      <c r="R380" s="2">
        <f t="shared" si="77"/>
        <v>222874394.6085349</v>
      </c>
      <c r="S380" s="2">
        <f t="shared" si="58"/>
        <v>729079.14285713434</v>
      </c>
      <c r="T380" s="2">
        <f t="shared" si="59"/>
        <v>20920.857142857276</v>
      </c>
      <c r="U380" s="2">
        <f t="shared" si="60"/>
        <v>750000</v>
      </c>
      <c r="V380" s="2">
        <f t="shared" si="78"/>
        <v>152691198.34326068</v>
      </c>
      <c r="W380" s="2">
        <f t="shared" si="61"/>
        <v>729079.14285713434</v>
      </c>
      <c r="X380" s="2">
        <f t="shared" si="51"/>
        <v>20920.857142865658</v>
      </c>
      <c r="Y380" s="2">
        <f t="shared" si="74"/>
        <v>70183196.265274212</v>
      </c>
      <c r="Z380" s="2" t="str">
        <f t="shared" si="52"/>
        <v>MEEP</v>
      </c>
      <c r="AA380" s="2">
        <f>IF(Z380="HERE",Y380,AA379+Graph!$G$1*1000)</f>
        <v>117784923.46347918</v>
      </c>
      <c r="AB380" s="2">
        <f t="shared" si="63"/>
        <v>420000</v>
      </c>
      <c r="AC380" s="2">
        <f t="shared" si="75"/>
        <v>59313819.818132624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305</v>
      </c>
      <c r="C381" s="7"/>
      <c r="D381" s="2" t="e">
        <f t="shared" si="55"/>
        <v>#N/A</v>
      </c>
      <c r="E381" s="2" t="e">
        <f t="shared" si="67"/>
        <v>#N/A</v>
      </c>
      <c r="F381" s="2">
        <v>973193.4855132699</v>
      </c>
      <c r="G381" s="2">
        <f t="shared" si="79"/>
        <v>729079.14285714284</v>
      </c>
      <c r="H381" s="2">
        <f t="shared" si="76"/>
        <v>214662925.48611709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7116898.4285714552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1066668.3853658438</v>
      </c>
      <c r="Q381" s="2">
        <f t="shared" si="80"/>
        <v>750000</v>
      </c>
      <c r="R381" s="2">
        <f t="shared" si="77"/>
        <v>223624394.6085349</v>
      </c>
      <c r="S381" s="2">
        <f t="shared" si="58"/>
        <v>729079.14285713434</v>
      </c>
      <c r="T381" s="2">
        <f t="shared" si="59"/>
        <v>20920.857142857276</v>
      </c>
      <c r="U381" s="2">
        <f t="shared" si="60"/>
        <v>750000</v>
      </c>
      <c r="V381" s="2">
        <f t="shared" si="78"/>
        <v>153420277.48611781</v>
      </c>
      <c r="W381" s="2">
        <f t="shared" si="61"/>
        <v>729079.14285713434</v>
      </c>
      <c r="X381" s="2">
        <f t="shared" si="51"/>
        <v>20920.857142865658</v>
      </c>
      <c r="Y381" s="2">
        <f t="shared" si="74"/>
        <v>70204117.122417077</v>
      </c>
      <c r="Z381" s="2" t="str">
        <f t="shared" si="52"/>
        <v>MEEP</v>
      </c>
      <c r="AA381" s="2">
        <f>IF(Z381="HERE",Y381,AA380+Graph!$G$1*1000)</f>
        <v>118204923.46347918</v>
      </c>
      <c r="AB381" s="2">
        <f t="shared" si="63"/>
        <v>420000</v>
      </c>
      <c r="AC381" s="2">
        <f t="shared" si="75"/>
        <v>59313819.818132624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306</v>
      </c>
      <c r="C382" s="7"/>
      <c r="D382" s="2" t="e">
        <f t="shared" si="55"/>
        <v>#N/A</v>
      </c>
      <c r="E382" s="2" t="e">
        <f t="shared" si="67"/>
        <v>#N/A</v>
      </c>
      <c r="F382" s="2">
        <v>975029.26100242138</v>
      </c>
      <c r="G382" s="2">
        <f t="shared" si="79"/>
        <v>729079.14285714284</v>
      </c>
      <c r="H382" s="2">
        <f t="shared" si="76"/>
        <v>215392004.62897423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7137819.2857143125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1068775.0252613127</v>
      </c>
      <c r="Q382" s="2">
        <f t="shared" si="80"/>
        <v>750000</v>
      </c>
      <c r="R382" s="2">
        <f t="shared" si="77"/>
        <v>224374394.6085349</v>
      </c>
      <c r="S382" s="2">
        <f t="shared" si="58"/>
        <v>729079.14285713434</v>
      </c>
      <c r="T382" s="2">
        <f t="shared" si="59"/>
        <v>20920.857142857276</v>
      </c>
      <c r="U382" s="2">
        <f t="shared" si="60"/>
        <v>750000</v>
      </c>
      <c r="V382" s="2">
        <f t="shared" si="78"/>
        <v>154149356.62897494</v>
      </c>
      <c r="W382" s="2">
        <f t="shared" si="61"/>
        <v>729079.14285713434</v>
      </c>
      <c r="X382" s="2">
        <f t="shared" si="51"/>
        <v>20920.857142865658</v>
      </c>
      <c r="Y382" s="2">
        <f t="shared" si="74"/>
        <v>70225037.979559943</v>
      </c>
      <c r="Z382" s="2" t="str">
        <f t="shared" si="52"/>
        <v>MEEP</v>
      </c>
      <c r="AA382" s="2">
        <f>IF(Z382="HERE",Y382,AA381+Graph!$G$1*1000)</f>
        <v>118624923.46347918</v>
      </c>
      <c r="AB382" s="2">
        <f t="shared" si="63"/>
        <v>420000</v>
      </c>
      <c r="AC382" s="2">
        <f t="shared" si="75"/>
        <v>59313819.818132624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307</v>
      </c>
      <c r="C383" s="7"/>
      <c r="D383" s="2" t="e">
        <f t="shared" si="55"/>
        <v>#N/A</v>
      </c>
      <c r="E383" s="2" t="e">
        <f t="shared" si="67"/>
        <v>#N/A</v>
      </c>
      <c r="F383" s="2">
        <v>976865.03649157286</v>
      </c>
      <c r="G383" s="2">
        <f t="shared" si="79"/>
        <v>729079.14285714284</v>
      </c>
      <c r="H383" s="2">
        <f t="shared" si="76"/>
        <v>216121083.77183136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7158740.1428571697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1070881.6651567817</v>
      </c>
      <c r="Q383" s="2">
        <f t="shared" si="80"/>
        <v>750000</v>
      </c>
      <c r="R383" s="2">
        <f t="shared" si="77"/>
        <v>225124394.6085349</v>
      </c>
      <c r="S383" s="2">
        <f t="shared" si="58"/>
        <v>729079.14285713434</v>
      </c>
      <c r="T383" s="2">
        <f t="shared" si="59"/>
        <v>20920.857142857276</v>
      </c>
      <c r="U383" s="2">
        <f t="shared" si="60"/>
        <v>750000</v>
      </c>
      <c r="V383" s="2">
        <f t="shared" si="78"/>
        <v>154878435.77183208</v>
      </c>
      <c r="W383" s="2">
        <f t="shared" si="61"/>
        <v>729079.14285713434</v>
      </c>
      <c r="X383" s="2">
        <f t="shared" si="51"/>
        <v>20920.857142865658</v>
      </c>
      <c r="Y383" s="2">
        <f t="shared" si="74"/>
        <v>70245958.836702809</v>
      </c>
      <c r="Z383" s="2" t="str">
        <f t="shared" si="52"/>
        <v>MEEP</v>
      </c>
      <c r="AA383" s="2">
        <f>IF(Z383="HERE",Y383,AA382+Graph!$G$1*1000)</f>
        <v>119044923.46347918</v>
      </c>
      <c r="AB383" s="2">
        <f t="shared" si="63"/>
        <v>420000</v>
      </c>
      <c r="AC383" s="2">
        <f t="shared" si="75"/>
        <v>59313819.818132624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308</v>
      </c>
      <c r="C384" s="7"/>
      <c r="D384" s="2" t="e">
        <f t="shared" si="55"/>
        <v>#N/A</v>
      </c>
      <c r="E384" s="2" t="e">
        <f t="shared" si="67"/>
        <v>#N/A</v>
      </c>
      <c r="F384" s="2">
        <v>978700.81198070943</v>
      </c>
      <c r="G384" s="2">
        <f t="shared" si="79"/>
        <v>729079.14285714284</v>
      </c>
      <c r="H384" s="2">
        <f t="shared" si="76"/>
        <v>216850162.9146885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7179661.000000027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1072988.3050522506</v>
      </c>
      <c r="Q384" s="2">
        <f t="shared" si="80"/>
        <v>750000</v>
      </c>
      <c r="R384" s="2">
        <f t="shared" si="77"/>
        <v>225874394.6085349</v>
      </c>
      <c r="S384" s="2">
        <f t="shared" si="58"/>
        <v>729079.14285713434</v>
      </c>
      <c r="T384" s="2">
        <f t="shared" si="59"/>
        <v>20920.857142857276</v>
      </c>
      <c r="U384" s="2">
        <f t="shared" si="60"/>
        <v>750000</v>
      </c>
      <c r="V384" s="2">
        <f t="shared" si="78"/>
        <v>155607514.91468921</v>
      </c>
      <c r="W384" s="2">
        <f t="shared" si="61"/>
        <v>729079.14285713434</v>
      </c>
      <c r="X384" s="2">
        <f t="shared" si="51"/>
        <v>20920.857142865658</v>
      </c>
      <c r="Y384" s="2">
        <f t="shared" si="74"/>
        <v>70266879.693845674</v>
      </c>
      <c r="Z384" s="2" t="str">
        <f t="shared" si="52"/>
        <v>MEEP</v>
      </c>
      <c r="AA384" s="2">
        <f>IF(Z384="HERE",Y384,AA383+Graph!$G$1*1000)</f>
        <v>119464923.46347918</v>
      </c>
      <c r="AB384" s="2">
        <f t="shared" si="63"/>
        <v>420000</v>
      </c>
      <c r="AC384" s="2">
        <f t="shared" si="75"/>
        <v>59313819.818132624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309</v>
      </c>
      <c r="C385" s="7"/>
      <c r="D385" s="2" t="e">
        <f t="shared" si="55"/>
        <v>#N/A</v>
      </c>
      <c r="E385" s="2" t="e">
        <f t="shared" si="67"/>
        <v>#N/A</v>
      </c>
      <c r="F385" s="2">
        <v>980536.58746986091</v>
      </c>
      <c r="G385" s="2">
        <f t="shared" si="79"/>
        <v>729079.14285714284</v>
      </c>
      <c r="H385" s="2">
        <f t="shared" si="76"/>
        <v>217579242.05754563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7200581.8571428843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1075094.9449477196</v>
      </c>
      <c r="Q385" s="2">
        <f t="shared" si="80"/>
        <v>750000</v>
      </c>
      <c r="R385" s="2">
        <f t="shared" si="77"/>
        <v>226624394.6085349</v>
      </c>
      <c r="S385" s="2">
        <f t="shared" si="58"/>
        <v>729079.14285713434</v>
      </c>
      <c r="T385" s="2">
        <f t="shared" si="59"/>
        <v>20920.857142857276</v>
      </c>
      <c r="U385" s="2">
        <f t="shared" si="60"/>
        <v>750000</v>
      </c>
      <c r="V385" s="2">
        <f t="shared" si="78"/>
        <v>156336594.05754635</v>
      </c>
      <c r="W385" s="2">
        <f t="shared" si="61"/>
        <v>729079.14285713434</v>
      </c>
      <c r="X385" s="2">
        <f t="shared" si="51"/>
        <v>20920.857142865658</v>
      </c>
      <c r="Y385" s="2">
        <f t="shared" si="74"/>
        <v>70287800.55098854</v>
      </c>
      <c r="Z385" s="2" t="str">
        <f t="shared" si="52"/>
        <v>MEEP</v>
      </c>
      <c r="AA385" s="2">
        <f>IF(Z385="HERE",Y385,AA384+Graph!$G$1*1000)</f>
        <v>119884923.46347918</v>
      </c>
      <c r="AB385" s="2">
        <f t="shared" si="63"/>
        <v>420000</v>
      </c>
      <c r="AC385" s="2">
        <f t="shared" si="75"/>
        <v>59313819.818132624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7:I385">
    <cfRule type="cellIs" dxfId="68" priority="37" operator="greaterThan">
      <formula>0</formula>
    </cfRule>
  </conditionalFormatting>
  <conditionalFormatting sqref="C31:C64 C117:C385 C77:C114">
    <cfRule type="cellIs" dxfId="67" priority="38" operator="greaterThan">
      <formula>0</formula>
    </cfRule>
  </conditionalFormatting>
  <conditionalFormatting sqref="C31:C64 C117:C385 C77:C114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6" priority="40" operator="greaterThan">
      <formula>0</formula>
    </cfRule>
  </conditionalFormatting>
  <conditionalFormatting sqref="C115">
    <cfRule type="cellIs" dxfId="65" priority="41" operator="greaterThan">
      <formula>0</formula>
    </cfRule>
  </conditionalFormatting>
  <conditionalFormatting sqref="C65">
    <cfRule type="cellIs" dxfId="64" priority="35" operator="greaterThan">
      <formula>0</formula>
    </cfRule>
  </conditionalFormatting>
  <conditionalFormatting sqref="C65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63" priority="34" operator="greaterThan">
      <formula>0</formula>
    </cfRule>
  </conditionalFormatting>
  <conditionalFormatting sqref="C66">
    <cfRule type="cellIs" dxfId="62" priority="32" operator="greaterThan">
      <formula>0</formula>
    </cfRule>
  </conditionalFormatting>
  <conditionalFormatting sqref="C66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1" priority="31" operator="greaterThan">
      <formula>0</formula>
    </cfRule>
  </conditionalFormatting>
  <conditionalFormatting sqref="C67">
    <cfRule type="cellIs" dxfId="60" priority="29" operator="greaterThan">
      <formula>0</formula>
    </cfRule>
  </conditionalFormatting>
  <conditionalFormatting sqref="C67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59" priority="28" operator="greaterThan">
      <formula>0</formula>
    </cfRule>
  </conditionalFormatting>
  <conditionalFormatting sqref="C68">
    <cfRule type="cellIs" dxfId="58" priority="26" operator="greaterThan">
      <formula>0</formula>
    </cfRule>
  </conditionalFormatting>
  <conditionalFormatting sqref="C68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57" priority="25" operator="greaterThan">
      <formula>0</formula>
    </cfRule>
  </conditionalFormatting>
  <conditionalFormatting sqref="C69">
    <cfRule type="cellIs" dxfId="56" priority="23" operator="greaterThan">
      <formula>0</formula>
    </cfRule>
  </conditionalFormatting>
  <conditionalFormatting sqref="C69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55" priority="22" operator="greaterThan">
      <formula>0</formula>
    </cfRule>
  </conditionalFormatting>
  <conditionalFormatting sqref="C70">
    <cfRule type="cellIs" dxfId="54" priority="20" operator="greaterThan">
      <formula>0</formula>
    </cfRule>
  </conditionalFormatting>
  <conditionalFormatting sqref="C70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53" priority="19" operator="greaterThan">
      <formula>0</formula>
    </cfRule>
  </conditionalFormatting>
  <conditionalFormatting sqref="C71">
    <cfRule type="cellIs" dxfId="52" priority="17" operator="greaterThan">
      <formula>0</formula>
    </cfRule>
  </conditionalFormatting>
  <conditionalFormatting sqref="C71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51" priority="16" operator="greaterThan">
      <formula>0</formula>
    </cfRule>
  </conditionalFormatting>
  <conditionalFormatting sqref="C72">
    <cfRule type="cellIs" dxfId="50" priority="14" operator="greaterThan">
      <formula>0</formula>
    </cfRule>
  </conditionalFormatting>
  <conditionalFormatting sqref="C7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49" priority="13" operator="greaterThan">
      <formula>0</formula>
    </cfRule>
  </conditionalFormatting>
  <conditionalFormatting sqref="C73">
    <cfRule type="cellIs" dxfId="48" priority="11" operator="greaterThan">
      <formula>0</formula>
    </cfRule>
  </conditionalFormatting>
  <conditionalFormatting sqref="C7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47" priority="10" operator="greaterThan">
      <formula>0</formula>
    </cfRule>
  </conditionalFormatting>
  <conditionalFormatting sqref="C74">
    <cfRule type="cellIs" dxfId="46" priority="8" operator="greaterThan">
      <formula>0</formula>
    </cfRule>
  </conditionalFormatting>
  <conditionalFormatting sqref="C7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45" priority="7" operator="greaterThan">
      <formula>0</formula>
    </cfRule>
  </conditionalFormatting>
  <conditionalFormatting sqref="C75">
    <cfRule type="cellIs" dxfId="44" priority="5" operator="greaterThan">
      <formula>0</formula>
    </cfRule>
  </conditionalFormatting>
  <conditionalFormatting sqref="C7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43" priority="4" operator="greaterThan">
      <formula>0</formula>
    </cfRule>
  </conditionalFormatting>
  <conditionalFormatting sqref="C76">
    <cfRule type="cellIs" dxfId="10" priority="2" operator="greaterThan">
      <formula>0</formula>
    </cfRule>
  </conditionalFormatting>
  <conditionalFormatting sqref="C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43" workbookViewId="0">
      <selection activeCell="C76" sqref="C76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779.07914285714287</v>
      </c>
    </row>
    <row r="32" spans="1:37" ht="15" x14ac:dyDescent="0.25">
      <c r="A32" s="1">
        <v>44208</v>
      </c>
      <c r="B32" s="2">
        <f t="shared" si="0"/>
        <v>-44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t="e" cm="1" vm="1">
        <f t="array" aca="1" ref="F37" ca="1">TREND(E37:INDEX(firstdoses800,1-$B37),$A37:INDEX(dates800,1-$B37),$A37:$A385)</f>
        <v>#VALUE!</v>
      </c>
      <c r="G37" s="2" t="e" vm="2">
        <f ca="1">IF(F37&gt;800000,$AK$31*1000,F37)</f>
        <v>#VALUE!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341984.26132403314</v>
      </c>
      <c r="Q37" s="2">
        <f>IF(P37&gt;800000,800000,P37)</f>
        <v>341984.26132403314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/>
      <c r="G38" s="2">
        <f t="shared" ref="G38:G101" si="25">IF(F38&gt;800000,$AK$31*1000,F38)</f>
        <v>0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344090.90121950209</v>
      </c>
      <c r="Q38" s="2">
        <f t="shared" ref="Q38:Q101" si="26">IF(P38&gt;800000,800000,P38)</f>
        <v>344090.90121950209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/>
      <c r="G39" s="2">
        <f t="shared" si="25"/>
        <v>0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346197.54111497104</v>
      </c>
      <c r="Q39" s="2">
        <f t="shared" si="26"/>
        <v>346197.54111497104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/>
      <c r="G40" s="2">
        <f t="shared" si="25"/>
        <v>0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348304.18101043999</v>
      </c>
      <c r="Q40" s="2">
        <f t="shared" si="26"/>
        <v>348304.18101043999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/>
      <c r="G41" s="2">
        <f t="shared" si="25"/>
        <v>0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350410.82090590894</v>
      </c>
      <c r="Q41" s="2">
        <f t="shared" si="26"/>
        <v>350410.82090590894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/>
      <c r="G42" s="2">
        <f t="shared" si="25"/>
        <v>0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352517.46080137789</v>
      </c>
      <c r="Q42" s="2">
        <f t="shared" si="26"/>
        <v>352517.46080137789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-33</v>
      </c>
      <c r="C43" s="7">
        <v>6353321</v>
      </c>
      <c r="D43" s="2">
        <f t="shared" si="12"/>
        <v>491970</v>
      </c>
      <c r="E43" s="2">
        <f t="shared" si="22"/>
        <v>359461</v>
      </c>
      <c r="F43" s="2"/>
      <c r="G43" s="2">
        <f t="shared" si="25"/>
        <v>0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354624.10069684684</v>
      </c>
      <c r="Q43" s="2">
        <f t="shared" si="26"/>
        <v>354624.10069684684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/>
      <c r="G44" s="2">
        <f t="shared" si="25"/>
        <v>0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356730.74059233069</v>
      </c>
      <c r="Q44" s="2">
        <f t="shared" si="26"/>
        <v>356730.74059233069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/>
      <c r="G45" s="2">
        <f t="shared" si="25"/>
        <v>0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358837.38048779964</v>
      </c>
      <c r="Q45" s="2">
        <f t="shared" si="26"/>
        <v>358837.38048779964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/>
      <c r="G46" s="2">
        <f t="shared" si="25"/>
        <v>0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360944.02038326859</v>
      </c>
      <c r="Q46" s="2">
        <f t="shared" si="26"/>
        <v>360944.02038326859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/>
      <c r="G47" s="2">
        <f t="shared" si="25"/>
        <v>0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363050.66027873755</v>
      </c>
      <c r="Q47" s="2">
        <f t="shared" si="26"/>
        <v>363050.66027873755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/>
      <c r="G48" s="2">
        <f t="shared" si="25"/>
        <v>0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365157.3001742065</v>
      </c>
      <c r="Q48" s="2">
        <f t="shared" si="26"/>
        <v>365157.3001742065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/>
      <c r="G49" s="2">
        <f t="shared" si="25"/>
        <v>0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367263.94006967545</v>
      </c>
      <c r="Q49" s="2">
        <f t="shared" si="26"/>
        <v>367263.94006967545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/>
      <c r="G50" s="2">
        <f t="shared" si="25"/>
        <v>0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369370.5799651444</v>
      </c>
      <c r="Q50" s="2">
        <f t="shared" si="26"/>
        <v>369370.5799651444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-25</v>
      </c>
      <c r="C51" s="7">
        <v>9296367</v>
      </c>
      <c r="D51" s="2">
        <f t="shared" si="12"/>
        <v>319038</v>
      </c>
      <c r="E51" s="2">
        <f t="shared" si="22"/>
        <v>388971</v>
      </c>
      <c r="F51" s="2"/>
      <c r="G51" s="2">
        <f t="shared" si="25"/>
        <v>0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371477.21986061335</v>
      </c>
      <c r="Q51" s="2">
        <f t="shared" si="26"/>
        <v>371477.21986061335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-24</v>
      </c>
      <c r="C52" s="7">
        <v>9646715</v>
      </c>
      <c r="D52" s="2">
        <f t="shared" si="12"/>
        <v>350348</v>
      </c>
      <c r="E52" s="2">
        <f t="shared" si="22"/>
        <v>399049</v>
      </c>
      <c r="F52" s="2"/>
      <c r="G52" s="2">
        <f t="shared" si="25"/>
        <v>0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373583.8597560823</v>
      </c>
      <c r="Q52" s="2">
        <f t="shared" si="26"/>
        <v>373583.8597560823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/>
      <c r="G53" s="2">
        <f t="shared" si="25"/>
        <v>0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375690.49965155125</v>
      </c>
      <c r="Q53" s="2">
        <f t="shared" si="26"/>
        <v>375690.49965155125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/>
      <c r="G54" s="2">
        <f t="shared" si="25"/>
        <v>0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377797.1395470202</v>
      </c>
      <c r="Q54" s="2">
        <f t="shared" si="26"/>
        <v>377797.1395470202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/>
      <c r="G55" s="2">
        <f t="shared" si="25"/>
        <v>0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379903.77944250405</v>
      </c>
      <c r="Q55" s="2">
        <f t="shared" si="26"/>
        <v>379903.77944250405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/>
      <c r="G56" s="2">
        <f t="shared" si="25"/>
        <v>0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382010.419337973</v>
      </c>
      <c r="Q56" s="2">
        <f t="shared" si="26"/>
        <v>382010.419337973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/>
      <c r="G57" s="2">
        <f t="shared" si="25"/>
        <v>0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384117.05923344195</v>
      </c>
      <c r="Q57" s="2">
        <f t="shared" si="26"/>
        <v>384117.05923344195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/>
      <c r="G58" s="2">
        <f t="shared" si="25"/>
        <v>0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386223.6991289109</v>
      </c>
      <c r="Q58" s="2">
        <f t="shared" si="26"/>
        <v>386223.6991289109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/>
      <c r="G59" s="2">
        <f t="shared" si="25"/>
        <v>0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388330.33902437985</v>
      </c>
      <c r="Q59" s="2">
        <f t="shared" si="26"/>
        <v>388330.33902437985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/>
      <c r="G60" s="2">
        <f t="shared" si="25"/>
        <v>0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390436.9789198488</v>
      </c>
      <c r="Q60" s="2">
        <f t="shared" si="26"/>
        <v>390436.9789198488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/>
      <c r="G61" s="2">
        <f t="shared" si="25"/>
        <v>0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392543.61881531775</v>
      </c>
      <c r="Q61" s="2">
        <f t="shared" si="26"/>
        <v>392543.61881531775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/>
      <c r="G62" s="2">
        <f t="shared" si="25"/>
        <v>0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394650.2587107867</v>
      </c>
      <c r="Q62" s="2">
        <f t="shared" si="26"/>
        <v>394650.2587107867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/>
      <c r="G63" s="2">
        <f t="shared" si="25"/>
        <v>0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396756.89860625565</v>
      </c>
      <c r="Q63" s="2">
        <f t="shared" si="26"/>
        <v>396756.89860625565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/>
      <c r="G64" s="2">
        <f t="shared" si="25"/>
        <v>0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398863.5385017246</v>
      </c>
      <c r="Q64" s="2">
        <f t="shared" si="26"/>
        <v>398863.5385017246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/>
      <c r="G65" s="2">
        <f t="shared" si="25"/>
        <v>0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400970.17839720845</v>
      </c>
      <c r="Q65" s="2">
        <f t="shared" si="26"/>
        <v>400970.17839720845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/>
      <c r="G66" s="2">
        <f t="shared" si="25"/>
        <v>0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403076.8182926774</v>
      </c>
      <c r="Q66" s="2">
        <f t="shared" si="26"/>
        <v>403076.8182926774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-9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/>
      <c r="G67" s="2">
        <f t="shared" si="25"/>
        <v>0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405183.45818814635</v>
      </c>
      <c r="Q67" s="2">
        <f t="shared" si="26"/>
        <v>405183.45818814635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-8</v>
      </c>
      <c r="C68" s="7">
        <v>16423082</v>
      </c>
      <c r="D68" s="2">
        <f t="shared" si="12"/>
        <v>482110</v>
      </c>
      <c r="E68" s="2">
        <f t="shared" si="22"/>
        <v>416282</v>
      </c>
      <c r="F68" s="2"/>
      <c r="G68" s="2">
        <f t="shared" si="25"/>
        <v>0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407290.0980836153</v>
      </c>
      <c r="Q68" s="2">
        <f t="shared" si="26"/>
        <v>407290.0980836153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-7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/>
      <c r="G69" s="2">
        <f t="shared" si="25"/>
        <v>0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409396.73797908425</v>
      </c>
      <c r="Q69" s="2">
        <f t="shared" si="26"/>
        <v>409396.73797908425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-6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/>
      <c r="G70" s="2">
        <f t="shared" si="25"/>
        <v>0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411503.3778745532</v>
      </c>
      <c r="Q70" s="2">
        <f t="shared" si="26"/>
        <v>411503.3778745532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-5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/>
      <c r="G71" s="2">
        <f t="shared" si="25"/>
        <v>0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413610.01777002215</v>
      </c>
      <c r="Q71" s="2">
        <f t="shared" si="26"/>
        <v>413610.01777002215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-4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/>
      <c r="G72" s="2">
        <f t="shared" si="25"/>
        <v>0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415716.6576654911</v>
      </c>
      <c r="Q72" s="2">
        <f t="shared" si="26"/>
        <v>415716.6576654911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-3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/>
      <c r="G73" s="2">
        <f t="shared" si="25"/>
        <v>0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417823.29756096005</v>
      </c>
      <c r="Q73" s="2">
        <f t="shared" si="26"/>
        <v>417823.29756096005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</v>
      </c>
      <c r="C74" s="7">
        <v>18242873</v>
      </c>
      <c r="D74" s="2">
        <f t="shared" si="12"/>
        <v>326692</v>
      </c>
      <c r="E74" s="2">
        <f t="shared" si="22"/>
        <v>328843</v>
      </c>
      <c r="F74" s="2"/>
      <c r="G74" s="2">
        <f t="shared" si="25"/>
        <v>0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419929.937456429</v>
      </c>
      <c r="Q74" s="2">
        <f t="shared" si="26"/>
        <v>419929.937456429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-1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/>
      <c r="G75" s="2">
        <f t="shared" si="25"/>
        <v>0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422036.57735191286</v>
      </c>
      <c r="Q75" s="2">
        <f t="shared" si="26"/>
        <v>422036.57735191286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0</v>
      </c>
      <c r="C76" s="7">
        <v>19177555</v>
      </c>
      <c r="D76" s="2">
        <f t="shared" ref="D76" si="30">IF(COUNT(C76)=1,SUM(C76-C75),#N/A)</f>
        <v>485720</v>
      </c>
      <c r="E76" s="2">
        <f t="shared" ref="E76" si="31">IF(COUNT($C76)=1,AVERAGE(D70:D76),#N/A)</f>
        <v>328859.85714285716</v>
      </c>
      <c r="F76" s="2" t="e">
        <f t="array" ref="F76">TREND(E76:INDEX(firstdosesdata,1-$B76),$A76:INDEX(dates2,1-$B76),$A76:$A424)</f>
        <v>#VALUE!</v>
      </c>
      <c r="G76" s="2" t="e">
        <f t="shared" ref="G76" si="32">IF(F76&gt;$AK$31*1000,$AK$31*1000,F76)</f>
        <v>#VALUE!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424143.21724738181</v>
      </c>
      <c r="Q76" s="2">
        <f t="shared" si="26"/>
        <v>424143.21724738181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1</v>
      </c>
      <c r="C77" s="7"/>
      <c r="D77" s="2" t="e">
        <f t="shared" si="12"/>
        <v>#N/A</v>
      </c>
      <c r="E77" s="2" t="e">
        <f t="shared" si="22"/>
        <v>#N/A</v>
      </c>
      <c r="F77" s="2"/>
      <c r="G77" s="2">
        <f t="shared" si="25"/>
        <v>0</v>
      </c>
      <c r="H77" s="2">
        <f t="shared" si="13"/>
        <v>19177555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756957.85714285716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426249.85714285076</v>
      </c>
      <c r="Q77" s="2">
        <f t="shared" si="26"/>
        <v>426249.85714285076</v>
      </c>
      <c r="R77" s="2">
        <f t="shared" si="16"/>
        <v>20339841.857142851</v>
      </c>
      <c r="S77" s="2">
        <f t="shared" si="17"/>
        <v>0</v>
      </c>
      <c r="T77" s="2">
        <f t="shared" si="18"/>
        <v>20920.857142857159</v>
      </c>
      <c r="U77" s="2">
        <f t="shared" si="19"/>
        <v>426249.85714285076</v>
      </c>
      <c r="V77" s="2">
        <f t="shared" si="5"/>
        <v>747157.54166666663</v>
      </c>
      <c r="W77" s="2">
        <f t="shared" si="20"/>
        <v>11120.541666666628</v>
      </c>
      <c r="X77" s="2">
        <f t="shared" si="6"/>
        <v>415129.31547618413</v>
      </c>
      <c r="Y77" s="2">
        <f t="shared" si="7"/>
        <v>19592684.315476183</v>
      </c>
      <c r="Z77" s="2" t="str">
        <f t="shared" si="8"/>
        <v>HERE</v>
      </c>
      <c r="AA77" s="2">
        <f>IF(Z77="HERE",Y77,AA76+Graph!$G$1*1000)</f>
        <v>19592684.315476183</v>
      </c>
      <c r="AB77" s="2">
        <f t="shared" si="21"/>
        <v>415129.31547618285</v>
      </c>
      <c r="AC77" s="2">
        <f t="shared" si="9"/>
        <v>747157.54166666663</v>
      </c>
      <c r="AD77" s="3">
        <f t="shared" si="10"/>
        <v>19592684.315476183</v>
      </c>
      <c r="AE77" s="2">
        <f>IF(AE75&gt;=52800000,52800000,IF(AB56=Graph!G$1*1000,AE76+Graph!G$1*1000,AC77))</f>
        <v>747157.54166666663</v>
      </c>
      <c r="AF77" s="3">
        <f t="shared" si="11"/>
        <v>747157.54166666663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2</v>
      </c>
      <c r="C78" s="7"/>
      <c r="D78" s="2" t="e">
        <f t="shared" si="12"/>
        <v>#N/A</v>
      </c>
      <c r="E78" s="2" t="e">
        <f t="shared" si="22"/>
        <v>#N/A</v>
      </c>
      <c r="F78" s="2"/>
      <c r="G78" s="2">
        <f t="shared" si="25"/>
        <v>0</v>
      </c>
      <c r="H78" s="2">
        <f t="shared" si="13"/>
        <v>19177555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777878.71428571432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428356.49703831971</v>
      </c>
      <c r="Q78" s="2">
        <f t="shared" si="26"/>
        <v>428356.49703831971</v>
      </c>
      <c r="R78" s="2">
        <f t="shared" si="16"/>
        <v>20768198.35418117</v>
      </c>
      <c r="S78" s="2">
        <f t="shared" si="17"/>
        <v>0</v>
      </c>
      <c r="T78" s="2">
        <f t="shared" si="18"/>
        <v>20920.857142857159</v>
      </c>
      <c r="U78" s="2">
        <f t="shared" si="19"/>
        <v>428356.49703831971</v>
      </c>
      <c r="V78" s="2">
        <f t="shared" si="5"/>
        <v>758278.08333333337</v>
      </c>
      <c r="W78" s="2">
        <f t="shared" si="20"/>
        <v>11120.541666666744</v>
      </c>
      <c r="X78" s="2">
        <f t="shared" si="6"/>
        <v>417235.95537165296</v>
      </c>
      <c r="Y78" s="2">
        <f t="shared" si="7"/>
        <v>20009920.270847835</v>
      </c>
      <c r="Z78" s="2" t="str">
        <f t="shared" si="8"/>
        <v>HERE</v>
      </c>
      <c r="AA78" s="2">
        <f>IF(Z78="HERE",Y78,AA77+Graph!$G$1*1000)</f>
        <v>20009920.270847835</v>
      </c>
      <c r="AB78" s="2">
        <f t="shared" si="21"/>
        <v>417235.9553716518</v>
      </c>
      <c r="AC78" s="2">
        <f t="shared" si="9"/>
        <v>758278.08333333337</v>
      </c>
      <c r="AD78" s="3">
        <f t="shared" si="10"/>
        <v>20009920.270847835</v>
      </c>
      <c r="AE78" s="2">
        <f>IF(AE76&gt;=52800000,52800000,IF(AB57=Graph!G$1*1000,AE77+Graph!G$1*1000,AC78))</f>
        <v>758278.08333333337</v>
      </c>
      <c r="AF78" s="3">
        <f t="shared" si="11"/>
        <v>758278.08333333337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3</v>
      </c>
      <c r="C79" s="7"/>
      <c r="D79" s="2" t="e">
        <f t="shared" si="12"/>
        <v>#N/A</v>
      </c>
      <c r="E79" s="2" t="e">
        <f t="shared" si="22"/>
        <v>#N/A</v>
      </c>
      <c r="F79" s="2"/>
      <c r="G79" s="2">
        <f t="shared" si="25"/>
        <v>0</v>
      </c>
      <c r="H79" s="2">
        <f t="shared" si="13"/>
        <v>19177555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798799.57142857148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430463.13693378866</v>
      </c>
      <c r="Q79" s="2">
        <f t="shared" si="26"/>
        <v>430463.13693378866</v>
      </c>
      <c r="R79" s="2">
        <f t="shared" si="16"/>
        <v>21198661.491114959</v>
      </c>
      <c r="S79" s="2">
        <f t="shared" si="17"/>
        <v>0</v>
      </c>
      <c r="T79" s="2">
        <f t="shared" si="18"/>
        <v>20920.857142857159</v>
      </c>
      <c r="U79" s="2">
        <f t="shared" si="19"/>
        <v>430463.13693378866</v>
      </c>
      <c r="V79" s="2">
        <f t="shared" si="5"/>
        <v>769398.625</v>
      </c>
      <c r="W79" s="2">
        <f t="shared" si="20"/>
        <v>11120.541666666628</v>
      </c>
      <c r="X79" s="2">
        <f t="shared" si="6"/>
        <v>419342.59526712203</v>
      </c>
      <c r="Y79" s="2">
        <f t="shared" si="7"/>
        <v>20429262.866114955</v>
      </c>
      <c r="Z79" s="2" t="str">
        <f t="shared" si="8"/>
        <v>HERE</v>
      </c>
      <c r="AA79" s="2">
        <f>IF(Z79="HERE",Y79,AA78+Graph!$G$1*1000)</f>
        <v>20429262.866114955</v>
      </c>
      <c r="AB79" s="2">
        <f t="shared" si="21"/>
        <v>419342.59526712075</v>
      </c>
      <c r="AC79" s="2">
        <f t="shared" si="9"/>
        <v>769398.625</v>
      </c>
      <c r="AD79" s="3">
        <f t="shared" si="10"/>
        <v>20429262.866114955</v>
      </c>
      <c r="AE79" s="2">
        <f>IF(AE77&gt;=52800000,52800000,IF(AB58=Graph!G$1*1000,AE78+Graph!G$1*1000,AC79))</f>
        <v>769398.625</v>
      </c>
      <c r="AF79" s="3">
        <f t="shared" si="11"/>
        <v>769398.625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4</v>
      </c>
      <c r="C80" s="7"/>
      <c r="D80" s="2" t="e">
        <f t="shared" si="12"/>
        <v>#N/A</v>
      </c>
      <c r="E80" s="2" t="e">
        <f t="shared" si="22"/>
        <v>#N/A</v>
      </c>
      <c r="F80" s="2"/>
      <c r="G80" s="2">
        <f t="shared" si="25"/>
        <v>0</v>
      </c>
      <c r="H80" s="2">
        <f t="shared" si="13"/>
        <v>19177555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819720.42857142864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432569.77682925761</v>
      </c>
      <c r="Q80" s="2">
        <f t="shared" si="26"/>
        <v>432569.77682925761</v>
      </c>
      <c r="R80" s="2">
        <f t="shared" si="16"/>
        <v>21631231.267944217</v>
      </c>
      <c r="S80" s="2">
        <f t="shared" si="17"/>
        <v>0</v>
      </c>
      <c r="T80" s="2">
        <f t="shared" si="18"/>
        <v>20920.857142857159</v>
      </c>
      <c r="U80" s="2">
        <f t="shared" si="19"/>
        <v>432569.77682925761</v>
      </c>
      <c r="V80" s="2">
        <f t="shared" si="5"/>
        <v>780519.16666666663</v>
      </c>
      <c r="W80" s="2">
        <f t="shared" si="20"/>
        <v>11120.541666666628</v>
      </c>
      <c r="X80" s="2">
        <f t="shared" si="6"/>
        <v>421449.23516259098</v>
      </c>
      <c r="Y80" s="2">
        <f t="shared" si="7"/>
        <v>20850712.101277545</v>
      </c>
      <c r="Z80" s="2" t="str">
        <f t="shared" si="8"/>
        <v>HERE</v>
      </c>
      <c r="AA80" s="2">
        <f>IF(Z80="HERE",Y80,AA79+Graph!$G$1*1000)</f>
        <v>20850712.101277545</v>
      </c>
      <c r="AB80" s="2">
        <f t="shared" si="21"/>
        <v>421449.2351625897</v>
      </c>
      <c r="AC80" s="2">
        <f t="shared" si="9"/>
        <v>780519.16666666663</v>
      </c>
      <c r="AD80" s="3">
        <f t="shared" si="10"/>
        <v>20850712.101277545</v>
      </c>
      <c r="AE80" s="2">
        <f>IF(AE78&gt;=52800000,52800000,IF(AB59=Graph!G$1*1000,AE79+Graph!G$1*1000,AC80))</f>
        <v>780519.16666666663</v>
      </c>
      <c r="AF80" s="3">
        <f t="shared" si="11"/>
        <v>780519.16666666663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5</v>
      </c>
      <c r="C81" s="7"/>
      <c r="D81" s="2" t="e">
        <f t="shared" si="12"/>
        <v>#N/A</v>
      </c>
      <c r="E81" s="2" t="e">
        <f t="shared" si="22"/>
        <v>#N/A</v>
      </c>
      <c r="F81" s="2"/>
      <c r="G81" s="2">
        <f t="shared" si="25"/>
        <v>0</v>
      </c>
      <c r="H81" s="2">
        <f t="shared" si="13"/>
        <v>19177555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840641.2857142858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434676.41672472656</v>
      </c>
      <c r="Q81" s="2">
        <f t="shared" si="26"/>
        <v>434676.41672472656</v>
      </c>
      <c r="R81" s="2">
        <f t="shared" si="16"/>
        <v>22065907.684668943</v>
      </c>
      <c r="S81" s="2">
        <f t="shared" si="17"/>
        <v>0</v>
      </c>
      <c r="T81" s="2">
        <f t="shared" si="18"/>
        <v>20920.857142857159</v>
      </c>
      <c r="U81" s="2">
        <f t="shared" si="19"/>
        <v>434676.41672472656</v>
      </c>
      <c r="V81" s="2">
        <f t="shared" si="5"/>
        <v>791639.70833333337</v>
      </c>
      <c r="W81" s="2">
        <f t="shared" si="20"/>
        <v>11120.541666666744</v>
      </c>
      <c r="X81" s="2">
        <f t="shared" si="6"/>
        <v>423555.87505805981</v>
      </c>
      <c r="Y81" s="2">
        <f t="shared" si="7"/>
        <v>21274267.976335604</v>
      </c>
      <c r="Z81" s="2" t="str">
        <f t="shared" si="8"/>
        <v>HERE</v>
      </c>
      <c r="AA81" s="2">
        <f>IF(Z81="HERE",Y81,AA80+Graph!$G$1*1000)</f>
        <v>21274267.976335604</v>
      </c>
      <c r="AB81" s="2">
        <f t="shared" si="21"/>
        <v>423555.87505805865</v>
      </c>
      <c r="AC81" s="2">
        <f t="shared" si="9"/>
        <v>791639.70833333337</v>
      </c>
      <c r="AD81" s="3">
        <f t="shared" si="10"/>
        <v>21274267.976335604</v>
      </c>
      <c r="AE81" s="2">
        <f>IF(AE79&gt;=52800000,52800000,IF(AB60=Graph!G$1*1000,AE80+Graph!G$1*1000,AC81))</f>
        <v>791639.70833333337</v>
      </c>
      <c r="AF81" s="3">
        <f t="shared" si="11"/>
        <v>791639.70833333337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6</v>
      </c>
      <c r="C82" s="7"/>
      <c r="D82" s="2" t="e">
        <f t="shared" si="12"/>
        <v>#N/A</v>
      </c>
      <c r="E82" s="2" t="e">
        <f t="shared" si="22"/>
        <v>#N/A</v>
      </c>
      <c r="F82" s="2"/>
      <c r="G82" s="2">
        <f t="shared" si="25"/>
        <v>0</v>
      </c>
      <c r="H82" s="2">
        <f t="shared" si="13"/>
        <v>19177555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861562.14285714296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436783.05662019551</v>
      </c>
      <c r="Q82" s="2">
        <f t="shared" si="26"/>
        <v>436783.05662019551</v>
      </c>
      <c r="R82" s="2">
        <f t="shared" si="16"/>
        <v>22502690.741289139</v>
      </c>
      <c r="S82" s="2">
        <f t="shared" si="17"/>
        <v>0</v>
      </c>
      <c r="T82" s="2">
        <f t="shared" si="18"/>
        <v>20920.857142857159</v>
      </c>
      <c r="U82" s="2">
        <f t="shared" si="19"/>
        <v>436783.05662019551</v>
      </c>
      <c r="V82" s="2">
        <f t="shared" si="5"/>
        <v>802760.25</v>
      </c>
      <c r="W82" s="2">
        <f t="shared" si="20"/>
        <v>11120.541666666628</v>
      </c>
      <c r="X82" s="2">
        <f t="shared" si="6"/>
        <v>425662.51495352888</v>
      </c>
      <c r="Y82" s="2">
        <f t="shared" si="7"/>
        <v>21699930.491289131</v>
      </c>
      <c r="Z82" s="2" t="str">
        <f t="shared" si="8"/>
        <v>HERE</v>
      </c>
      <c r="AA82" s="2">
        <f>IF(Z82="HERE",Y82,AA81+Graph!$G$1*1000)</f>
        <v>21699930.491289131</v>
      </c>
      <c r="AB82" s="2">
        <f t="shared" si="21"/>
        <v>425662.5149535276</v>
      </c>
      <c r="AC82" s="2">
        <f t="shared" si="9"/>
        <v>802760.25</v>
      </c>
      <c r="AD82" s="3">
        <f t="shared" si="10"/>
        <v>21699930.491289131</v>
      </c>
      <c r="AE82" s="2">
        <f>IF(AE80&gt;=52800000,52800000,IF(AB61=Graph!G$1*1000,AE81+Graph!G$1*1000,AC82))</f>
        <v>802760.25</v>
      </c>
      <c r="AF82" s="3">
        <f t="shared" si="11"/>
        <v>802760.25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7</v>
      </c>
      <c r="C83" s="7"/>
      <c r="D83" s="2" t="e">
        <f t="shared" si="12"/>
        <v>#N/A</v>
      </c>
      <c r="E83" s="2" t="e">
        <f t="shared" si="22"/>
        <v>#N/A</v>
      </c>
      <c r="F83" s="2"/>
      <c r="G83" s="2">
        <f t="shared" si="25"/>
        <v>0</v>
      </c>
      <c r="H83" s="2">
        <f t="shared" si="13"/>
        <v>19177555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882483.00000000012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438889.69651566446</v>
      </c>
      <c r="Q83" s="2">
        <f t="shared" si="26"/>
        <v>438889.69651566446</v>
      </c>
      <c r="R83" s="2">
        <f t="shared" si="16"/>
        <v>22941580.437804803</v>
      </c>
      <c r="S83" s="2">
        <f t="shared" si="17"/>
        <v>0</v>
      </c>
      <c r="T83" s="2">
        <f t="shared" si="18"/>
        <v>20920.857142857159</v>
      </c>
      <c r="U83" s="2">
        <f t="shared" si="19"/>
        <v>438889.69651566446</v>
      </c>
      <c r="V83" s="2">
        <f t="shared" si="5"/>
        <v>813880.79166666663</v>
      </c>
      <c r="W83" s="2">
        <f t="shared" si="20"/>
        <v>11120.541666666628</v>
      </c>
      <c r="X83" s="2">
        <f t="shared" si="6"/>
        <v>427769.15484899783</v>
      </c>
      <c r="Y83" s="2">
        <f t="shared" si="7"/>
        <v>22127699.646138128</v>
      </c>
      <c r="Z83" s="2" t="str">
        <f t="shared" si="8"/>
        <v>HERE</v>
      </c>
      <c r="AA83" s="2">
        <f>IF(Z83="HERE",Y83,AA82+Graph!$G$1*1000)</f>
        <v>22127699.646138128</v>
      </c>
      <c r="AB83" s="2">
        <f t="shared" si="21"/>
        <v>427769.15484899655</v>
      </c>
      <c r="AC83" s="2">
        <f t="shared" si="9"/>
        <v>813880.79166666663</v>
      </c>
      <c r="AD83" s="3">
        <f t="shared" si="10"/>
        <v>22127699.646138128</v>
      </c>
      <c r="AE83" s="2">
        <f>IF(AE81&gt;=52800000,52800000,IF(AB62=Graph!G$1*1000,AE82+Graph!G$1*1000,AC83))</f>
        <v>813880.79166666663</v>
      </c>
      <c r="AF83" s="3">
        <f t="shared" si="11"/>
        <v>813880.79166666663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8</v>
      </c>
      <c r="C84" s="7"/>
      <c r="D84" s="2" t="e">
        <f t="shared" si="12"/>
        <v>#N/A</v>
      </c>
      <c r="E84" s="2" t="e">
        <f t="shared" si="22"/>
        <v>#N/A</v>
      </c>
      <c r="F84" s="2"/>
      <c r="G84" s="2">
        <f t="shared" si="25"/>
        <v>0</v>
      </c>
      <c r="H84" s="2">
        <f t="shared" si="13"/>
        <v>19177555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903403.85714285728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440996.33641113341</v>
      </c>
      <c r="Q84" s="2">
        <f t="shared" si="26"/>
        <v>440996.33641113341</v>
      </c>
      <c r="R84" s="2">
        <f t="shared" si="16"/>
        <v>23382576.774215937</v>
      </c>
      <c r="S84" s="2">
        <f t="shared" si="17"/>
        <v>0</v>
      </c>
      <c r="T84" s="2">
        <f t="shared" si="18"/>
        <v>20920.857142857159</v>
      </c>
      <c r="U84" s="2">
        <f t="shared" si="19"/>
        <v>440996.33641113341</v>
      </c>
      <c r="V84" s="2">
        <f t="shared" si="5"/>
        <v>825001.33333333337</v>
      </c>
      <c r="W84" s="2">
        <f t="shared" si="20"/>
        <v>11120.541666666744</v>
      </c>
      <c r="X84" s="2">
        <f t="shared" si="6"/>
        <v>429875.79474446666</v>
      </c>
      <c r="Y84" s="2">
        <f t="shared" si="7"/>
        <v>22557575.440882593</v>
      </c>
      <c r="Z84" s="2" t="str">
        <f t="shared" si="8"/>
        <v>HERE</v>
      </c>
      <c r="AA84" s="2">
        <f>IF(Z84="HERE",Y84,AA83+Graph!$G$1*1000)</f>
        <v>22557575.440882593</v>
      </c>
      <c r="AB84" s="2">
        <f t="shared" si="21"/>
        <v>429875.7947444655</v>
      </c>
      <c r="AC84" s="2">
        <f t="shared" si="9"/>
        <v>825001.33333333337</v>
      </c>
      <c r="AD84" s="3">
        <f t="shared" si="10"/>
        <v>22557575.440882593</v>
      </c>
      <c r="AE84" s="2">
        <f>IF(AE82&gt;=52800000,52800000,IF(AB63=Graph!G$1*1000,AE83+Graph!G$1*1000,AC84))</f>
        <v>825001.33333333337</v>
      </c>
      <c r="AF84" s="3">
        <f t="shared" si="11"/>
        <v>825001.33333333337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9</v>
      </c>
      <c r="C85" s="7"/>
      <c r="D85" s="2" t="e">
        <f t="shared" si="12"/>
        <v>#N/A</v>
      </c>
      <c r="E85" s="2" t="e">
        <f t="shared" si="22"/>
        <v>#N/A</v>
      </c>
      <c r="F85" s="2"/>
      <c r="G85" s="2">
        <f t="shared" si="25"/>
        <v>0</v>
      </c>
      <c r="H85" s="2">
        <f t="shared" si="13"/>
        <v>19177555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924324.71428571444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443102.97630660236</v>
      </c>
      <c r="Q85" s="2">
        <f t="shared" si="26"/>
        <v>443102.97630660236</v>
      </c>
      <c r="R85" s="2">
        <f t="shared" si="16"/>
        <v>23825679.750522539</v>
      </c>
      <c r="S85" s="2">
        <f t="shared" si="17"/>
        <v>0</v>
      </c>
      <c r="T85" s="2">
        <f t="shared" si="18"/>
        <v>20920.857142857159</v>
      </c>
      <c r="U85" s="2">
        <f t="shared" si="19"/>
        <v>443102.97630660236</v>
      </c>
      <c r="V85" s="2">
        <f t="shared" si="5"/>
        <v>836121.875</v>
      </c>
      <c r="W85" s="2">
        <f t="shared" si="20"/>
        <v>11120.541666666628</v>
      </c>
      <c r="X85" s="2">
        <f t="shared" si="6"/>
        <v>431982.43463993573</v>
      </c>
      <c r="Y85" s="2">
        <f t="shared" si="7"/>
        <v>22989557.875522528</v>
      </c>
      <c r="Z85" s="2" t="str">
        <f t="shared" si="8"/>
        <v>HERE</v>
      </c>
      <c r="AA85" s="2">
        <f>IF(Z85="HERE",Y85,AA84+Graph!$G$1*1000)</f>
        <v>22989557.875522528</v>
      </c>
      <c r="AB85" s="2">
        <f t="shared" si="21"/>
        <v>431982.43463993445</v>
      </c>
      <c r="AC85" s="2">
        <f t="shared" si="9"/>
        <v>836121.875</v>
      </c>
      <c r="AD85" s="3">
        <f t="shared" si="10"/>
        <v>22989557.875522528</v>
      </c>
      <c r="AE85" s="2">
        <f>IF(AE83&gt;=52800000,52800000,IF(AB64=Graph!G$1*1000,AE84+Graph!G$1*1000,AC85))</f>
        <v>836121.875</v>
      </c>
      <c r="AF85" s="3">
        <f t="shared" si="11"/>
        <v>836121.875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10</v>
      </c>
      <c r="C86" s="7"/>
      <c r="D86" s="2" t="e">
        <f t="shared" si="12"/>
        <v>#N/A</v>
      </c>
      <c r="E86" s="2" t="e">
        <f t="shared" si="22"/>
        <v>#N/A</v>
      </c>
      <c r="F86" s="2"/>
      <c r="G86" s="2">
        <f t="shared" si="25"/>
        <v>0</v>
      </c>
      <c r="H86" s="2">
        <f t="shared" si="13"/>
        <v>19177555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945245.57142857159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445209.61620208621</v>
      </c>
      <c r="Q86" s="2">
        <f t="shared" si="26"/>
        <v>445209.61620208621</v>
      </c>
      <c r="R86" s="2">
        <f t="shared" si="16"/>
        <v>24270889.366724625</v>
      </c>
      <c r="S86" s="2">
        <f t="shared" si="17"/>
        <v>0</v>
      </c>
      <c r="T86" s="2">
        <f t="shared" si="18"/>
        <v>20920.857142857159</v>
      </c>
      <c r="U86" s="2">
        <f t="shared" si="19"/>
        <v>445209.61620208621</v>
      </c>
      <c r="V86" s="2">
        <f t="shared" si="5"/>
        <v>847242.41666666663</v>
      </c>
      <c r="W86" s="2">
        <f t="shared" si="20"/>
        <v>11120.541666666628</v>
      </c>
      <c r="X86" s="2">
        <f t="shared" si="6"/>
        <v>434089.07453541958</v>
      </c>
      <c r="Y86" s="2">
        <f t="shared" si="7"/>
        <v>23423646.950057946</v>
      </c>
      <c r="Z86" s="2" t="str">
        <f t="shared" si="8"/>
        <v>HERE</v>
      </c>
      <c r="AA86" s="2">
        <f>IF(Z86="HERE",Y86,AA85+Graph!$G$1*1000)</f>
        <v>23423646.950057946</v>
      </c>
      <c r="AB86" s="2">
        <f t="shared" si="21"/>
        <v>434089.0745354183</v>
      </c>
      <c r="AC86" s="2">
        <f t="shared" si="9"/>
        <v>847242.41666666663</v>
      </c>
      <c r="AD86" s="3">
        <f t="shared" si="10"/>
        <v>23423646.950057946</v>
      </c>
      <c r="AE86" s="2">
        <f>IF(AE84&gt;=52800000,52800000,IF(AB65=Graph!G$1*1000,AE85+Graph!G$1*1000,AC86))</f>
        <v>847242.41666666663</v>
      </c>
      <c r="AF86" s="3">
        <f t="shared" si="11"/>
        <v>847242.41666666663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11</v>
      </c>
      <c r="C87" s="7"/>
      <c r="D87" s="2" t="e">
        <f t="shared" si="12"/>
        <v>#N/A</v>
      </c>
      <c r="E87" s="2" t="e">
        <f t="shared" si="22"/>
        <v>#N/A</v>
      </c>
      <c r="F87" s="2"/>
      <c r="G87" s="2">
        <f t="shared" si="25"/>
        <v>0</v>
      </c>
      <c r="H87" s="2">
        <f t="shared" si="13"/>
        <v>19177555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966166.42857142875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447316.25609755516</v>
      </c>
      <c r="Q87" s="2">
        <f t="shared" si="26"/>
        <v>447316.25609755516</v>
      </c>
      <c r="R87" s="2">
        <f t="shared" si="16"/>
        <v>24718205.62282218</v>
      </c>
      <c r="S87" s="2">
        <f t="shared" si="17"/>
        <v>0</v>
      </c>
      <c r="T87" s="2">
        <f t="shared" si="18"/>
        <v>20920.857142857159</v>
      </c>
      <c r="U87" s="2">
        <f t="shared" si="19"/>
        <v>447316.25609755516</v>
      </c>
      <c r="V87" s="2">
        <f t="shared" si="5"/>
        <v>858362.95833333337</v>
      </c>
      <c r="W87" s="2">
        <f t="shared" si="20"/>
        <v>11120.541666666744</v>
      </c>
      <c r="X87" s="2">
        <f t="shared" si="6"/>
        <v>436195.71443088842</v>
      </c>
      <c r="Y87" s="2">
        <f t="shared" si="7"/>
        <v>23859842.664488833</v>
      </c>
      <c r="Z87" s="2" t="str">
        <f t="shared" si="8"/>
        <v>HERE</v>
      </c>
      <c r="AA87" s="2">
        <f>IF(Z87="HERE",Y87,AA86+Graph!$G$1*1000)</f>
        <v>23859842.664488833</v>
      </c>
      <c r="AB87" s="2">
        <f t="shared" si="21"/>
        <v>436195.71443088725</v>
      </c>
      <c r="AC87" s="2">
        <f t="shared" si="9"/>
        <v>858362.95833333337</v>
      </c>
      <c r="AD87" s="3">
        <f t="shared" si="10"/>
        <v>23859842.664488833</v>
      </c>
      <c r="AE87" s="2">
        <f>IF(AE85&gt;=52800000,52800000,IF(AB66=Graph!G$1*1000,AE86+Graph!G$1*1000,AC87))</f>
        <v>858362.95833333337</v>
      </c>
      <c r="AF87" s="3">
        <f t="shared" si="11"/>
        <v>858362.95833333337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12</v>
      </c>
      <c r="C88" s="7"/>
      <c r="D88" s="2" t="e">
        <f t="shared" si="12"/>
        <v>#N/A</v>
      </c>
      <c r="E88" s="2" t="e">
        <f t="shared" si="22"/>
        <v>#N/A</v>
      </c>
      <c r="F88" s="2"/>
      <c r="G88" s="2">
        <f t="shared" si="25"/>
        <v>0</v>
      </c>
      <c r="H88" s="2">
        <f t="shared" si="13"/>
        <v>19177555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987087.28571428591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449422.89599302411</v>
      </c>
      <c r="Q88" s="2">
        <f t="shared" si="26"/>
        <v>449422.89599302411</v>
      </c>
      <c r="R88" s="2">
        <f t="shared" si="16"/>
        <v>25167628.518815205</v>
      </c>
      <c r="S88" s="2">
        <f t="shared" si="17"/>
        <v>0</v>
      </c>
      <c r="T88" s="2">
        <f t="shared" si="18"/>
        <v>20920.857142857159</v>
      </c>
      <c r="U88" s="2">
        <f t="shared" si="19"/>
        <v>449422.89599302411</v>
      </c>
      <c r="V88" s="2">
        <f t="shared" si="5"/>
        <v>869483.5</v>
      </c>
      <c r="W88" s="2">
        <f t="shared" si="20"/>
        <v>11120.541666666628</v>
      </c>
      <c r="X88" s="2">
        <f t="shared" si="6"/>
        <v>438302.35432635748</v>
      </c>
      <c r="Y88" s="2">
        <f t="shared" si="7"/>
        <v>24298145.01881519</v>
      </c>
      <c r="Z88" s="2" t="str">
        <f t="shared" si="8"/>
        <v>HERE</v>
      </c>
      <c r="AA88" s="2">
        <f>IF(Z88="HERE",Y88,AA87+Graph!$G$1*1000)</f>
        <v>24298145.01881519</v>
      </c>
      <c r="AB88" s="2">
        <f t="shared" si="21"/>
        <v>438302.3543263562</v>
      </c>
      <c r="AC88" s="2">
        <f t="shared" si="9"/>
        <v>869483.5</v>
      </c>
      <c r="AD88" s="3">
        <f t="shared" si="10"/>
        <v>24298145.01881519</v>
      </c>
      <c r="AE88" s="2">
        <f>IF(AE86&gt;=52800000,52800000,IF(AB67=Graph!G$1*1000,AE87+Graph!G$1*1000,AC88))</f>
        <v>869483.5</v>
      </c>
      <c r="AF88" s="3">
        <f t="shared" si="11"/>
        <v>869483.5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13</v>
      </c>
      <c r="C89" s="7"/>
      <c r="D89" s="2" t="e">
        <f t="shared" si="12"/>
        <v>#N/A</v>
      </c>
      <c r="E89" s="2" t="e">
        <f t="shared" si="22"/>
        <v>#N/A</v>
      </c>
      <c r="F89" s="2"/>
      <c r="G89" s="2">
        <f t="shared" si="25"/>
        <v>0</v>
      </c>
      <c r="H89" s="2">
        <f t="shared" si="13"/>
        <v>19177555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1008008.1428571431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451529.53588849306</v>
      </c>
      <c r="Q89" s="2">
        <f t="shared" si="26"/>
        <v>451529.53588849306</v>
      </c>
      <c r="R89" s="2">
        <f t="shared" si="16"/>
        <v>25619158.054703698</v>
      </c>
      <c r="S89" s="2">
        <f t="shared" si="17"/>
        <v>0</v>
      </c>
      <c r="T89" s="2">
        <f t="shared" si="18"/>
        <v>20920.857142857159</v>
      </c>
      <c r="U89" s="2">
        <f t="shared" si="19"/>
        <v>451529.53588849306</v>
      </c>
      <c r="V89" s="2">
        <f t="shared" si="5"/>
        <v>880604.04166666663</v>
      </c>
      <c r="W89" s="2">
        <f t="shared" si="20"/>
        <v>11120.541666666628</v>
      </c>
      <c r="X89" s="2">
        <f t="shared" si="6"/>
        <v>440408.99422182643</v>
      </c>
      <c r="Y89" s="2">
        <f t="shared" si="7"/>
        <v>24738554.013037015</v>
      </c>
      <c r="Z89" s="2" t="str">
        <f t="shared" si="8"/>
        <v>HERE</v>
      </c>
      <c r="AA89" s="2">
        <f>IF(Z89="HERE",Y89,AA88+Graph!$G$1*1000)</f>
        <v>24738554.013037015</v>
      </c>
      <c r="AB89" s="2">
        <f t="shared" si="21"/>
        <v>440408.99422182515</v>
      </c>
      <c r="AC89" s="2">
        <f t="shared" si="9"/>
        <v>880604.04166666663</v>
      </c>
      <c r="AD89" s="3">
        <f t="shared" si="10"/>
        <v>24738554.013037015</v>
      </c>
      <c r="AE89" s="2">
        <f>IF(AE87&gt;=52800000,52800000,IF(AB68=Graph!G$1*1000,AE88+Graph!G$1*1000,AC89))</f>
        <v>880604.04166666663</v>
      </c>
      <c r="AF89" s="3">
        <f t="shared" si="11"/>
        <v>880604.04166666663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14</v>
      </c>
      <c r="C90" s="7"/>
      <c r="D90" s="2" t="e">
        <f t="shared" si="12"/>
        <v>#N/A</v>
      </c>
      <c r="E90" s="2" t="e">
        <f t="shared" si="22"/>
        <v>#N/A</v>
      </c>
      <c r="F90" s="2"/>
      <c r="G90" s="2">
        <f t="shared" si="25"/>
        <v>0</v>
      </c>
      <c r="H90" s="2">
        <f t="shared" si="13"/>
        <v>19177555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1028929.0000000002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453636.17578396201</v>
      </c>
      <c r="Q90" s="2">
        <f t="shared" si="26"/>
        <v>453636.17578396201</v>
      </c>
      <c r="R90" s="2">
        <f t="shared" si="16"/>
        <v>26072794.23048766</v>
      </c>
      <c r="S90" s="2">
        <f t="shared" si="17"/>
        <v>0</v>
      </c>
      <c r="T90" s="2">
        <f t="shared" si="18"/>
        <v>20920.857142857159</v>
      </c>
      <c r="U90" s="2">
        <f t="shared" si="19"/>
        <v>453636.17578396201</v>
      </c>
      <c r="V90" s="2">
        <f t="shared" si="5"/>
        <v>891724.58333333326</v>
      </c>
      <c r="W90" s="2">
        <f t="shared" si="20"/>
        <v>11120.541666666628</v>
      </c>
      <c r="X90" s="2">
        <f t="shared" si="6"/>
        <v>442515.63411729538</v>
      </c>
      <c r="Y90" s="2">
        <f t="shared" si="7"/>
        <v>25181069.647154309</v>
      </c>
      <c r="Z90" s="2" t="str">
        <f t="shared" si="8"/>
        <v>HERE</v>
      </c>
      <c r="AA90" s="2">
        <f>IF(Z90="HERE",Y90,AA89+Graph!$G$1*1000)</f>
        <v>25181069.647154309</v>
      </c>
      <c r="AB90" s="2">
        <f t="shared" si="21"/>
        <v>442515.6341172941</v>
      </c>
      <c r="AC90" s="2">
        <f t="shared" si="9"/>
        <v>891724.58333333326</v>
      </c>
      <c r="AD90" s="3">
        <f t="shared" si="10"/>
        <v>25181069.647154309</v>
      </c>
      <c r="AE90" s="2">
        <f>IF(AE88&gt;=52800000,52800000,IF(AB69=Graph!G$1*1000,AE89+Graph!G$1*1000,AC90))</f>
        <v>891724.58333333326</v>
      </c>
      <c r="AF90" s="3">
        <f t="shared" si="11"/>
        <v>891724.58333333326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15</v>
      </c>
      <c r="C91" s="7"/>
      <c r="D91" s="2" t="e">
        <f t="shared" si="12"/>
        <v>#N/A</v>
      </c>
      <c r="E91" s="2" t="e">
        <f t="shared" si="22"/>
        <v>#N/A</v>
      </c>
      <c r="F91" s="2"/>
      <c r="G91" s="2">
        <f t="shared" si="25"/>
        <v>0</v>
      </c>
      <c r="H91" s="2">
        <f t="shared" si="13"/>
        <v>19177555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1049849.8571428573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455742.81567943096</v>
      </c>
      <c r="Q91" s="2">
        <f t="shared" si="26"/>
        <v>455742.81567943096</v>
      </c>
      <c r="R91" s="2">
        <f t="shared" si="16"/>
        <v>26528537.046167091</v>
      </c>
      <c r="S91" s="2">
        <f t="shared" si="17"/>
        <v>0</v>
      </c>
      <c r="T91" s="2">
        <f t="shared" si="18"/>
        <v>20920.857142857043</v>
      </c>
      <c r="U91" s="2">
        <f t="shared" si="19"/>
        <v>455742.81567943096</v>
      </c>
      <c r="V91" s="2">
        <f t="shared" si="5"/>
        <v>902845.125</v>
      </c>
      <c r="W91" s="2">
        <f t="shared" si="20"/>
        <v>11120.541666666744</v>
      </c>
      <c r="X91" s="2">
        <f t="shared" si="6"/>
        <v>444622.27401276422</v>
      </c>
      <c r="Y91" s="2">
        <f t="shared" si="7"/>
        <v>25625691.921167072</v>
      </c>
      <c r="Z91" s="2" t="str">
        <f t="shared" si="8"/>
        <v>HERE</v>
      </c>
      <c r="AA91" s="2">
        <f>IF(Z91="HERE",Y91,AA90+Graph!$G$1*1000)</f>
        <v>25625691.921167072</v>
      </c>
      <c r="AB91" s="2">
        <f t="shared" si="21"/>
        <v>444622.27401276305</v>
      </c>
      <c r="AC91" s="2">
        <f t="shared" si="9"/>
        <v>902845.125</v>
      </c>
      <c r="AD91" s="3">
        <f t="shared" si="10"/>
        <v>25625691.921167072</v>
      </c>
      <c r="AE91" s="2">
        <f>IF(AE89&gt;=52800000,52800000,IF(AB70=Graph!G$1*1000,AE90+Graph!G$1*1000,AC91))</f>
        <v>902845.125</v>
      </c>
      <c r="AF91" s="3">
        <f t="shared" si="11"/>
        <v>902845.125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16</v>
      </c>
      <c r="C92" s="7"/>
      <c r="D92" s="2" t="e">
        <f t="shared" si="12"/>
        <v>#N/A</v>
      </c>
      <c r="E92" s="2" t="e">
        <f t="shared" si="22"/>
        <v>#N/A</v>
      </c>
      <c r="F92" s="2"/>
      <c r="G92" s="2">
        <f t="shared" si="25"/>
        <v>0</v>
      </c>
      <c r="H92" s="2">
        <f t="shared" si="13"/>
        <v>19177555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1070770.7142857143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457849.45557489991</v>
      </c>
      <c r="Q92" s="2">
        <f t="shared" si="26"/>
        <v>457849.45557489991</v>
      </c>
      <c r="R92" s="2">
        <f t="shared" si="16"/>
        <v>26986386.50174199</v>
      </c>
      <c r="S92" s="2">
        <f t="shared" si="17"/>
        <v>0</v>
      </c>
      <c r="T92" s="2">
        <f t="shared" si="18"/>
        <v>20920.857142857043</v>
      </c>
      <c r="U92" s="2">
        <f t="shared" si="19"/>
        <v>457849.45557489991</v>
      </c>
      <c r="V92" s="2">
        <f t="shared" si="5"/>
        <v>913965.66666666663</v>
      </c>
      <c r="W92" s="2">
        <f t="shared" si="20"/>
        <v>11120.541666666628</v>
      </c>
      <c r="X92" s="2">
        <f t="shared" si="6"/>
        <v>446728.91390823328</v>
      </c>
      <c r="Y92" s="2">
        <f t="shared" si="7"/>
        <v>26072420.835075304</v>
      </c>
      <c r="Z92" s="2" t="str">
        <f t="shared" si="8"/>
        <v>HERE</v>
      </c>
      <c r="AA92" s="2">
        <f>IF(Z92="HERE",Y92,AA91+Graph!$G$1*1000)</f>
        <v>26072420.835075304</v>
      </c>
      <c r="AB92" s="2">
        <f t="shared" si="21"/>
        <v>446728.913908232</v>
      </c>
      <c r="AC92" s="2">
        <f t="shared" si="9"/>
        <v>913965.66666666663</v>
      </c>
      <c r="AD92" s="3">
        <f t="shared" si="10"/>
        <v>26072420.835075304</v>
      </c>
      <c r="AE92" s="2">
        <f>IF(AE90&gt;=52800000,52800000,IF(AB71=Graph!G$1*1000,AE91+Graph!G$1*1000,AC92))</f>
        <v>913965.66666666663</v>
      </c>
      <c r="AF92" s="3">
        <f t="shared" si="11"/>
        <v>913965.66666666663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17</v>
      </c>
      <c r="C93" s="7"/>
      <c r="D93" s="2" t="e">
        <f t="shared" si="12"/>
        <v>#N/A</v>
      </c>
      <c r="E93" s="2" t="e">
        <f t="shared" si="22"/>
        <v>#N/A</v>
      </c>
      <c r="F93" s="2"/>
      <c r="G93" s="2">
        <f t="shared" si="25"/>
        <v>0</v>
      </c>
      <c r="H93" s="2">
        <f t="shared" si="13"/>
        <v>19177555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1091691.5714285714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459956.09547036886</v>
      </c>
      <c r="Q93" s="2">
        <f t="shared" si="26"/>
        <v>459956.09547036886</v>
      </c>
      <c r="R93" s="2">
        <f t="shared" si="16"/>
        <v>27446342.597212359</v>
      </c>
      <c r="S93" s="2">
        <f t="shared" si="17"/>
        <v>0</v>
      </c>
      <c r="T93" s="2">
        <f t="shared" si="18"/>
        <v>20920.857142857043</v>
      </c>
      <c r="U93" s="2">
        <f t="shared" si="19"/>
        <v>459956.09547036886</v>
      </c>
      <c r="V93" s="2">
        <f t="shared" si="5"/>
        <v>925086.20833333326</v>
      </c>
      <c r="W93" s="2">
        <f t="shared" si="20"/>
        <v>11120.541666666628</v>
      </c>
      <c r="X93" s="2">
        <f t="shared" si="6"/>
        <v>448835.55380370223</v>
      </c>
      <c r="Y93" s="2">
        <f t="shared" si="7"/>
        <v>26521256.388879005</v>
      </c>
      <c r="Z93" s="2" t="str">
        <f t="shared" si="8"/>
        <v>HERE</v>
      </c>
      <c r="AA93" s="2">
        <f>IF(Z93="HERE",Y93,AA92+Graph!$G$1*1000)</f>
        <v>26521256.388879005</v>
      </c>
      <c r="AB93" s="2">
        <f t="shared" si="21"/>
        <v>448835.55380370095</v>
      </c>
      <c r="AC93" s="2">
        <f t="shared" si="9"/>
        <v>925086.20833333326</v>
      </c>
      <c r="AD93" s="3">
        <f t="shared" si="10"/>
        <v>26521256.388879005</v>
      </c>
      <c r="AE93" s="2">
        <f>IF(AE91&gt;=52800000,52800000,IF(AB72=Graph!G$1*1000,AE92+Graph!G$1*1000,AC93))</f>
        <v>925086.20833333326</v>
      </c>
      <c r="AF93" s="3">
        <f t="shared" si="11"/>
        <v>925086.20833333326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18</v>
      </c>
      <c r="C94" s="7"/>
      <c r="D94" s="2" t="e">
        <f t="shared" si="12"/>
        <v>#N/A</v>
      </c>
      <c r="E94" s="2" t="e">
        <f t="shared" si="22"/>
        <v>#N/A</v>
      </c>
      <c r="F94" s="2"/>
      <c r="G94" s="2">
        <f t="shared" si="25"/>
        <v>0</v>
      </c>
      <c r="H94" s="2">
        <f t="shared" si="13"/>
        <v>19177555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1112612.4285714284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462062.73536583781</v>
      </c>
      <c r="Q94" s="2">
        <f t="shared" si="26"/>
        <v>462062.73536583781</v>
      </c>
      <c r="R94" s="2">
        <f t="shared" si="16"/>
        <v>27908405.332578197</v>
      </c>
      <c r="S94" s="2">
        <f t="shared" si="17"/>
        <v>0</v>
      </c>
      <c r="T94" s="2">
        <f t="shared" si="18"/>
        <v>20920.857142857043</v>
      </c>
      <c r="U94" s="2">
        <f t="shared" si="19"/>
        <v>462062.73536583781</v>
      </c>
      <c r="V94" s="2">
        <f t="shared" si="5"/>
        <v>936206.75</v>
      </c>
      <c r="W94" s="2">
        <f t="shared" si="20"/>
        <v>11120.541666666744</v>
      </c>
      <c r="X94" s="2">
        <f t="shared" si="6"/>
        <v>450942.19369917107</v>
      </c>
      <c r="Y94" s="2">
        <f t="shared" si="7"/>
        <v>26972198.582578175</v>
      </c>
      <c r="Z94" s="2" t="str">
        <f t="shared" si="8"/>
        <v>HERE</v>
      </c>
      <c r="AA94" s="2">
        <f>IF(Z94="HERE",Y94,AA93+Graph!$G$1*1000)</f>
        <v>26972198.582578175</v>
      </c>
      <c r="AB94" s="2">
        <f t="shared" si="21"/>
        <v>450942.1936991699</v>
      </c>
      <c r="AC94" s="2">
        <f t="shared" si="9"/>
        <v>936206.75</v>
      </c>
      <c r="AD94" s="3">
        <f t="shared" si="10"/>
        <v>26972198.582578175</v>
      </c>
      <c r="AE94" s="2">
        <f>IF(AE92&gt;=52800000,52800000,IF(AB73=Graph!G$1*1000,AE93+Graph!G$1*1000,AC94))</f>
        <v>936206.75</v>
      </c>
      <c r="AF94" s="3">
        <f t="shared" si="11"/>
        <v>936206.75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19</v>
      </c>
      <c r="C95" s="7"/>
      <c r="D95" s="2" t="e">
        <f t="shared" si="12"/>
        <v>#N/A</v>
      </c>
      <c r="E95" s="2" t="e">
        <f t="shared" si="22"/>
        <v>#N/A</v>
      </c>
      <c r="F95" s="2"/>
      <c r="G95" s="2">
        <f t="shared" si="25"/>
        <v>0</v>
      </c>
      <c r="H95" s="2">
        <f t="shared" si="13"/>
        <v>19177555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1133533.2857142854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464169.37526130676</v>
      </c>
      <c r="Q95" s="2">
        <f t="shared" si="26"/>
        <v>464169.37526130676</v>
      </c>
      <c r="R95" s="2">
        <f t="shared" si="16"/>
        <v>28372574.707839504</v>
      </c>
      <c r="S95" s="2">
        <f t="shared" si="17"/>
        <v>0</v>
      </c>
      <c r="T95" s="2">
        <f t="shared" si="18"/>
        <v>20920.857142857043</v>
      </c>
      <c r="U95" s="2">
        <f t="shared" si="19"/>
        <v>464169.37526130676</v>
      </c>
      <c r="V95" s="2">
        <f t="shared" si="5"/>
        <v>947327.29166666663</v>
      </c>
      <c r="W95" s="2">
        <f t="shared" si="20"/>
        <v>11120.541666666628</v>
      </c>
      <c r="X95" s="2">
        <f t="shared" si="6"/>
        <v>453048.83359464013</v>
      </c>
      <c r="Y95" s="2">
        <f t="shared" ref="Y95:Y158" si="33">IF(COUNT($C96)=0,IF(COUNT($C95)=1,C95,SUM(Y94+X95)),C95)</f>
        <v>27425247.416172814</v>
      </c>
      <c r="Z95" s="2" t="str">
        <f t="shared" si="8"/>
        <v>HERE</v>
      </c>
      <c r="AA95" s="2">
        <f>IF(Z95="HERE",Y95,AA94+Graph!$G$1*1000)</f>
        <v>27425247.416172814</v>
      </c>
      <c r="AB95" s="2">
        <f t="shared" si="21"/>
        <v>453048.83359463885</v>
      </c>
      <c r="AC95" s="2">
        <f t="shared" ref="AC95:AC158" si="34">IF(Z96="HERE",V95,AC94)</f>
        <v>947327.29166666663</v>
      </c>
      <c r="AD95" s="3">
        <f t="shared" si="10"/>
        <v>27425247.416172814</v>
      </c>
      <c r="AE95" s="2">
        <f>IF(AE93&gt;=52800000,52800000,IF(AB74=Graph!G$1*1000,AE94+Graph!G$1*1000,AC95))</f>
        <v>947327.29166666663</v>
      </c>
      <c r="AF95" s="3">
        <f t="shared" si="11"/>
        <v>947327.29166666663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20</v>
      </c>
      <c r="C96" s="7"/>
      <c r="D96" s="2" t="e">
        <f t="shared" si="12"/>
        <v>#N/A</v>
      </c>
      <c r="E96" s="2" t="e">
        <f t="shared" si="22"/>
        <v>#N/A</v>
      </c>
      <c r="F96" s="2"/>
      <c r="G96" s="2">
        <f t="shared" si="25"/>
        <v>0</v>
      </c>
      <c r="H96" s="2">
        <f t="shared" ref="H96:H159" si="35">IF(COUNT($C97)=0,IF(COUNT($C96)=1,C96,SUM(H95+G96)),C96)</f>
        <v>19177555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1154454.1428571425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466276.01515679061</v>
      </c>
      <c r="Q96" s="2">
        <f t="shared" si="26"/>
        <v>466276.01515679061</v>
      </c>
      <c r="R96" s="2">
        <f t="shared" ref="R96:R159" si="36">IF(COUNT($C97)=0,IF(COUNT($C96)=1,M96,SUM(R95+Q96)),M96)</f>
        <v>28838850.722996294</v>
      </c>
      <c r="S96" s="2">
        <f t="shared" si="17"/>
        <v>0</v>
      </c>
      <c r="T96" s="2">
        <f t="shared" si="18"/>
        <v>20920.857142857043</v>
      </c>
      <c r="U96" s="2">
        <f t="shared" si="19"/>
        <v>466276.01515679061</v>
      </c>
      <c r="V96" s="2">
        <f t="shared" si="5"/>
        <v>958447.83333333326</v>
      </c>
      <c r="W96" s="2">
        <f t="shared" si="20"/>
        <v>11120.541666666628</v>
      </c>
      <c r="X96" s="2">
        <f t="shared" si="6"/>
        <v>455155.47349012399</v>
      </c>
      <c r="Y96" s="2">
        <f t="shared" si="33"/>
        <v>27880402.889662936</v>
      </c>
      <c r="Z96" s="2" t="str">
        <f t="shared" si="8"/>
        <v>HERE</v>
      </c>
      <c r="AA96" s="2">
        <f>IF(Z96="HERE",Y96,AA95+Graph!$G$1*1000)</f>
        <v>27880402.889662936</v>
      </c>
      <c r="AB96" s="2">
        <f t="shared" si="21"/>
        <v>455155.47349012271</v>
      </c>
      <c r="AC96" s="2">
        <f t="shared" si="34"/>
        <v>958447.83333333326</v>
      </c>
      <c r="AD96" s="3">
        <f t="shared" si="10"/>
        <v>27880402.889662936</v>
      </c>
      <c r="AE96" s="2">
        <f>IF(AE94&gt;=52800000,52800000,IF(AB75=Graph!G$1*1000,AE95+Graph!G$1*1000,AC96))</f>
        <v>958447.83333333326</v>
      </c>
      <c r="AF96" s="3">
        <f t="shared" si="11"/>
        <v>958447.83333333326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21</v>
      </c>
      <c r="C97" s="7"/>
      <c r="D97" s="2" t="e">
        <f t="shared" si="12"/>
        <v>#N/A</v>
      </c>
      <c r="E97" s="2" t="e">
        <f t="shared" si="22"/>
        <v>#N/A</v>
      </c>
      <c r="F97" s="2"/>
      <c r="G97" s="2">
        <f t="shared" si="25"/>
        <v>0</v>
      </c>
      <c r="H97" s="2">
        <f t="shared" si="35"/>
        <v>19177555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1175374.9999999995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468382.65505225956</v>
      </c>
      <c r="Q97" s="2">
        <f t="shared" si="26"/>
        <v>468382.65505225956</v>
      </c>
      <c r="R97" s="2">
        <f t="shared" si="36"/>
        <v>29307233.378048554</v>
      </c>
      <c r="S97" s="2">
        <f t="shared" si="17"/>
        <v>0</v>
      </c>
      <c r="T97" s="2">
        <f t="shared" si="18"/>
        <v>20920.857142857043</v>
      </c>
      <c r="U97" s="2">
        <f t="shared" si="19"/>
        <v>468382.65505225956</v>
      </c>
      <c r="V97" s="2">
        <f t="shared" si="5"/>
        <v>969568.375</v>
      </c>
      <c r="W97" s="2">
        <f t="shared" si="20"/>
        <v>11120.541666666744</v>
      </c>
      <c r="X97" s="2">
        <f t="shared" si="6"/>
        <v>457262.11338559282</v>
      </c>
      <c r="Y97" s="2">
        <f t="shared" si="33"/>
        <v>28337665.003048528</v>
      </c>
      <c r="Z97" s="2" t="str">
        <f t="shared" si="8"/>
        <v>HERE</v>
      </c>
      <c r="AA97" s="2">
        <f>IF(Z97="HERE",Y97,AA96+Graph!$G$1*1000)</f>
        <v>28337665.003048528</v>
      </c>
      <c r="AB97" s="2">
        <f t="shared" si="21"/>
        <v>457262.11338559166</v>
      </c>
      <c r="AC97" s="2">
        <f t="shared" si="34"/>
        <v>969568.375</v>
      </c>
      <c r="AD97" s="3">
        <f t="shared" si="10"/>
        <v>28337665.003048528</v>
      </c>
      <c r="AE97" s="2">
        <f>IF(AE95&gt;=52800000,52800000,IF(AB76=Graph!G$1*1000,AE96+Graph!G$1*1000,AC97))</f>
        <v>969568.375</v>
      </c>
      <c r="AF97" s="3">
        <f t="shared" si="11"/>
        <v>969568.375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22</v>
      </c>
      <c r="C98" s="7"/>
      <c r="D98" s="2" t="e">
        <f t="shared" si="12"/>
        <v>#N/A</v>
      </c>
      <c r="E98" s="2" t="e">
        <f t="shared" si="22"/>
        <v>#N/A</v>
      </c>
      <c r="F98" s="2"/>
      <c r="G98" s="2">
        <f t="shared" si="25"/>
        <v>0</v>
      </c>
      <c r="H98" s="2">
        <f t="shared" si="35"/>
        <v>19177555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1196295.8571428566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470489.29494772851</v>
      </c>
      <c r="Q98" s="2">
        <f t="shared" si="26"/>
        <v>470489.29494772851</v>
      </c>
      <c r="R98" s="2">
        <f t="shared" si="36"/>
        <v>29777722.672996283</v>
      </c>
      <c r="S98" s="2">
        <f t="shared" si="17"/>
        <v>0</v>
      </c>
      <c r="T98" s="2">
        <f t="shared" si="18"/>
        <v>20920.857142857043</v>
      </c>
      <c r="U98" s="2">
        <f t="shared" si="19"/>
        <v>470489.29494772851</v>
      </c>
      <c r="V98" s="2">
        <f t="shared" si="5"/>
        <v>980688.91666666663</v>
      </c>
      <c r="W98" s="2">
        <f t="shared" si="20"/>
        <v>11120.541666666628</v>
      </c>
      <c r="X98" s="2">
        <f t="shared" si="6"/>
        <v>459368.75328106189</v>
      </c>
      <c r="Y98" s="2">
        <f t="shared" si="33"/>
        <v>28797033.756329589</v>
      </c>
      <c r="Z98" s="2" t="str">
        <f t="shared" si="8"/>
        <v>HERE</v>
      </c>
      <c r="AA98" s="2">
        <f>IF(Z98="HERE",Y98,AA97+Graph!$G$1*1000)</f>
        <v>28797033.756329589</v>
      </c>
      <c r="AB98" s="2">
        <f t="shared" si="21"/>
        <v>459368.75328106061</v>
      </c>
      <c r="AC98" s="2">
        <f t="shared" si="34"/>
        <v>980688.91666666663</v>
      </c>
      <c r="AD98" s="3">
        <f t="shared" si="10"/>
        <v>28797033.756329589</v>
      </c>
      <c r="AE98" s="2">
        <f>IF(AE96&gt;=52800000,52800000,IF(AB77=Graph!G$1*1000,AE97+Graph!G$1*1000,AC98))</f>
        <v>980688.91666666663</v>
      </c>
      <c r="AF98" s="3">
        <f t="shared" si="11"/>
        <v>980688.91666666663</v>
      </c>
      <c r="AG98" s="3">
        <f t="shared" si="29"/>
        <v>17670773.761011899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23</v>
      </c>
      <c r="C99" s="7"/>
      <c r="D99" s="2" t="e">
        <f t="shared" si="12"/>
        <v>#N/A</v>
      </c>
      <c r="E99" s="2" t="e">
        <f t="shared" si="22"/>
        <v>#N/A</v>
      </c>
      <c r="F99" s="2"/>
      <c r="G99" s="2">
        <f t="shared" si="25"/>
        <v>0</v>
      </c>
      <c r="H99" s="2">
        <f t="shared" si="35"/>
        <v>19177555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1217216.7142857136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472595.93484319746</v>
      </c>
      <c r="Q99" s="2">
        <f t="shared" si="26"/>
        <v>472595.93484319746</v>
      </c>
      <c r="R99" s="2">
        <f t="shared" si="36"/>
        <v>30250318.60783948</v>
      </c>
      <c r="S99" s="2">
        <f t="shared" si="17"/>
        <v>0</v>
      </c>
      <c r="T99" s="2">
        <f t="shared" si="18"/>
        <v>20920.857142857043</v>
      </c>
      <c r="U99" s="2">
        <f t="shared" si="19"/>
        <v>472595.93484319746</v>
      </c>
      <c r="V99" s="2">
        <f t="shared" si="5"/>
        <v>991809.45833333326</v>
      </c>
      <c r="W99" s="2">
        <f t="shared" si="20"/>
        <v>11120.541666666628</v>
      </c>
      <c r="X99" s="2">
        <f t="shared" si="6"/>
        <v>461475.39317653084</v>
      </c>
      <c r="Y99" s="2">
        <f t="shared" si="33"/>
        <v>29258509.149506118</v>
      </c>
      <c r="Z99" s="2" t="str">
        <f t="shared" si="8"/>
        <v>HERE</v>
      </c>
      <c r="AA99" s="2">
        <f>IF(Z99="HERE",Y99,AA98+Graph!$G$1*1000)</f>
        <v>29258509.149506118</v>
      </c>
      <c r="AB99" s="2">
        <f t="shared" si="21"/>
        <v>461475.39317652956</v>
      </c>
      <c r="AC99" s="2">
        <f t="shared" si="34"/>
        <v>991809.45833333326</v>
      </c>
      <c r="AD99" s="3">
        <f t="shared" si="10"/>
        <v>29258509.149506118</v>
      </c>
      <c r="AE99" s="2">
        <f>IF(AE97&gt;=52800000,52800000,IF(AB78=Graph!G$1*1000,AE98+Graph!G$1*1000,AC99))</f>
        <v>991809.45833333326</v>
      </c>
      <c r="AF99" s="3">
        <f t="shared" si="11"/>
        <v>991809.45833333326</v>
      </c>
      <c r="AG99" s="3">
        <f t="shared" si="29"/>
        <v>18046842.147929717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24</v>
      </c>
      <c r="C100" s="14"/>
      <c r="D100" s="13" t="e">
        <f t="shared" si="12"/>
        <v>#N/A</v>
      </c>
      <c r="E100" s="13" t="e">
        <f t="shared" si="22"/>
        <v>#N/A</v>
      </c>
      <c r="F100" s="13"/>
      <c r="G100" s="2">
        <f t="shared" si="25"/>
        <v>0</v>
      </c>
      <c r="H100" s="13">
        <f t="shared" si="35"/>
        <v>19177555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1238137.5714285707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474702.57473866642</v>
      </c>
      <c r="Q100" s="2">
        <f t="shared" si="26"/>
        <v>474702.57473866642</v>
      </c>
      <c r="R100" s="13">
        <f t="shared" si="36"/>
        <v>30725021.182578146</v>
      </c>
      <c r="S100" s="13">
        <f t="shared" si="17"/>
        <v>0</v>
      </c>
      <c r="T100" s="13">
        <f t="shared" si="18"/>
        <v>20920.857142857043</v>
      </c>
      <c r="U100" s="13">
        <f t="shared" si="19"/>
        <v>474702.57473866642</v>
      </c>
      <c r="V100" s="13">
        <f t="shared" si="5"/>
        <v>1002930</v>
      </c>
      <c r="W100" s="13">
        <f t="shared" si="20"/>
        <v>11120.541666666744</v>
      </c>
      <c r="X100" s="13">
        <f t="shared" si="6"/>
        <v>463582.03307199967</v>
      </c>
      <c r="Y100" s="2">
        <f t="shared" si="33"/>
        <v>29722091.182578117</v>
      </c>
      <c r="Z100" s="2" t="str">
        <f t="shared" si="8"/>
        <v>HERE</v>
      </c>
      <c r="AA100" s="2">
        <f>IF(Z100="HERE",Y100,AA99+Graph!$G$1*1000)</f>
        <v>29722091.182578117</v>
      </c>
      <c r="AB100" s="2">
        <f t="shared" si="21"/>
        <v>463582.03307199851</v>
      </c>
      <c r="AC100" s="2">
        <f t="shared" si="34"/>
        <v>1002930</v>
      </c>
      <c r="AD100" s="3">
        <f t="shared" si="10"/>
        <v>29722091.182578117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18424806.51075346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25</v>
      </c>
      <c r="C101" s="7"/>
      <c r="D101" s="2" t="e">
        <f t="shared" si="12"/>
        <v>#N/A</v>
      </c>
      <c r="E101" s="2" t="e">
        <f t="shared" si="22"/>
        <v>#N/A</v>
      </c>
      <c r="F101" s="2"/>
      <c r="G101" s="2">
        <f t="shared" si="25"/>
        <v>0</v>
      </c>
      <c r="H101" s="2">
        <f t="shared" si="35"/>
        <v>19177555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1259058.4285714277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476809.21463413537</v>
      </c>
      <c r="Q101" s="2">
        <f t="shared" si="26"/>
        <v>476809.21463413537</v>
      </c>
      <c r="R101" s="2">
        <f t="shared" si="36"/>
        <v>31201830.397212282</v>
      </c>
      <c r="S101" s="2">
        <f t="shared" si="17"/>
        <v>0</v>
      </c>
      <c r="T101" s="2">
        <f t="shared" si="18"/>
        <v>20920.857142857043</v>
      </c>
      <c r="U101" s="2">
        <f t="shared" si="19"/>
        <v>476809.21463413537</v>
      </c>
      <c r="V101" s="2">
        <f t="shared" ref="V101:V355" si="37">H17</f>
        <v>1056367.7142857143</v>
      </c>
      <c r="W101" s="2">
        <f t="shared" si="20"/>
        <v>53437.714285714319</v>
      </c>
      <c r="X101" s="2">
        <f t="shared" si="6"/>
        <v>423371.50034842105</v>
      </c>
      <c r="Y101" s="2">
        <f t="shared" si="33"/>
        <v>30145462.682926539</v>
      </c>
      <c r="Z101" s="2" t="str">
        <f t="shared" si="8"/>
        <v>HERE</v>
      </c>
      <c r="AA101" s="2">
        <f>IF(Z101="HERE",Y101,AA100+Graph!$G$1*1000)</f>
        <v>30145462.682926539</v>
      </c>
      <c r="AB101" s="2">
        <f t="shared" si="21"/>
        <v>423371.50034842268</v>
      </c>
      <c r="AC101" s="2">
        <f t="shared" si="34"/>
        <v>1056367.7142857143</v>
      </c>
      <c r="AD101" s="3">
        <f t="shared" si="10"/>
        <v>30145462.682926539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18804666.849483125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26</v>
      </c>
      <c r="C102" s="7"/>
      <c r="D102" s="2" t="e">
        <f t="shared" si="12"/>
        <v>#N/A</v>
      </c>
      <c r="E102" s="2" t="e">
        <f t="shared" si="22"/>
        <v>#N/A</v>
      </c>
      <c r="F102" s="2"/>
      <c r="G102" s="2">
        <f t="shared" ref="G102:G165" si="38">IF(F102&gt;800000,$AK$31*1000,F102)</f>
        <v>0</v>
      </c>
      <c r="H102" s="2">
        <f t="shared" si="35"/>
        <v>19177555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1279979.2857142847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478915.85452960432</v>
      </c>
      <c r="Q102" s="2">
        <f t="shared" ref="Q102:Q165" si="39">IF(P102&gt;800000,800000,P102)</f>
        <v>478915.85452960432</v>
      </c>
      <c r="R102" s="2">
        <f t="shared" si="36"/>
        <v>31680746.251741886</v>
      </c>
      <c r="S102" s="2">
        <f t="shared" si="17"/>
        <v>0</v>
      </c>
      <c r="T102" s="2">
        <f t="shared" si="18"/>
        <v>20920.857142857043</v>
      </c>
      <c r="U102" s="2">
        <f t="shared" si="19"/>
        <v>478915.85452960432</v>
      </c>
      <c r="V102" s="2">
        <f t="shared" si="37"/>
        <v>1109805.4285714286</v>
      </c>
      <c r="W102" s="2">
        <f t="shared" si="20"/>
        <v>53437.714285714319</v>
      </c>
      <c r="X102" s="2">
        <f t="shared" si="6"/>
        <v>425478.14024389</v>
      </c>
      <c r="Y102" s="2">
        <f t="shared" si="33"/>
        <v>30570940.823170431</v>
      </c>
      <c r="Z102" s="2" t="str">
        <f t="shared" si="8"/>
        <v>HERE</v>
      </c>
      <c r="AA102" s="2">
        <f>IF(Z102="HERE",Y102,AA101+Graph!$G$1*1000)</f>
        <v>30570940.823170431</v>
      </c>
      <c r="AB102" s="2">
        <f t="shared" si="21"/>
        <v>425478.14024389163</v>
      </c>
      <c r="AC102" s="2">
        <f t="shared" si="34"/>
        <v>1109805.4285714286</v>
      </c>
      <c r="AD102" s="3">
        <f t="shared" si="10"/>
        <v>30570940.823170431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19186423.164118711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27</v>
      </c>
      <c r="C103" s="7"/>
      <c r="D103" s="2" t="e">
        <f t="shared" si="12"/>
        <v>#N/A</v>
      </c>
      <c r="E103" s="2" t="e">
        <f t="shared" si="22"/>
        <v>#N/A</v>
      </c>
      <c r="F103" s="2"/>
      <c r="G103" s="2">
        <f t="shared" si="38"/>
        <v>0</v>
      </c>
      <c r="H103" s="2">
        <f t="shared" si="35"/>
        <v>19177555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1300900.1428571418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481022.49442507327</v>
      </c>
      <c r="Q103" s="2">
        <f t="shared" si="39"/>
        <v>481022.49442507327</v>
      </c>
      <c r="R103" s="2">
        <f t="shared" si="36"/>
        <v>32161768.746166959</v>
      </c>
      <c r="S103" s="2">
        <f t="shared" si="17"/>
        <v>0</v>
      </c>
      <c r="T103" s="2">
        <f t="shared" si="18"/>
        <v>20920.857142857043</v>
      </c>
      <c r="U103" s="2">
        <f t="shared" si="19"/>
        <v>481022.49442507327</v>
      </c>
      <c r="V103" s="2">
        <f t="shared" si="37"/>
        <v>1163243.1428571427</v>
      </c>
      <c r="W103" s="2">
        <f t="shared" si="20"/>
        <v>53437.714285714086</v>
      </c>
      <c r="X103" s="2">
        <f t="shared" si="6"/>
        <v>427584.78013935918</v>
      </c>
      <c r="Y103" s="2">
        <f t="shared" si="33"/>
        <v>30998525.603309792</v>
      </c>
      <c r="Z103" s="2" t="str">
        <f t="shared" si="8"/>
        <v>HERE</v>
      </c>
      <c r="AA103" s="2">
        <f>IF(Z103="HERE",Y103,AA102+Graph!$G$1*1000)</f>
        <v>30998525.603309792</v>
      </c>
      <c r="AB103" s="2">
        <f t="shared" si="21"/>
        <v>427584.78013936058</v>
      </c>
      <c r="AC103" s="2">
        <f t="shared" si="34"/>
        <v>1163243.1428571427</v>
      </c>
      <c r="AD103" s="3">
        <f t="shared" si="10"/>
        <v>30998525.603309792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19570075.454660218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28</v>
      </c>
      <c r="C104" s="7"/>
      <c r="D104" s="2" t="e">
        <f t="shared" si="12"/>
        <v>#N/A</v>
      </c>
      <c r="E104" s="2" t="e">
        <f t="shared" si="22"/>
        <v>#N/A</v>
      </c>
      <c r="F104" s="2"/>
      <c r="G104" s="2">
        <f t="shared" si="38"/>
        <v>0</v>
      </c>
      <c r="H104" s="2">
        <f t="shared" si="35"/>
        <v>19177555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1321820.9999999988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483129.13432054222</v>
      </c>
      <c r="Q104" s="2">
        <f t="shared" si="39"/>
        <v>483129.13432054222</v>
      </c>
      <c r="R104" s="2">
        <f t="shared" si="36"/>
        <v>32644897.880487502</v>
      </c>
      <c r="S104" s="2">
        <f t="shared" si="17"/>
        <v>0</v>
      </c>
      <c r="T104" s="2">
        <f t="shared" si="18"/>
        <v>20920.857142857043</v>
      </c>
      <c r="U104" s="2">
        <f t="shared" si="19"/>
        <v>483129.13432054222</v>
      </c>
      <c r="V104" s="2">
        <f t="shared" si="37"/>
        <v>1216680.857142857</v>
      </c>
      <c r="W104" s="2">
        <f t="shared" si="20"/>
        <v>53437.714285714319</v>
      </c>
      <c r="X104" s="2">
        <f t="shared" si="6"/>
        <v>429691.4200348279</v>
      </c>
      <c r="Y104" s="2">
        <f t="shared" si="33"/>
        <v>31428217.023344621</v>
      </c>
      <c r="Z104" s="2" t="str">
        <f t="shared" si="8"/>
        <v>HERE</v>
      </c>
      <c r="AA104" s="2">
        <f>IF(Z104="HERE",Y104,AA103+Graph!$G$1*1000)</f>
        <v>31428217.023344621</v>
      </c>
      <c r="AB104" s="2">
        <f t="shared" si="21"/>
        <v>429691.42003482953</v>
      </c>
      <c r="AC104" s="2">
        <f t="shared" si="34"/>
        <v>1216680.857142857</v>
      </c>
      <c r="AD104" s="3">
        <f t="shared" si="10"/>
        <v>31428217.023344621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19955623.721107647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29</v>
      </c>
      <c r="C105" s="7"/>
      <c r="D105" s="2" t="e">
        <f t="shared" si="12"/>
        <v>#N/A</v>
      </c>
      <c r="E105" s="2" t="e">
        <f t="shared" si="22"/>
        <v>#N/A</v>
      </c>
      <c r="F105" s="2"/>
      <c r="G105" s="2">
        <f t="shared" si="38"/>
        <v>0</v>
      </c>
      <c r="H105" s="2">
        <f t="shared" si="35"/>
        <v>19177555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1342741.8571428559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485235.77421601117</v>
      </c>
      <c r="Q105" s="2">
        <f t="shared" si="39"/>
        <v>485235.77421601117</v>
      </c>
      <c r="R105" s="2">
        <f t="shared" si="36"/>
        <v>33130133.654703513</v>
      </c>
      <c r="S105" s="2">
        <f t="shared" si="17"/>
        <v>0</v>
      </c>
      <c r="T105" s="2">
        <f t="shared" si="18"/>
        <v>20920.857142857043</v>
      </c>
      <c r="U105" s="2">
        <f t="shared" si="19"/>
        <v>485235.77421601117</v>
      </c>
      <c r="V105" s="2">
        <f t="shared" si="37"/>
        <v>1270118.5714285714</v>
      </c>
      <c r="W105" s="2">
        <f t="shared" si="20"/>
        <v>53437.714285714319</v>
      </c>
      <c r="X105" s="2">
        <f t="shared" si="6"/>
        <v>431798.05993029685</v>
      </c>
      <c r="Y105" s="2">
        <f t="shared" si="33"/>
        <v>31860015.08327492</v>
      </c>
      <c r="Z105" s="2" t="str">
        <f t="shared" si="8"/>
        <v>HERE</v>
      </c>
      <c r="AA105" s="2">
        <f>IF(Z105="HERE",Y105,AA104+Graph!$G$1*1000)</f>
        <v>31860015.08327492</v>
      </c>
      <c r="AB105" s="2">
        <f t="shared" si="21"/>
        <v>431798.05993029848</v>
      </c>
      <c r="AC105" s="2">
        <f t="shared" si="34"/>
        <v>1270118.5714285714</v>
      </c>
      <c r="AD105" s="3">
        <f t="shared" si="10"/>
        <v>31860015.08327492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20343067.963461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30</v>
      </c>
      <c r="C106" s="7"/>
      <c r="D106" s="2" t="e">
        <f t="shared" si="12"/>
        <v>#N/A</v>
      </c>
      <c r="E106" s="2" t="e">
        <f t="shared" si="22"/>
        <v>#N/A</v>
      </c>
      <c r="F106" s="2"/>
      <c r="G106" s="2">
        <f t="shared" si="38"/>
        <v>0</v>
      </c>
      <c r="H106" s="2">
        <f t="shared" si="35"/>
        <v>19177555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1363662.7142857129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487342.41411148012</v>
      </c>
      <c r="Q106" s="2">
        <f t="shared" si="39"/>
        <v>487342.41411148012</v>
      </c>
      <c r="R106" s="2">
        <f t="shared" si="36"/>
        <v>33617476.068814993</v>
      </c>
      <c r="S106" s="2">
        <f t="shared" si="17"/>
        <v>0</v>
      </c>
      <c r="T106" s="2">
        <f t="shared" si="18"/>
        <v>20920.857142857043</v>
      </c>
      <c r="U106" s="2">
        <f t="shared" si="19"/>
        <v>487342.41411148012</v>
      </c>
      <c r="V106" s="2">
        <f t="shared" si="37"/>
        <v>1323556.2857142857</v>
      </c>
      <c r="W106" s="2">
        <f t="shared" si="20"/>
        <v>53437.714285714319</v>
      </c>
      <c r="X106" s="2">
        <f t="shared" si="6"/>
        <v>433904.6998257658</v>
      </c>
      <c r="Y106" s="2">
        <f t="shared" si="33"/>
        <v>32293919.783100687</v>
      </c>
      <c r="Z106" s="2" t="str">
        <f t="shared" si="8"/>
        <v>HERE</v>
      </c>
      <c r="AA106" s="2">
        <f>IF(Z106="HERE",Y106,AA105+Graph!$G$1*1000)</f>
        <v>32293919.783100687</v>
      </c>
      <c r="AB106" s="2">
        <f t="shared" si="21"/>
        <v>433904.69982576743</v>
      </c>
      <c r="AC106" s="2">
        <f t="shared" si="34"/>
        <v>1323556.2857142857</v>
      </c>
      <c r="AD106" s="3">
        <f t="shared" si="10"/>
        <v>32293919.783100687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20732408.181720275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31</v>
      </c>
      <c r="C107" s="7"/>
      <c r="D107" s="2" t="e">
        <f t="shared" si="12"/>
        <v>#N/A</v>
      </c>
      <c r="E107" s="2" t="e">
        <f t="shared" si="22"/>
        <v>#N/A</v>
      </c>
      <c r="F107" s="2"/>
      <c r="G107" s="2">
        <f t="shared" si="38"/>
        <v>0</v>
      </c>
      <c r="H107" s="2">
        <f t="shared" si="35"/>
        <v>19177555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1384583.57142857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489449.05400696397</v>
      </c>
      <c r="Q107" s="2">
        <f t="shared" si="39"/>
        <v>489449.05400696397</v>
      </c>
      <c r="R107" s="2">
        <f t="shared" si="36"/>
        <v>34106925.122821957</v>
      </c>
      <c r="S107" s="2">
        <f t="shared" si="17"/>
        <v>0</v>
      </c>
      <c r="T107" s="2">
        <f t="shared" si="18"/>
        <v>20920.857142857043</v>
      </c>
      <c r="U107" s="2">
        <f t="shared" si="19"/>
        <v>489449.05400696397</v>
      </c>
      <c r="V107" s="2">
        <f t="shared" si="37"/>
        <v>1376994</v>
      </c>
      <c r="W107" s="2">
        <f t="shared" si="20"/>
        <v>53437.714285714319</v>
      </c>
      <c r="X107" s="2">
        <f t="shared" si="6"/>
        <v>436011.33972124965</v>
      </c>
      <c r="Y107" s="2">
        <f t="shared" si="33"/>
        <v>32729931.122821938</v>
      </c>
      <c r="Z107" s="2" t="str">
        <f t="shared" si="8"/>
        <v>HERE</v>
      </c>
      <c r="AA107" s="2">
        <f>IF(Z107="HERE",Y107,AA106+Graph!$G$1*1000)</f>
        <v>32729931.122821938</v>
      </c>
      <c r="AB107" s="2">
        <f t="shared" si="21"/>
        <v>436011.33972125128</v>
      </c>
      <c r="AC107" s="2">
        <f t="shared" si="34"/>
        <v>1376994</v>
      </c>
      <c r="AD107" s="3">
        <f t="shared" si="10"/>
        <v>32729931.122821938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21123644.375885487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32</v>
      </c>
      <c r="C108" s="7"/>
      <c r="D108" s="2" t="e">
        <f t="shared" si="12"/>
        <v>#N/A</v>
      </c>
      <c r="E108" s="2" t="e">
        <f t="shared" si="22"/>
        <v>#N/A</v>
      </c>
      <c r="F108" s="2"/>
      <c r="G108" s="2">
        <f t="shared" si="38"/>
        <v>0</v>
      </c>
      <c r="H108" s="2">
        <f t="shared" si="35"/>
        <v>19177555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1405504.428571427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491555.69390243292</v>
      </c>
      <c r="Q108" s="2">
        <f t="shared" si="39"/>
        <v>491555.69390243292</v>
      </c>
      <c r="R108" s="2">
        <f t="shared" si="36"/>
        <v>34598480.81672439</v>
      </c>
      <c r="S108" s="2">
        <f t="shared" si="17"/>
        <v>0</v>
      </c>
      <c r="T108" s="2">
        <f t="shared" si="18"/>
        <v>20920.857142857043</v>
      </c>
      <c r="U108" s="2">
        <f t="shared" si="19"/>
        <v>491555.69390243292</v>
      </c>
      <c r="V108" s="2">
        <f t="shared" si="37"/>
        <v>1508825.75</v>
      </c>
      <c r="W108" s="2">
        <f t="shared" si="20"/>
        <v>131831.75</v>
      </c>
      <c r="X108" s="2">
        <f t="shared" si="6"/>
        <v>359723.94390243292</v>
      </c>
      <c r="Y108" s="2">
        <f t="shared" si="33"/>
        <v>33089655.066724371</v>
      </c>
      <c r="Z108" s="2" t="str">
        <f t="shared" si="8"/>
        <v>HERE</v>
      </c>
      <c r="AA108" s="2">
        <f>IF(Z108="HERE",Y108,AA107+Graph!$G$1*1000)</f>
        <v>33089655.066724371</v>
      </c>
      <c r="AB108" s="2">
        <f t="shared" si="21"/>
        <v>359723.94390243292</v>
      </c>
      <c r="AC108" s="2">
        <f t="shared" si="34"/>
        <v>1508825.75</v>
      </c>
      <c r="AD108" s="3">
        <f t="shared" si="10"/>
        <v>33089655.066724371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21516776.545956619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33</v>
      </c>
      <c r="C109" s="7"/>
      <c r="D109" s="2" t="e">
        <f t="shared" si="12"/>
        <v>#N/A</v>
      </c>
      <c r="E109" s="2" t="e">
        <f t="shared" si="22"/>
        <v>#N/A</v>
      </c>
      <c r="F109" s="2"/>
      <c r="G109" s="2">
        <f t="shared" si="38"/>
        <v>0</v>
      </c>
      <c r="H109" s="2">
        <f t="shared" si="35"/>
        <v>19177555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1426425.2857142841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493662.33379790187</v>
      </c>
      <c r="Q109" s="2">
        <f t="shared" si="39"/>
        <v>493662.33379790187</v>
      </c>
      <c r="R109" s="2">
        <f t="shared" si="36"/>
        <v>35092143.150522292</v>
      </c>
      <c r="S109" s="2">
        <f t="shared" si="17"/>
        <v>0</v>
      </c>
      <c r="T109" s="2">
        <f t="shared" si="18"/>
        <v>20920.857142857043</v>
      </c>
      <c r="U109" s="2">
        <f t="shared" si="19"/>
        <v>493662.33379790187</v>
      </c>
      <c r="V109" s="2">
        <f t="shared" si="37"/>
        <v>1640657.5</v>
      </c>
      <c r="W109" s="2">
        <f t="shared" si="20"/>
        <v>131831.75</v>
      </c>
      <c r="X109" s="2">
        <f t="shared" si="6"/>
        <v>361830.58379790187</v>
      </c>
      <c r="Y109" s="2">
        <f t="shared" si="33"/>
        <v>33451485.650522273</v>
      </c>
      <c r="Z109" s="2" t="str">
        <f t="shared" si="8"/>
        <v>HERE</v>
      </c>
      <c r="AA109" s="2">
        <f>IF(Z109="HERE",Y109,AA108+Graph!$G$1*1000)</f>
        <v>33451485.650522273</v>
      </c>
      <c r="AB109" s="2">
        <f t="shared" si="21"/>
        <v>361830.58379790187</v>
      </c>
      <c r="AC109" s="2">
        <f t="shared" si="34"/>
        <v>1640657.5</v>
      </c>
      <c r="AD109" s="3">
        <f t="shared" si="10"/>
        <v>33451485.650522273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21911804.691933673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34</v>
      </c>
      <c r="C110" s="7"/>
      <c r="D110" s="2" t="e">
        <f t="shared" si="12"/>
        <v>#N/A</v>
      </c>
      <c r="E110" s="2" t="e">
        <f t="shared" si="22"/>
        <v>#N/A</v>
      </c>
      <c r="F110" s="2"/>
      <c r="G110" s="2">
        <f t="shared" si="38"/>
        <v>0</v>
      </c>
      <c r="H110" s="2">
        <f t="shared" si="35"/>
        <v>19177555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1447346.1428571411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495768.97369337082</v>
      </c>
      <c r="Q110" s="2">
        <f t="shared" si="39"/>
        <v>495768.97369337082</v>
      </c>
      <c r="R110" s="2">
        <f t="shared" si="36"/>
        <v>35587912.124215662</v>
      </c>
      <c r="S110" s="2">
        <f t="shared" si="17"/>
        <v>0</v>
      </c>
      <c r="T110" s="2">
        <f t="shared" si="18"/>
        <v>20920.857142857043</v>
      </c>
      <c r="U110" s="2">
        <f t="shared" si="19"/>
        <v>495768.97369337082</v>
      </c>
      <c r="V110" s="2">
        <f t="shared" si="37"/>
        <v>1772489.25</v>
      </c>
      <c r="W110" s="2">
        <f t="shared" si="20"/>
        <v>131831.75</v>
      </c>
      <c r="X110" s="2">
        <f t="shared" si="6"/>
        <v>363937.22369337082</v>
      </c>
      <c r="Y110" s="2">
        <f t="shared" si="33"/>
        <v>33815422.874215648</v>
      </c>
      <c r="Z110" s="2" t="str">
        <f t="shared" si="8"/>
        <v>HERE</v>
      </c>
      <c r="AA110" s="2">
        <f>IF(Z110="HERE",Y110,AA109+Graph!$G$1*1000)</f>
        <v>33815422.874215648</v>
      </c>
      <c r="AB110" s="2">
        <f t="shared" si="21"/>
        <v>363937.22369337454</v>
      </c>
      <c r="AC110" s="2">
        <f t="shared" si="34"/>
        <v>1772489.25</v>
      </c>
      <c r="AD110" s="3">
        <f t="shared" si="10"/>
        <v>33815422.874215648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22308728.813816648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35</v>
      </c>
      <c r="C111" s="7"/>
      <c r="D111" s="2" t="e">
        <f t="shared" si="12"/>
        <v>#N/A</v>
      </c>
      <c r="E111" s="2" t="e">
        <f t="shared" si="22"/>
        <v>#N/A</v>
      </c>
      <c r="F111" s="2"/>
      <c r="G111" s="2">
        <f t="shared" si="38"/>
        <v>0</v>
      </c>
      <c r="H111" s="2">
        <f t="shared" si="35"/>
        <v>19177555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1468266.9999999981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497875.61358883977</v>
      </c>
      <c r="Q111" s="2">
        <f t="shared" si="39"/>
        <v>497875.61358883977</v>
      </c>
      <c r="R111" s="2">
        <f t="shared" si="36"/>
        <v>36085787.737804502</v>
      </c>
      <c r="S111" s="2">
        <f t="shared" si="17"/>
        <v>0</v>
      </c>
      <c r="T111" s="2">
        <f t="shared" si="18"/>
        <v>20920.857142857043</v>
      </c>
      <c r="U111" s="2">
        <f t="shared" si="19"/>
        <v>497875.61358883977</v>
      </c>
      <c r="V111" s="2">
        <f t="shared" si="37"/>
        <v>1904321</v>
      </c>
      <c r="W111" s="2">
        <f t="shared" si="20"/>
        <v>131831.75</v>
      </c>
      <c r="X111" s="2">
        <f t="shared" si="6"/>
        <v>366043.86358883977</v>
      </c>
      <c r="Y111" s="2">
        <f t="shared" si="33"/>
        <v>34181466.737804487</v>
      </c>
      <c r="Z111" s="2" t="str">
        <f t="shared" si="8"/>
        <v>HERE</v>
      </c>
      <c r="AA111" s="2">
        <f>IF(Z111="HERE",Y111,AA110+Graph!$G$1*1000)</f>
        <v>34181466.737804487</v>
      </c>
      <c r="AB111" s="2">
        <f t="shared" si="21"/>
        <v>366043.86358883977</v>
      </c>
      <c r="AC111" s="2">
        <f t="shared" si="34"/>
        <v>1904321</v>
      </c>
      <c r="AD111" s="3">
        <f t="shared" si="10"/>
        <v>34181466.737804487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22707548.911605548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36</v>
      </c>
      <c r="C112" s="7"/>
      <c r="D112" s="2" t="e">
        <f t="shared" si="12"/>
        <v>#N/A</v>
      </c>
      <c r="E112" s="2" t="e">
        <f t="shared" si="22"/>
        <v>#N/A</v>
      </c>
      <c r="F112" s="2"/>
      <c r="G112" s="2">
        <f t="shared" si="38"/>
        <v>0</v>
      </c>
      <c r="H112" s="2">
        <f t="shared" si="35"/>
        <v>19177555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1489187.8571428552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499982.25348430872</v>
      </c>
      <c r="Q112" s="2">
        <f t="shared" si="39"/>
        <v>499982.25348430872</v>
      </c>
      <c r="R112" s="2">
        <f t="shared" si="36"/>
        <v>36585769.991288811</v>
      </c>
      <c r="S112" s="2">
        <f t="shared" si="17"/>
        <v>0</v>
      </c>
      <c r="T112" s="2">
        <f t="shared" si="18"/>
        <v>20920.857142857043</v>
      </c>
      <c r="U112" s="2">
        <f t="shared" si="19"/>
        <v>499982.25348430872</v>
      </c>
      <c r="V112" s="2">
        <f t="shared" si="37"/>
        <v>2036152.75</v>
      </c>
      <c r="W112" s="2">
        <f t="shared" si="20"/>
        <v>131831.75</v>
      </c>
      <c r="X112" s="2">
        <f t="shared" si="6"/>
        <v>368150.50348430872</v>
      </c>
      <c r="Y112" s="2">
        <f t="shared" si="33"/>
        <v>34549617.241288796</v>
      </c>
      <c r="Z112" s="2" t="str">
        <f t="shared" si="8"/>
        <v>HERE</v>
      </c>
      <c r="AA112" s="2">
        <f>IF(Z112="HERE",Y112,AA111+Graph!$G$1*1000)</f>
        <v>34549617.241288796</v>
      </c>
      <c r="AB112" s="2">
        <f t="shared" si="21"/>
        <v>368150.50348430872</v>
      </c>
      <c r="AC112" s="2">
        <f t="shared" si="34"/>
        <v>2036152.75</v>
      </c>
      <c r="AD112" s="3">
        <f t="shared" si="10"/>
        <v>34549617.241288796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23108264.985300366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37</v>
      </c>
      <c r="C113" s="7"/>
      <c r="D113" s="2" t="e">
        <f t="shared" si="12"/>
        <v>#N/A</v>
      </c>
      <c r="E113" s="2" t="e">
        <f t="shared" si="22"/>
        <v>#N/A</v>
      </c>
      <c r="F113" s="2"/>
      <c r="G113" s="2">
        <f t="shared" si="38"/>
        <v>0</v>
      </c>
      <c r="H113" s="2">
        <f t="shared" si="35"/>
        <v>19177555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1510108.7142857122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502088.89337977767</v>
      </c>
      <c r="Q113" s="2">
        <f t="shared" si="39"/>
        <v>502088.89337977767</v>
      </c>
      <c r="R113" s="2">
        <f t="shared" si="36"/>
        <v>37087858.884668589</v>
      </c>
      <c r="S113" s="2">
        <f t="shared" si="17"/>
        <v>0</v>
      </c>
      <c r="T113" s="2">
        <f t="shared" si="18"/>
        <v>20920.857142857043</v>
      </c>
      <c r="U113" s="2">
        <f t="shared" si="19"/>
        <v>502088.89337977767</v>
      </c>
      <c r="V113" s="2">
        <f t="shared" si="37"/>
        <v>2167984.5</v>
      </c>
      <c r="W113" s="2">
        <f t="shared" si="20"/>
        <v>131831.75</v>
      </c>
      <c r="X113" s="2">
        <f t="shared" si="6"/>
        <v>370257.14337977767</v>
      </c>
      <c r="Y113" s="2">
        <f t="shared" si="33"/>
        <v>34919874.384668574</v>
      </c>
      <c r="Z113" s="2" t="str">
        <f t="shared" si="8"/>
        <v>HERE</v>
      </c>
      <c r="AA113" s="2">
        <f>IF(Z113="HERE",Y113,AA112+Graph!$G$1*1000)</f>
        <v>34919874.384668574</v>
      </c>
      <c r="AB113" s="2">
        <f t="shared" si="21"/>
        <v>370257.14337977767</v>
      </c>
      <c r="AC113" s="2">
        <f t="shared" si="34"/>
        <v>2167984.5</v>
      </c>
      <c r="AD113" s="3">
        <f t="shared" si="10"/>
        <v>34919874.384668574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23510877.034901109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38</v>
      </c>
      <c r="C114" s="7"/>
      <c r="D114" s="2" t="e">
        <f t="shared" si="12"/>
        <v>#N/A</v>
      </c>
      <c r="E114" s="2" t="e">
        <f t="shared" si="22"/>
        <v>#N/A</v>
      </c>
      <c r="F114" s="2"/>
      <c r="G114" s="2">
        <f t="shared" si="38"/>
        <v>0</v>
      </c>
      <c r="H114" s="2">
        <f t="shared" si="35"/>
        <v>19177555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1531029.5714285693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504195.53327524662</v>
      </c>
      <c r="Q114" s="2">
        <f t="shared" si="39"/>
        <v>504195.53327524662</v>
      </c>
      <c r="R114" s="2">
        <f t="shared" si="36"/>
        <v>37592054.417943835</v>
      </c>
      <c r="S114" s="2">
        <f t="shared" si="17"/>
        <v>0</v>
      </c>
      <c r="T114" s="2">
        <f t="shared" si="18"/>
        <v>20920.857142857043</v>
      </c>
      <c r="U114" s="2">
        <f t="shared" si="19"/>
        <v>504195.53327524662</v>
      </c>
      <c r="V114" s="2">
        <f t="shared" si="37"/>
        <v>2299816.25</v>
      </c>
      <c r="W114" s="2">
        <f t="shared" si="20"/>
        <v>131831.75</v>
      </c>
      <c r="X114" s="2">
        <f t="shared" si="6"/>
        <v>372363.78327524662</v>
      </c>
      <c r="Y114" s="2">
        <f t="shared" si="33"/>
        <v>35292238.16794382</v>
      </c>
      <c r="Z114" s="2" t="str">
        <f t="shared" si="8"/>
        <v>HERE</v>
      </c>
      <c r="AA114" s="2">
        <f>IF(Z114="HERE",Y114,AA113+Graph!$G$1*1000)</f>
        <v>35292238.16794382</v>
      </c>
      <c r="AB114" s="2">
        <f t="shared" si="21"/>
        <v>372363.78327524662</v>
      </c>
      <c r="AC114" s="2">
        <f t="shared" si="34"/>
        <v>2299816.25</v>
      </c>
      <c r="AD114" s="3">
        <f t="shared" si="10"/>
        <v>35292238.16794382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23915385.060407769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39</v>
      </c>
      <c r="C115" s="7"/>
      <c r="D115" s="2" t="e">
        <f t="shared" si="12"/>
        <v>#N/A</v>
      </c>
      <c r="E115" s="2" t="e">
        <f t="shared" si="22"/>
        <v>#N/A</v>
      </c>
      <c r="F115" s="2"/>
      <c r="G115" s="2">
        <f t="shared" si="38"/>
        <v>0</v>
      </c>
      <c r="H115" s="2">
        <f t="shared" si="35"/>
        <v>19177555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1551950.4285714263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506302.17317071557</v>
      </c>
      <c r="Q115" s="2">
        <f t="shared" si="39"/>
        <v>506302.17317071557</v>
      </c>
      <c r="R115" s="2">
        <f t="shared" si="36"/>
        <v>38098356.591114551</v>
      </c>
      <c r="S115" s="2">
        <f t="shared" si="17"/>
        <v>0</v>
      </c>
      <c r="T115" s="2">
        <f t="shared" si="18"/>
        <v>20920.857142857043</v>
      </c>
      <c r="U115" s="2">
        <f t="shared" si="19"/>
        <v>506302.17317071557</v>
      </c>
      <c r="V115" s="2">
        <f t="shared" si="37"/>
        <v>2431648</v>
      </c>
      <c r="W115" s="2">
        <f t="shared" si="20"/>
        <v>131831.75</v>
      </c>
      <c r="X115" s="2">
        <f t="shared" si="6"/>
        <v>374470.42317071557</v>
      </c>
      <c r="Y115" s="2">
        <f t="shared" si="33"/>
        <v>35666708.591114536</v>
      </c>
      <c r="Z115" s="2" t="str">
        <f t="shared" si="8"/>
        <v>HERE</v>
      </c>
      <c r="AA115" s="2">
        <f>IF(Z115="HERE",Y115,AA114+Graph!$G$1*1000)</f>
        <v>35666708.591114536</v>
      </c>
      <c r="AB115" s="2">
        <f t="shared" si="21"/>
        <v>374470.42317071557</v>
      </c>
      <c r="AC115" s="2">
        <f t="shared" si="34"/>
        <v>2431648</v>
      </c>
      <c r="AD115" s="3">
        <f t="shared" si="10"/>
        <v>35666708.591114536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24321789.061820358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40</v>
      </c>
      <c r="C116" s="7"/>
      <c r="D116" s="2" t="e">
        <f t="shared" si="12"/>
        <v>#N/A</v>
      </c>
      <c r="E116" s="2" t="e">
        <f t="shared" si="22"/>
        <v>#N/A</v>
      </c>
      <c r="F116" s="2"/>
      <c r="G116" s="2">
        <f t="shared" si="38"/>
        <v>0</v>
      </c>
      <c r="H116" s="2">
        <f t="shared" si="35"/>
        <v>19177555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1572871.2857142834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508408.81306618452</v>
      </c>
      <c r="Q116" s="2">
        <f t="shared" si="39"/>
        <v>508408.81306618452</v>
      </c>
      <c r="R116" s="2">
        <f t="shared" si="36"/>
        <v>38606765.404180735</v>
      </c>
      <c r="S116" s="2">
        <f t="shared" si="17"/>
        <v>0</v>
      </c>
      <c r="T116" s="2">
        <f t="shared" si="18"/>
        <v>20920.857142857043</v>
      </c>
      <c r="U116" s="2">
        <f t="shared" si="19"/>
        <v>508408.81306618452</v>
      </c>
      <c r="V116" s="2">
        <f t="shared" si="37"/>
        <v>2639309</v>
      </c>
      <c r="W116" s="2">
        <f t="shared" si="20"/>
        <v>207661</v>
      </c>
      <c r="X116" s="2">
        <f t="shared" si="6"/>
        <v>300747.81306618452</v>
      </c>
      <c r="Y116" s="2">
        <f t="shared" si="33"/>
        <v>35967456.40418072</v>
      </c>
      <c r="Z116" s="2" t="str">
        <f t="shared" si="8"/>
        <v>HERE</v>
      </c>
      <c r="AA116" s="2">
        <f>IF(Z116="HERE",Y116,AA115+Graph!$G$1*1000)</f>
        <v>35967456.40418072</v>
      </c>
      <c r="AB116" s="2">
        <f t="shared" si="21"/>
        <v>300747.81306618452</v>
      </c>
      <c r="AC116" s="2">
        <f t="shared" si="34"/>
        <v>2639309</v>
      </c>
      <c r="AD116" s="3">
        <f t="shared" si="10"/>
        <v>35967456.40418072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24730089.039138865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41</v>
      </c>
      <c r="C117" s="7"/>
      <c r="D117" s="2" t="e">
        <f t="shared" si="12"/>
        <v>#N/A</v>
      </c>
      <c r="E117" s="2" t="e">
        <f t="shared" si="22"/>
        <v>#N/A</v>
      </c>
      <c r="F117" s="2"/>
      <c r="G117" s="2">
        <f t="shared" si="38"/>
        <v>0</v>
      </c>
      <c r="H117" s="2">
        <f t="shared" si="35"/>
        <v>19177555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1593792.1428571404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510515.45296166837</v>
      </c>
      <c r="Q117" s="2">
        <f t="shared" si="39"/>
        <v>510515.45296166837</v>
      </c>
      <c r="R117" s="2">
        <f t="shared" si="36"/>
        <v>39117280.857142404</v>
      </c>
      <c r="S117" s="2">
        <f t="shared" si="17"/>
        <v>0</v>
      </c>
      <c r="T117" s="2">
        <f t="shared" si="18"/>
        <v>20920.857142857043</v>
      </c>
      <c r="U117" s="2">
        <f t="shared" si="19"/>
        <v>510515.45296166837</v>
      </c>
      <c r="V117" s="2">
        <f t="shared" si="37"/>
        <v>2918252</v>
      </c>
      <c r="W117" s="2">
        <f t="shared" si="20"/>
        <v>278943</v>
      </c>
      <c r="X117" s="2">
        <f t="shared" si="6"/>
        <v>231572.45296166837</v>
      </c>
      <c r="Y117" s="2">
        <f t="shared" si="33"/>
        <v>36199028.857142389</v>
      </c>
      <c r="Z117" s="2" t="str">
        <f t="shared" si="8"/>
        <v>HERE</v>
      </c>
      <c r="AA117" s="2">
        <f>IF(Z117="HERE",Y117,AA116+Graph!$G$1*1000)</f>
        <v>36199028.857142389</v>
      </c>
      <c r="AB117" s="2">
        <f t="shared" si="21"/>
        <v>231572.45296166837</v>
      </c>
      <c r="AC117" s="2">
        <f t="shared" si="34"/>
        <v>2918252</v>
      </c>
      <c r="AD117" s="3">
        <f t="shared" si="10"/>
        <v>36199028.857142389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25140284.992363308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42</v>
      </c>
      <c r="C118" s="7"/>
      <c r="D118" s="2" t="e">
        <f t="shared" si="12"/>
        <v>#N/A</v>
      </c>
      <c r="E118" s="2" t="e">
        <f t="shared" si="22"/>
        <v>#N/A</v>
      </c>
      <c r="F118" s="2"/>
      <c r="G118" s="2">
        <f t="shared" si="38"/>
        <v>0</v>
      </c>
      <c r="H118" s="2">
        <f t="shared" si="35"/>
        <v>19177555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1614712.9999999974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512622.09285713732</v>
      </c>
      <c r="Q118" s="2">
        <f t="shared" si="39"/>
        <v>512622.09285713732</v>
      </c>
      <c r="R118" s="2">
        <f t="shared" si="36"/>
        <v>39629902.949999541</v>
      </c>
      <c r="S118" s="2">
        <f t="shared" si="17"/>
        <v>0</v>
      </c>
      <c r="T118" s="2">
        <f t="shared" si="18"/>
        <v>20920.857142857043</v>
      </c>
      <c r="U118" s="2">
        <f t="shared" si="19"/>
        <v>512622.09285713732</v>
      </c>
      <c r="V118" s="2">
        <f t="shared" si="37"/>
        <v>3234946</v>
      </c>
      <c r="W118" s="2">
        <f t="shared" si="20"/>
        <v>316694</v>
      </c>
      <c r="X118" s="2">
        <f t="shared" si="6"/>
        <v>195928.09285713732</v>
      </c>
      <c r="Y118" s="2">
        <f t="shared" si="33"/>
        <v>36394956.949999526</v>
      </c>
      <c r="Z118" s="2" t="str">
        <f t="shared" si="8"/>
        <v>HERE</v>
      </c>
      <c r="AA118" s="2">
        <f>IF(Z118="HERE",Y118,AA117+Graph!$G$1*1000)</f>
        <v>36394956.949999526</v>
      </c>
      <c r="AB118" s="2">
        <f t="shared" si="21"/>
        <v>195928.09285713732</v>
      </c>
      <c r="AC118" s="2">
        <f t="shared" si="34"/>
        <v>3234946</v>
      </c>
      <c r="AD118" s="3">
        <f t="shared" si="10"/>
        <v>36394956.949999526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25552376.921493676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43</v>
      </c>
      <c r="C119" s="7"/>
      <c r="D119" s="2" t="e">
        <f t="shared" si="12"/>
        <v>#N/A</v>
      </c>
      <c r="E119" s="2" t="e">
        <f t="shared" si="22"/>
        <v>#N/A</v>
      </c>
      <c r="F119" s="2"/>
      <c r="G119" s="2">
        <f t="shared" si="38"/>
        <v>0</v>
      </c>
      <c r="H119" s="2">
        <f t="shared" si="35"/>
        <v>19177555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1635633.8571428545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514728.73275260627</v>
      </c>
      <c r="Q119" s="2">
        <f t="shared" si="39"/>
        <v>514728.73275260627</v>
      </c>
      <c r="R119" s="2">
        <f t="shared" si="36"/>
        <v>40144631.682752147</v>
      </c>
      <c r="S119" s="2">
        <f t="shared" si="17"/>
        <v>0</v>
      </c>
      <c r="T119" s="2">
        <f t="shared" si="18"/>
        <v>20920.857142857043</v>
      </c>
      <c r="U119" s="2">
        <f t="shared" si="19"/>
        <v>514728.73275260627</v>
      </c>
      <c r="V119" s="2">
        <f t="shared" si="37"/>
        <v>3559179</v>
      </c>
      <c r="W119" s="2">
        <f t="shared" si="20"/>
        <v>324233</v>
      </c>
      <c r="X119" s="2">
        <f t="shared" si="6"/>
        <v>190495.73275260627</v>
      </c>
      <c r="Y119" s="2">
        <f t="shared" si="33"/>
        <v>36585452.682752132</v>
      </c>
      <c r="Z119" s="2" t="str">
        <f t="shared" si="8"/>
        <v>HERE</v>
      </c>
      <c r="AA119" s="2">
        <f>IF(Z119="HERE",Y119,AA118+Graph!$G$1*1000)</f>
        <v>36585452.682752132</v>
      </c>
      <c r="AB119" s="2">
        <f t="shared" si="21"/>
        <v>190495.73275260627</v>
      </c>
      <c r="AC119" s="2">
        <f t="shared" si="34"/>
        <v>3559179</v>
      </c>
      <c r="AD119" s="3">
        <f t="shared" si="10"/>
        <v>36585452.682752132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25966364.826529965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44</v>
      </c>
      <c r="C120" s="7"/>
      <c r="D120" s="2" t="e">
        <f t="shared" si="12"/>
        <v>#N/A</v>
      </c>
      <c r="E120" s="2" t="e">
        <f t="shared" si="22"/>
        <v>#N/A</v>
      </c>
      <c r="F120" s="2"/>
      <c r="G120" s="2">
        <f t="shared" si="38"/>
        <v>0</v>
      </c>
      <c r="H120" s="2">
        <f t="shared" si="35"/>
        <v>19177555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1656554.7142857115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516835.37264807522</v>
      </c>
      <c r="Q120" s="2">
        <f t="shared" si="39"/>
        <v>516835.37264807522</v>
      </c>
      <c r="R120" s="2">
        <f t="shared" si="36"/>
        <v>40661467.055400223</v>
      </c>
      <c r="S120" s="2">
        <f t="shared" si="17"/>
        <v>0</v>
      </c>
      <c r="T120" s="2">
        <f t="shared" si="18"/>
        <v>20920.857142857043</v>
      </c>
      <c r="U120" s="2">
        <f t="shared" si="19"/>
        <v>516835.37264807522</v>
      </c>
      <c r="V120" s="2">
        <f t="shared" si="37"/>
        <v>3837094</v>
      </c>
      <c r="W120" s="2">
        <f t="shared" si="20"/>
        <v>277915</v>
      </c>
      <c r="X120" s="2">
        <f t="shared" si="6"/>
        <v>238920.37264807522</v>
      </c>
      <c r="Y120" s="2">
        <f t="shared" si="33"/>
        <v>36824373.055400208</v>
      </c>
      <c r="Z120" s="2" t="str">
        <f t="shared" si="8"/>
        <v>HERE</v>
      </c>
      <c r="AA120" s="2">
        <f>IF(Z120="HERE",Y120,AA119+Graph!$G$1*1000)</f>
        <v>36824373.055400208</v>
      </c>
      <c r="AB120" s="2">
        <f t="shared" si="21"/>
        <v>238920.37264807522</v>
      </c>
      <c r="AC120" s="2">
        <f t="shared" si="34"/>
        <v>3837094</v>
      </c>
      <c r="AD120" s="3">
        <f t="shared" si="10"/>
        <v>36824373.055400208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26382248.707472172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45</v>
      </c>
      <c r="C121" s="7"/>
      <c r="D121" s="2" t="e">
        <f t="shared" si="12"/>
        <v>#N/A</v>
      </c>
      <c r="E121" s="2" t="e">
        <f t="shared" si="22"/>
        <v>#N/A</v>
      </c>
      <c r="F121" s="2"/>
      <c r="G121" s="2">
        <f t="shared" si="38"/>
        <v>0</v>
      </c>
      <c r="H121" s="2">
        <f t="shared" si="35"/>
        <v>19177555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1677475.5714285686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518942.01254354417</v>
      </c>
      <c r="Q121" s="2">
        <f t="shared" si="39"/>
        <v>518942.01254354417</v>
      </c>
      <c r="R121" s="2">
        <f t="shared" si="36"/>
        <v>41180409.067943767</v>
      </c>
      <c r="S121" s="2">
        <f t="shared" si="17"/>
        <v>0</v>
      </c>
      <c r="T121" s="2">
        <f t="shared" si="18"/>
        <v>20920.857142857043</v>
      </c>
      <c r="U121" s="2">
        <f t="shared" si="19"/>
        <v>518942.01254354417</v>
      </c>
      <c r="V121" s="2">
        <f t="shared" si="37"/>
        <v>4062501</v>
      </c>
      <c r="W121" s="2">
        <f t="shared" si="20"/>
        <v>225407</v>
      </c>
      <c r="X121" s="2">
        <f t="shared" si="6"/>
        <v>293535.01254354417</v>
      </c>
      <c r="Y121" s="2">
        <f t="shared" si="33"/>
        <v>37117908.067943752</v>
      </c>
      <c r="Z121" s="2" t="str">
        <f t="shared" si="8"/>
        <v>HERE</v>
      </c>
      <c r="AA121" s="2">
        <f>IF(Z121="HERE",Y121,AA120+Graph!$G$1*1000)</f>
        <v>37117908.067943752</v>
      </c>
      <c r="AB121" s="2">
        <f t="shared" si="21"/>
        <v>293535.01254354417</v>
      </c>
      <c r="AC121" s="2">
        <f t="shared" si="34"/>
        <v>4062501</v>
      </c>
      <c r="AD121" s="3">
        <f t="shared" si="10"/>
        <v>37117908.067943752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26800028.564320307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46</v>
      </c>
      <c r="C122" s="7"/>
      <c r="D122" s="2" t="e">
        <f t="shared" si="12"/>
        <v>#N/A</v>
      </c>
      <c r="E122" s="2" t="e">
        <f t="shared" si="22"/>
        <v>#N/A</v>
      </c>
      <c r="F122" s="2"/>
      <c r="G122" s="2">
        <f t="shared" si="38"/>
        <v>0</v>
      </c>
      <c r="H122" s="2">
        <f t="shared" si="35"/>
        <v>19177555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1698396.4285714256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521048.65243901312</v>
      </c>
      <c r="Q122" s="2">
        <f t="shared" si="39"/>
        <v>521048.65243901312</v>
      </c>
      <c r="R122" s="2">
        <f t="shared" si="36"/>
        <v>41701457.72038278</v>
      </c>
      <c r="S122" s="2">
        <f t="shared" si="17"/>
        <v>0</v>
      </c>
      <c r="T122" s="2">
        <f t="shared" si="18"/>
        <v>20920.857142857043</v>
      </c>
      <c r="U122" s="2">
        <f t="shared" si="19"/>
        <v>521048.65243901312</v>
      </c>
      <c r="V122" s="2">
        <f t="shared" si="37"/>
        <v>4266577</v>
      </c>
      <c r="W122" s="2">
        <f t="shared" si="20"/>
        <v>204076</v>
      </c>
      <c r="X122" s="2">
        <f t="shared" si="6"/>
        <v>316972.65243901312</v>
      </c>
      <c r="Y122" s="2">
        <f t="shared" si="33"/>
        <v>37434880.720382765</v>
      </c>
      <c r="Z122" s="2" t="str">
        <f t="shared" si="8"/>
        <v>HERE</v>
      </c>
      <c r="AA122" s="2">
        <f>IF(Z122="HERE",Y122,AA121+Graph!$G$1*1000)</f>
        <v>37434880.720382765</v>
      </c>
      <c r="AB122" s="2">
        <f t="shared" si="21"/>
        <v>316972.65243901312</v>
      </c>
      <c r="AC122" s="2">
        <f t="shared" si="34"/>
        <v>4266577</v>
      </c>
      <c r="AD122" s="3">
        <f t="shared" si="10"/>
        <v>37434880.720382765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27183734.80034817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47</v>
      </c>
      <c r="C123" s="7"/>
      <c r="D123" s="2" t="e">
        <f t="shared" si="12"/>
        <v>#N/A</v>
      </c>
      <c r="E123" s="2" t="e">
        <f t="shared" si="22"/>
        <v>#N/A</v>
      </c>
      <c r="F123" s="2"/>
      <c r="G123" s="2">
        <f t="shared" si="38"/>
        <v>0</v>
      </c>
      <c r="H123" s="2">
        <f t="shared" si="35"/>
        <v>19177555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1719317.2857142827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523155.29233448207</v>
      </c>
      <c r="Q123" s="2">
        <f t="shared" si="39"/>
        <v>523155.29233448207</v>
      </c>
      <c r="R123" s="2">
        <f t="shared" si="36"/>
        <v>42224613.012717262</v>
      </c>
      <c r="S123" s="2">
        <f t="shared" si="17"/>
        <v>0</v>
      </c>
      <c r="T123" s="2">
        <f t="shared" si="18"/>
        <v>20920.857142857043</v>
      </c>
      <c r="U123" s="2">
        <f t="shared" si="19"/>
        <v>523155.29233448207</v>
      </c>
      <c r="V123" s="2">
        <f t="shared" si="37"/>
        <v>4609740</v>
      </c>
      <c r="W123" s="2">
        <f t="shared" si="20"/>
        <v>343163</v>
      </c>
      <c r="X123" s="2">
        <f t="shared" si="6"/>
        <v>179992.29233448207</v>
      </c>
      <c r="Y123" s="2">
        <f t="shared" si="33"/>
        <v>37614873.012717247</v>
      </c>
      <c r="Z123" s="2" t="str">
        <f t="shared" si="8"/>
        <v>HERE</v>
      </c>
      <c r="AA123" s="2">
        <f>IF(Z123="HERE",Y123,AA122+Graph!$G$1*1000)</f>
        <v>37614873.012717247</v>
      </c>
      <c r="AB123" s="2">
        <f t="shared" si="21"/>
        <v>179992.29233448207</v>
      </c>
      <c r="AC123" s="2">
        <f t="shared" si="34"/>
        <v>4609740</v>
      </c>
      <c r="AD123" s="3">
        <f t="shared" si="10"/>
        <v>37614873.012717247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27569337.012281958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48</v>
      </c>
      <c r="C124" s="7"/>
      <c r="D124" s="2" t="e">
        <f t="shared" si="12"/>
        <v>#N/A</v>
      </c>
      <c r="E124" s="2" t="e">
        <f t="shared" si="22"/>
        <v>#N/A</v>
      </c>
      <c r="F124" s="2"/>
      <c r="G124" s="2">
        <f t="shared" si="38"/>
        <v>0</v>
      </c>
      <c r="H124" s="2">
        <f t="shared" si="35"/>
        <v>19177555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1740238.1428571397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525261.93222995102</v>
      </c>
      <c r="Q124" s="2">
        <f t="shared" si="39"/>
        <v>525261.93222995102</v>
      </c>
      <c r="R124" s="2">
        <f t="shared" si="36"/>
        <v>42749874.944947213</v>
      </c>
      <c r="S124" s="2">
        <f t="shared" si="17"/>
        <v>0</v>
      </c>
      <c r="T124" s="2">
        <f t="shared" si="18"/>
        <v>20920.857142857043</v>
      </c>
      <c r="U124" s="2">
        <f t="shared" si="19"/>
        <v>525261.93222995102</v>
      </c>
      <c r="V124" s="2">
        <f t="shared" si="37"/>
        <v>4973248</v>
      </c>
      <c r="W124" s="2">
        <f t="shared" si="20"/>
        <v>363508</v>
      </c>
      <c r="X124" s="2">
        <f t="shared" si="6"/>
        <v>161753.93222995102</v>
      </c>
      <c r="Y124" s="2">
        <f t="shared" si="33"/>
        <v>37776626.944947198</v>
      </c>
      <c r="Z124" s="2" t="str">
        <f t="shared" si="8"/>
        <v>HERE</v>
      </c>
      <c r="AA124" s="2">
        <f>IF(Z124="HERE",Y124,AA123+Graph!$G$1*1000)</f>
        <v>37776626.944947198</v>
      </c>
      <c r="AB124" s="2">
        <f t="shared" si="21"/>
        <v>161753.93222995102</v>
      </c>
      <c r="AC124" s="2">
        <f t="shared" si="34"/>
        <v>4973248</v>
      </c>
      <c r="AD124" s="3">
        <f t="shared" si="10"/>
        <v>37776626.944947198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27956835.200121671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49</v>
      </c>
      <c r="C125" s="7"/>
      <c r="D125" s="2" t="e">
        <f t="shared" si="12"/>
        <v>#N/A</v>
      </c>
      <c r="E125" s="2" t="e">
        <f t="shared" si="22"/>
        <v>#N/A</v>
      </c>
      <c r="F125" s="2"/>
      <c r="G125" s="2">
        <f t="shared" si="38"/>
        <v>0</v>
      </c>
      <c r="H125" s="2">
        <f t="shared" si="35"/>
        <v>19177555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1761158.9999999967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527368.57212541997</v>
      </c>
      <c r="Q125" s="2">
        <f t="shared" si="39"/>
        <v>527368.57212541997</v>
      </c>
      <c r="R125" s="2">
        <f t="shared" si="36"/>
        <v>43277243.517072633</v>
      </c>
      <c r="S125" s="2">
        <f t="shared" si="17"/>
        <v>0</v>
      </c>
      <c r="T125" s="2">
        <f t="shared" si="18"/>
        <v>20920.857142857043</v>
      </c>
      <c r="U125" s="2">
        <f t="shared" si="19"/>
        <v>527368.57212541997</v>
      </c>
      <c r="V125" s="2">
        <f t="shared" si="37"/>
        <v>5383103</v>
      </c>
      <c r="W125" s="2">
        <f t="shared" si="20"/>
        <v>409855</v>
      </c>
      <c r="X125" s="2">
        <f t="shared" si="6"/>
        <v>117513.57212541997</v>
      </c>
      <c r="Y125" s="2">
        <f t="shared" si="33"/>
        <v>37894140.517072618</v>
      </c>
      <c r="Z125" s="2" t="str">
        <f t="shared" si="8"/>
        <v>HERE</v>
      </c>
      <c r="AA125" s="2">
        <f>IF(Z125="HERE",Y125,AA124+Graph!$G$1*1000)</f>
        <v>37894140.517072618</v>
      </c>
      <c r="AB125" s="2">
        <f t="shared" si="21"/>
        <v>117513.57212541997</v>
      </c>
      <c r="AC125" s="2">
        <f t="shared" si="34"/>
        <v>5383103</v>
      </c>
      <c r="AD125" s="3">
        <f t="shared" si="10"/>
        <v>37894140.517072618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28346229.363867305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50</v>
      </c>
      <c r="C126" s="7"/>
      <c r="D126" s="2" t="e">
        <f t="shared" si="12"/>
        <v>#N/A</v>
      </c>
      <c r="E126" s="2" t="e">
        <f t="shared" si="22"/>
        <v>#N/A</v>
      </c>
      <c r="F126" s="2"/>
      <c r="G126" s="2">
        <f t="shared" si="38"/>
        <v>0</v>
      </c>
      <c r="H126" s="2">
        <f t="shared" si="35"/>
        <v>19177555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1782079.8571428538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529475.21202088892</v>
      </c>
      <c r="Q126" s="2">
        <f t="shared" si="39"/>
        <v>529475.21202088892</v>
      </c>
      <c r="R126" s="2">
        <f t="shared" si="36"/>
        <v>43806718.729093522</v>
      </c>
      <c r="S126" s="2">
        <f t="shared" si="17"/>
        <v>0</v>
      </c>
      <c r="T126" s="2">
        <f t="shared" si="18"/>
        <v>20920.857142857043</v>
      </c>
      <c r="U126" s="2">
        <f t="shared" si="19"/>
        <v>529475.21202088892</v>
      </c>
      <c r="V126" s="2">
        <f t="shared" si="37"/>
        <v>5861351</v>
      </c>
      <c r="W126" s="2">
        <f t="shared" si="20"/>
        <v>478248</v>
      </c>
      <c r="X126" s="2">
        <f t="shared" si="6"/>
        <v>51227.212020888925</v>
      </c>
      <c r="Y126" s="2">
        <f t="shared" si="33"/>
        <v>37945367.729093507</v>
      </c>
      <c r="Z126" s="2" t="str">
        <f t="shared" si="8"/>
        <v>HERE</v>
      </c>
      <c r="AA126" s="2">
        <f>IF(Z126="HERE",Y126,AA125+Graph!$G$1*1000)</f>
        <v>37945367.729093507</v>
      </c>
      <c r="AB126" s="2">
        <f t="shared" si="21"/>
        <v>51227.212020888925</v>
      </c>
      <c r="AC126" s="2">
        <f t="shared" si="34"/>
        <v>5861351</v>
      </c>
      <c r="AD126" s="3">
        <f t="shared" si="10"/>
        <v>37945367.729093507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28737519.503518857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51</v>
      </c>
      <c r="C127" s="7"/>
      <c r="D127" s="2" t="e">
        <f t="shared" si="12"/>
        <v>#N/A</v>
      </c>
      <c r="E127" s="2" t="e">
        <f t="shared" si="22"/>
        <v>#N/A</v>
      </c>
      <c r="F127" s="2"/>
      <c r="G127" s="2">
        <f t="shared" si="38"/>
        <v>0</v>
      </c>
      <c r="H127" s="2">
        <f t="shared" si="35"/>
        <v>19177555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1803000.7142857108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531581.85191637278</v>
      </c>
      <c r="Q127" s="2">
        <f t="shared" si="39"/>
        <v>531581.85191637278</v>
      </c>
      <c r="R127" s="2">
        <f t="shared" si="36"/>
        <v>44338300.581009895</v>
      </c>
      <c r="S127" s="2">
        <f t="shared" si="17"/>
        <v>0</v>
      </c>
      <c r="T127" s="2">
        <f t="shared" si="18"/>
        <v>20920.857142857043</v>
      </c>
      <c r="U127" s="2">
        <f t="shared" si="19"/>
        <v>531581.85191637278</v>
      </c>
      <c r="V127" s="2">
        <f t="shared" si="37"/>
        <v>6353321</v>
      </c>
      <c r="W127" s="2">
        <f t="shared" si="20"/>
        <v>491970</v>
      </c>
      <c r="X127" s="2">
        <f t="shared" si="6"/>
        <v>39611.851916372776</v>
      </c>
      <c r="Y127" s="2">
        <f t="shared" si="33"/>
        <v>37984979.58100988</v>
      </c>
      <c r="Z127" s="2" t="str">
        <f t="shared" si="8"/>
        <v>HERE</v>
      </c>
      <c r="AA127" s="2">
        <f>IF(Z127="HERE",Y127,AA126+Graph!$G$1*1000)</f>
        <v>37984979.58100988</v>
      </c>
      <c r="AB127" s="2">
        <f t="shared" si="21"/>
        <v>39611.851916372776</v>
      </c>
      <c r="AC127" s="2">
        <f t="shared" si="34"/>
        <v>6353321</v>
      </c>
      <c r="AD127" s="3">
        <f t="shared" si="10"/>
        <v>37984979.58100988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29130705.619076334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52</v>
      </c>
      <c r="C128" s="7"/>
      <c r="D128" s="2" t="e">
        <f t="shared" si="12"/>
        <v>#N/A</v>
      </c>
      <c r="E128" s="2" t="e">
        <f t="shared" si="22"/>
        <v>#N/A</v>
      </c>
      <c r="F128" s="2"/>
      <c r="G128" s="2">
        <f t="shared" si="38"/>
        <v>0</v>
      </c>
      <c r="H128" s="2">
        <f t="shared" si="35"/>
        <v>19177555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1823921.5714285679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533688.49181184173</v>
      </c>
      <c r="Q128" s="2">
        <f t="shared" si="39"/>
        <v>533688.49181184173</v>
      </c>
      <c r="R128" s="2">
        <f t="shared" si="36"/>
        <v>44871989.072821736</v>
      </c>
      <c r="S128" s="2">
        <f t="shared" si="17"/>
        <v>0</v>
      </c>
      <c r="T128" s="2">
        <f t="shared" si="18"/>
        <v>20920.857142857043</v>
      </c>
      <c r="U128" s="2">
        <f t="shared" si="19"/>
        <v>533688.49181184173</v>
      </c>
      <c r="V128" s="2">
        <f t="shared" si="37"/>
        <v>6573570</v>
      </c>
      <c r="W128" s="2">
        <f t="shared" si="20"/>
        <v>220249</v>
      </c>
      <c r="X128" s="2">
        <f t="shared" si="6"/>
        <v>313439.49181184173</v>
      </c>
      <c r="Y128" s="2">
        <f t="shared" si="33"/>
        <v>38298419.072821721</v>
      </c>
      <c r="Z128" s="2" t="str">
        <f t="shared" si="8"/>
        <v>HERE</v>
      </c>
      <c r="AA128" s="2">
        <f>IF(Z128="HERE",Y128,AA127+Graph!$G$1*1000)</f>
        <v>38298419.072821721</v>
      </c>
      <c r="AB128" s="2">
        <f t="shared" si="21"/>
        <v>313439.49181184173</v>
      </c>
      <c r="AC128" s="2">
        <f t="shared" si="34"/>
        <v>6573570</v>
      </c>
      <c r="AD128" s="3">
        <f t="shared" si="10"/>
        <v>38298419.072821721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29525787.710539743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53</v>
      </c>
      <c r="C129" s="7"/>
      <c r="D129" s="2" t="e">
        <f t="shared" si="12"/>
        <v>#N/A</v>
      </c>
      <c r="E129" s="2" t="e">
        <f t="shared" si="22"/>
        <v>#N/A</v>
      </c>
      <c r="F129" s="2"/>
      <c r="G129" s="2">
        <f t="shared" si="38"/>
        <v>0</v>
      </c>
      <c r="H129" s="2">
        <f t="shared" si="35"/>
        <v>19177555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1844842.4285714249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535795.13170731068</v>
      </c>
      <c r="Q129" s="2">
        <f t="shared" si="39"/>
        <v>535795.13170731068</v>
      </c>
      <c r="R129" s="2">
        <f t="shared" si="36"/>
        <v>45407784.204529047</v>
      </c>
      <c r="S129" s="2">
        <f t="shared" si="17"/>
        <v>0</v>
      </c>
      <c r="T129" s="2">
        <f t="shared" si="18"/>
        <v>20920.857142857043</v>
      </c>
      <c r="U129" s="2">
        <f t="shared" si="19"/>
        <v>535795.13170731068</v>
      </c>
      <c r="V129" s="2">
        <f t="shared" si="37"/>
        <v>6853372</v>
      </c>
      <c r="W129" s="2">
        <f t="shared" si="20"/>
        <v>279802</v>
      </c>
      <c r="X129" s="2">
        <f t="shared" si="6"/>
        <v>255993.13170731068</v>
      </c>
      <c r="Y129" s="2">
        <f t="shared" si="33"/>
        <v>38554412.204529032</v>
      </c>
      <c r="Z129" s="2" t="str">
        <f t="shared" si="8"/>
        <v>HERE</v>
      </c>
      <c r="AA129" s="2">
        <f>IF(Z129="HERE",Y129,AA128+Graph!$G$1*1000)</f>
        <v>38554412.204529032</v>
      </c>
      <c r="AB129" s="2">
        <f t="shared" si="21"/>
        <v>255993.13170731068</v>
      </c>
      <c r="AC129" s="2">
        <f t="shared" si="34"/>
        <v>6853372</v>
      </c>
      <c r="AD129" s="3">
        <f t="shared" si="10"/>
        <v>38554412.204529032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29856130.847551934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54</v>
      </c>
      <c r="C130" s="7"/>
      <c r="D130" s="2" t="e">
        <f t="shared" si="12"/>
        <v>#N/A</v>
      </c>
      <c r="E130" s="2" t="e">
        <f t="shared" si="22"/>
        <v>#N/A</v>
      </c>
      <c r="F130" s="2"/>
      <c r="G130" s="2">
        <f t="shared" si="38"/>
        <v>0</v>
      </c>
      <c r="H130" s="2">
        <f t="shared" si="35"/>
        <v>19177555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1865763.285714282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537901.77160277963</v>
      </c>
      <c r="Q130" s="2">
        <f t="shared" si="39"/>
        <v>537901.77160277963</v>
      </c>
      <c r="R130" s="2">
        <f t="shared" si="36"/>
        <v>45945685.976131827</v>
      </c>
      <c r="S130" s="2">
        <f t="shared" si="17"/>
        <v>0</v>
      </c>
      <c r="T130" s="2">
        <f t="shared" si="18"/>
        <v>20920.857142857043</v>
      </c>
      <c r="U130" s="2">
        <f t="shared" si="19"/>
        <v>537901.77160277963</v>
      </c>
      <c r="V130" s="2">
        <f t="shared" si="37"/>
        <v>7164387</v>
      </c>
      <c r="W130" s="2">
        <f t="shared" si="20"/>
        <v>311015</v>
      </c>
      <c r="X130" s="2">
        <f t="shared" si="6"/>
        <v>226886.77160277963</v>
      </c>
      <c r="Y130" s="2">
        <f t="shared" si="33"/>
        <v>38781298.976131812</v>
      </c>
      <c r="Z130" s="2" t="str">
        <f t="shared" si="8"/>
        <v>HERE</v>
      </c>
      <c r="AA130" s="2">
        <f>IF(Z130="HERE",Y130,AA129+Graph!$G$1*1000)</f>
        <v>38781298.976131812</v>
      </c>
      <c r="AB130" s="2">
        <f t="shared" si="21"/>
        <v>226886.77160277963</v>
      </c>
      <c r="AC130" s="2">
        <f t="shared" si="34"/>
        <v>7164387</v>
      </c>
      <c r="AD130" s="3">
        <f t="shared" si="10"/>
        <v>38781298.976131812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30188369.960470047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55</v>
      </c>
      <c r="C131" s="7"/>
      <c r="D131" s="2" t="e">
        <f t="shared" si="12"/>
        <v>#N/A</v>
      </c>
      <c r="E131" s="2" t="e">
        <f t="shared" si="22"/>
        <v>#N/A</v>
      </c>
      <c r="F131" s="2"/>
      <c r="G131" s="2">
        <f t="shared" si="38"/>
        <v>0</v>
      </c>
      <c r="H131" s="2">
        <f t="shared" si="35"/>
        <v>19177555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1886684.142857139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540008.41149824858</v>
      </c>
      <c r="Q131" s="2">
        <f t="shared" si="39"/>
        <v>540008.41149824858</v>
      </c>
      <c r="R131" s="2">
        <f t="shared" si="36"/>
        <v>46485694.387630075</v>
      </c>
      <c r="S131" s="2">
        <f t="shared" si="17"/>
        <v>0</v>
      </c>
      <c r="T131" s="2">
        <f t="shared" si="18"/>
        <v>20920.857142857043</v>
      </c>
      <c r="U131" s="2">
        <f t="shared" si="19"/>
        <v>540008.41149824858</v>
      </c>
      <c r="V131" s="2">
        <f t="shared" si="37"/>
        <v>7447199</v>
      </c>
      <c r="W131" s="2">
        <f t="shared" si="20"/>
        <v>282812</v>
      </c>
      <c r="X131" s="2">
        <f t="shared" si="6"/>
        <v>257196.41149824858</v>
      </c>
      <c r="Y131" s="2">
        <f t="shared" si="33"/>
        <v>39038495.38763006</v>
      </c>
      <c r="Z131" s="2" t="str">
        <f t="shared" si="8"/>
        <v>HERE</v>
      </c>
      <c r="AA131" s="2">
        <f>IF(Z131="HERE",Y131,AA130+Graph!$G$1*1000)</f>
        <v>39038495.38763006</v>
      </c>
      <c r="AB131" s="2">
        <f t="shared" si="21"/>
        <v>257196.41149824858</v>
      </c>
      <c r="AC131" s="2">
        <f t="shared" si="34"/>
        <v>7447199</v>
      </c>
      <c r="AD131" s="3">
        <f t="shared" si="10"/>
        <v>39038495.38763006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30522505.049294081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56</v>
      </c>
      <c r="C132" s="7"/>
      <c r="D132" s="2" t="e">
        <f t="shared" si="12"/>
        <v>#N/A</v>
      </c>
      <c r="E132" s="2" t="e">
        <f t="shared" si="22"/>
        <v>#N/A</v>
      </c>
      <c r="F132" s="2"/>
      <c r="G132" s="2">
        <f t="shared" si="38"/>
        <v>0</v>
      </c>
      <c r="H132" s="2">
        <f t="shared" si="35"/>
        <v>19177555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1907604.999999996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542115.05139371753</v>
      </c>
      <c r="Q132" s="2">
        <f t="shared" si="39"/>
        <v>542115.05139371753</v>
      </c>
      <c r="R132" s="2">
        <f t="shared" si="36"/>
        <v>47027809.439023793</v>
      </c>
      <c r="S132" s="2">
        <f t="shared" si="17"/>
        <v>0</v>
      </c>
      <c r="T132" s="2">
        <f t="shared" si="18"/>
        <v>20920.857142857043</v>
      </c>
      <c r="U132" s="2">
        <f t="shared" si="19"/>
        <v>542115.05139371753</v>
      </c>
      <c r="V132" s="2">
        <f t="shared" si="37"/>
        <v>7891184</v>
      </c>
      <c r="W132" s="2">
        <f t="shared" si="20"/>
        <v>443985</v>
      </c>
      <c r="X132" s="2">
        <f t="shared" si="6"/>
        <v>98130.051393717527</v>
      </c>
      <c r="Y132" s="2">
        <f t="shared" si="33"/>
        <v>39136625.439023778</v>
      </c>
      <c r="Z132" s="2" t="str">
        <f t="shared" si="8"/>
        <v>HERE</v>
      </c>
      <c r="AA132" s="2">
        <f>IF(Z132="HERE",Y132,AA131+Graph!$G$1*1000)</f>
        <v>39136625.439023778</v>
      </c>
      <c r="AB132" s="2">
        <f t="shared" si="21"/>
        <v>98130.051393717527</v>
      </c>
      <c r="AC132" s="2">
        <f t="shared" si="34"/>
        <v>7891184</v>
      </c>
      <c r="AD132" s="3">
        <f t="shared" si="10"/>
        <v>39136625.439023778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30858536.114024039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57</v>
      </c>
      <c r="C133" s="7"/>
      <c r="D133" s="2" t="e">
        <f t="shared" si="12"/>
        <v>#N/A</v>
      </c>
      <c r="E133" s="2" t="e">
        <f t="shared" si="22"/>
        <v>#N/A</v>
      </c>
      <c r="F133" s="2"/>
      <c r="G133" s="2">
        <f t="shared" si="38"/>
        <v>0</v>
      </c>
      <c r="H133" s="2">
        <f t="shared" si="35"/>
        <v>19177555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1928525.8571428531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544221.69128918648</v>
      </c>
      <c r="Q133" s="2">
        <f t="shared" si="39"/>
        <v>544221.69128918648</v>
      </c>
      <c r="R133" s="2">
        <f t="shared" si="36"/>
        <v>47572031.130312979</v>
      </c>
      <c r="S133" s="2">
        <f t="shared" si="17"/>
        <v>0</v>
      </c>
      <c r="T133" s="2">
        <f t="shared" si="18"/>
        <v>20920.857142857043</v>
      </c>
      <c r="U133" s="2">
        <f t="shared" si="19"/>
        <v>544221.69128918648</v>
      </c>
      <c r="V133" s="2">
        <f t="shared" si="37"/>
        <v>8378940</v>
      </c>
      <c r="W133" s="2">
        <f t="shared" si="20"/>
        <v>487756</v>
      </c>
      <c r="X133" s="2">
        <f t="shared" si="6"/>
        <v>56465.691289186478</v>
      </c>
      <c r="Y133" s="2">
        <f t="shared" si="33"/>
        <v>39193091.130312964</v>
      </c>
      <c r="Z133" s="2" t="str">
        <f t="shared" si="8"/>
        <v>HERE</v>
      </c>
      <c r="AA133" s="2">
        <f>IF(Z133="HERE",Y133,AA132+Graph!$G$1*1000)</f>
        <v>39193091.130312964</v>
      </c>
      <c r="AB133" s="2">
        <f t="shared" si="21"/>
        <v>56465.691289186478</v>
      </c>
      <c r="AC133" s="2">
        <f t="shared" si="34"/>
        <v>8378940</v>
      </c>
      <c r="AD133" s="3">
        <f t="shared" si="10"/>
        <v>39193091.130312964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31196463.154659916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58</v>
      </c>
      <c r="C134" s="7"/>
      <c r="D134" s="2" t="e">
        <f t="shared" si="12"/>
        <v>#N/A</v>
      </c>
      <c r="E134" s="2" t="e">
        <f t="shared" si="22"/>
        <v>#N/A</v>
      </c>
      <c r="F134" s="2"/>
      <c r="G134" s="2">
        <f t="shared" si="38"/>
        <v>0</v>
      </c>
      <c r="H134" s="2">
        <f t="shared" si="35"/>
        <v>19177555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1949446.7142857101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546328.33118465543</v>
      </c>
      <c r="Q134" s="2">
        <f t="shared" si="39"/>
        <v>546328.33118465543</v>
      </c>
      <c r="R134" s="2">
        <f t="shared" si="36"/>
        <v>48118359.461497635</v>
      </c>
      <c r="S134" s="2">
        <f t="shared" si="17"/>
        <v>0</v>
      </c>
      <c r="T134" s="2">
        <f t="shared" si="18"/>
        <v>20920.857142857043</v>
      </c>
      <c r="U134" s="2">
        <f t="shared" si="19"/>
        <v>546328.33118465543</v>
      </c>
      <c r="V134" s="2">
        <f t="shared" si="37"/>
        <v>8977329</v>
      </c>
      <c r="W134" s="2">
        <f t="shared" si="20"/>
        <v>598389</v>
      </c>
      <c r="X134" s="2">
        <f t="shared" si="6"/>
        <v>-52060.668815344572</v>
      </c>
      <c r="Y134" s="2">
        <f t="shared" si="33"/>
        <v>39141030.46149762</v>
      </c>
      <c r="Z134" s="2" t="str">
        <f t="shared" si="8"/>
        <v>HERE</v>
      </c>
      <c r="AA134" s="2">
        <f>IF(Z134="HERE",Y134,AA133+Graph!$G$1*1000)</f>
        <v>39141030.46149762</v>
      </c>
      <c r="AB134" s="2">
        <f t="shared" si="21"/>
        <v>-52060.668815344572</v>
      </c>
      <c r="AC134" s="2">
        <f t="shared" si="34"/>
        <v>8977329</v>
      </c>
      <c r="AD134" s="3">
        <f t="shared" si="10"/>
        <v>39141030.46149762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31536286.171201717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59</v>
      </c>
      <c r="C135" s="7"/>
      <c r="D135" s="2" t="e">
        <f t="shared" si="12"/>
        <v>#N/A</v>
      </c>
      <c r="E135" s="2" t="e">
        <f t="shared" si="22"/>
        <v>#N/A</v>
      </c>
      <c r="F135" s="2"/>
      <c r="G135" s="2">
        <f t="shared" si="38"/>
        <v>0</v>
      </c>
      <c r="H135" s="2">
        <f t="shared" si="35"/>
        <v>19177555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1970367.5714285672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548434.97108012438</v>
      </c>
      <c r="Q135" s="2">
        <f t="shared" si="39"/>
        <v>548434.97108012438</v>
      </c>
      <c r="R135" s="2">
        <f t="shared" si="36"/>
        <v>48666794.432577759</v>
      </c>
      <c r="S135" s="2">
        <f t="shared" si="17"/>
        <v>0</v>
      </c>
      <c r="T135" s="2">
        <f t="shared" si="18"/>
        <v>20920.857142857043</v>
      </c>
      <c r="U135" s="2">
        <f t="shared" si="19"/>
        <v>548434.97108012438</v>
      </c>
      <c r="V135" s="2">
        <f t="shared" si="37"/>
        <v>9296367</v>
      </c>
      <c r="W135" s="2">
        <f t="shared" si="20"/>
        <v>319038</v>
      </c>
      <c r="X135" s="2">
        <f t="shared" si="6"/>
        <v>229396.97108012438</v>
      </c>
      <c r="Y135" s="2">
        <f t="shared" si="33"/>
        <v>39370427.432577744</v>
      </c>
      <c r="Z135" s="2" t="str">
        <f t="shared" si="8"/>
        <v>HERE</v>
      </c>
      <c r="AA135" s="2">
        <f>IF(Z135="HERE",Y135,AA134+Graph!$G$1*1000)</f>
        <v>39370427.432577744</v>
      </c>
      <c r="AB135" s="2">
        <f t="shared" si="21"/>
        <v>229396.97108012438</v>
      </c>
      <c r="AC135" s="2">
        <f t="shared" si="34"/>
        <v>9296367</v>
      </c>
      <c r="AD135" s="3">
        <f t="shared" si="10"/>
        <v>39370427.432577744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31878005.16364944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60</v>
      </c>
      <c r="C136" s="7"/>
      <c r="D136" s="2" t="e">
        <f t="shared" si="12"/>
        <v>#N/A</v>
      </c>
      <c r="E136" s="2" t="e">
        <f t="shared" si="22"/>
        <v>#N/A</v>
      </c>
      <c r="F136" s="2"/>
      <c r="G136" s="2">
        <f t="shared" si="38"/>
        <v>0</v>
      </c>
      <c r="H136" s="2">
        <f t="shared" si="35"/>
        <v>19177555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1991288.4285714242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550541.61097559333</v>
      </c>
      <c r="Q136" s="2">
        <f t="shared" si="39"/>
        <v>550541.61097559333</v>
      </c>
      <c r="R136" s="2">
        <f t="shared" si="36"/>
        <v>49217336.043553352</v>
      </c>
      <c r="S136" s="2">
        <f t="shared" si="17"/>
        <v>0</v>
      </c>
      <c r="T136" s="2">
        <f t="shared" si="18"/>
        <v>20920.857142857043</v>
      </c>
      <c r="U136" s="2">
        <f t="shared" si="19"/>
        <v>550541.61097559333</v>
      </c>
      <c r="V136" s="2">
        <f t="shared" si="37"/>
        <v>9646715</v>
      </c>
      <c r="W136" s="2">
        <f t="shared" si="20"/>
        <v>350348</v>
      </c>
      <c r="X136" s="2">
        <f t="shared" si="6"/>
        <v>200193.61097559333</v>
      </c>
      <c r="Y136" s="2">
        <f t="shared" si="33"/>
        <v>39570621.043553337</v>
      </c>
      <c r="Z136" s="2" t="str">
        <f t="shared" si="8"/>
        <v>HERE</v>
      </c>
      <c r="AA136" s="2">
        <f>IF(Z136="HERE",Y136,AA135+Graph!$G$1*1000)</f>
        <v>39570621.043553337</v>
      </c>
      <c r="AB136" s="2">
        <f t="shared" si="21"/>
        <v>200193.61097559333</v>
      </c>
      <c r="AC136" s="2">
        <f t="shared" si="34"/>
        <v>9646715</v>
      </c>
      <c r="AD136" s="3">
        <f t="shared" si="10"/>
        <v>39570621.043553337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32221620.13200308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61</v>
      </c>
      <c r="C137" s="7"/>
      <c r="D137" s="2" t="e">
        <f t="shared" si="12"/>
        <v>#N/A</v>
      </c>
      <c r="E137" s="2" t="e">
        <f t="shared" si="22"/>
        <v>#N/A</v>
      </c>
      <c r="F137" s="2"/>
      <c r="G137" s="2">
        <f t="shared" si="38"/>
        <v>0</v>
      </c>
      <c r="H137" s="2">
        <f t="shared" si="35"/>
        <v>19177555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2012209.2857142813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552648.25087106228</v>
      </c>
      <c r="Q137" s="2">
        <f t="shared" si="39"/>
        <v>552648.25087106228</v>
      </c>
      <c r="R137" s="2">
        <f t="shared" si="36"/>
        <v>49769984.294424415</v>
      </c>
      <c r="S137" s="2">
        <f t="shared" si="17"/>
        <v>0</v>
      </c>
      <c r="T137" s="2">
        <f t="shared" si="18"/>
        <v>20920.857142857043</v>
      </c>
      <c r="U137" s="2">
        <f t="shared" si="19"/>
        <v>552648.25087106228</v>
      </c>
      <c r="V137" s="2">
        <f t="shared" si="37"/>
        <v>10021471</v>
      </c>
      <c r="W137" s="2">
        <f t="shared" si="20"/>
        <v>374756</v>
      </c>
      <c r="X137" s="2">
        <f t="shared" si="6"/>
        <v>177892.25087106228</v>
      </c>
      <c r="Y137" s="2">
        <f t="shared" si="33"/>
        <v>39748513.2944244</v>
      </c>
      <c r="Z137" s="2" t="str">
        <f t="shared" si="8"/>
        <v>HERE</v>
      </c>
      <c r="AA137" s="2">
        <f>IF(Z137="HERE",Y137,AA136+Graph!$G$1*1000)</f>
        <v>39748513.2944244</v>
      </c>
      <c r="AB137" s="2">
        <f t="shared" si="21"/>
        <v>177892.25087106228</v>
      </c>
      <c r="AC137" s="2">
        <f t="shared" si="34"/>
        <v>10021471</v>
      </c>
      <c r="AD137" s="3">
        <f t="shared" si="10"/>
        <v>39748513.2944244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32502676.213762648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62</v>
      </c>
      <c r="C138" s="7"/>
      <c r="D138" s="2" t="e">
        <f t="shared" si="12"/>
        <v>#N/A</v>
      </c>
      <c r="E138" s="2" t="e">
        <f t="shared" si="22"/>
        <v>#N/A</v>
      </c>
      <c r="F138" s="2"/>
      <c r="G138" s="2">
        <f t="shared" si="38"/>
        <v>0</v>
      </c>
      <c r="H138" s="2">
        <f t="shared" si="35"/>
        <v>19177555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2033130.1428571383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554754.89076654613</v>
      </c>
      <c r="Q138" s="2">
        <f t="shared" si="39"/>
        <v>554754.89076654613</v>
      </c>
      <c r="R138" s="2">
        <f t="shared" si="36"/>
        <v>50324739.185190961</v>
      </c>
      <c r="S138" s="2">
        <f t="shared" si="17"/>
        <v>0</v>
      </c>
      <c r="T138" s="2">
        <f t="shared" si="18"/>
        <v>20920.857142857043</v>
      </c>
      <c r="U138" s="2">
        <f t="shared" si="19"/>
        <v>554754.89076654613</v>
      </c>
      <c r="V138" s="2">
        <f t="shared" si="37"/>
        <v>10490487</v>
      </c>
      <c r="W138" s="2">
        <f t="shared" si="20"/>
        <v>469016</v>
      </c>
      <c r="X138" s="2">
        <f t="shared" si="6"/>
        <v>85738.89076654613</v>
      </c>
      <c r="Y138" s="2">
        <f t="shared" si="33"/>
        <v>39834252.185190946</v>
      </c>
      <c r="Z138" s="2" t="str">
        <f t="shared" si="8"/>
        <v>HERE</v>
      </c>
      <c r="AA138" s="2">
        <f>IF(Z138="HERE",Y138,AA137+Graph!$G$1*1000)</f>
        <v>39834252.185190946</v>
      </c>
      <c r="AB138" s="2">
        <f t="shared" si="21"/>
        <v>85738.89076654613</v>
      </c>
      <c r="AC138" s="2">
        <f t="shared" si="34"/>
        <v>10490487</v>
      </c>
      <c r="AD138" s="3">
        <f t="shared" si="10"/>
        <v>39834252.185190946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32725038.571428154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63</v>
      </c>
      <c r="C139" s="7"/>
      <c r="D139" s="2" t="e">
        <f t="shared" si="12"/>
        <v>#N/A</v>
      </c>
      <c r="E139" s="2" t="e">
        <f t="shared" si="22"/>
        <v>#N/A</v>
      </c>
      <c r="F139" s="2"/>
      <c r="G139" s="2">
        <f t="shared" si="38"/>
        <v>0</v>
      </c>
      <c r="H139" s="2">
        <f t="shared" si="35"/>
        <v>19177555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2054050.9999999953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556861.53066201508</v>
      </c>
      <c r="Q139" s="2">
        <f t="shared" si="39"/>
        <v>556861.53066201508</v>
      </c>
      <c r="R139" s="2">
        <f t="shared" si="36"/>
        <v>50881600.715852976</v>
      </c>
      <c r="S139" s="2">
        <f t="shared" si="17"/>
        <v>0</v>
      </c>
      <c r="T139" s="2">
        <f t="shared" si="18"/>
        <v>20920.857142857043</v>
      </c>
      <c r="U139" s="2">
        <f t="shared" si="19"/>
        <v>556861.53066201508</v>
      </c>
      <c r="V139" s="2">
        <f t="shared" si="37"/>
        <v>10971047</v>
      </c>
      <c r="W139" s="2">
        <f t="shared" si="20"/>
        <v>480560</v>
      </c>
      <c r="X139" s="2">
        <f t="shared" si="6"/>
        <v>76301.53066201508</v>
      </c>
      <c r="Y139" s="2">
        <f t="shared" si="33"/>
        <v>39910553.715852961</v>
      </c>
      <c r="Z139" s="2" t="str">
        <f t="shared" si="8"/>
        <v>HERE</v>
      </c>
      <c r="AA139" s="2">
        <f>IF(Z139="HERE",Y139,AA138+Graph!$G$1*1000)</f>
        <v>39910553.715852961</v>
      </c>
      <c r="AB139" s="2">
        <f t="shared" si="21"/>
        <v>76301.53066201508</v>
      </c>
      <c r="AC139" s="2">
        <f t="shared" si="34"/>
        <v>10971047</v>
      </c>
      <c r="AD139" s="3">
        <f t="shared" si="10"/>
        <v>39910553.715852961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32917208.554999575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64</v>
      </c>
      <c r="C140" s="7"/>
      <c r="D140" s="2" t="e">
        <f t="shared" si="12"/>
        <v>#N/A</v>
      </c>
      <c r="E140" s="2" t="e">
        <f t="shared" si="22"/>
        <v>#N/A</v>
      </c>
      <c r="F140" s="2"/>
      <c r="G140" s="2">
        <f t="shared" si="38"/>
        <v>0</v>
      </c>
      <c r="H140" s="2">
        <f t="shared" si="35"/>
        <v>19177555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2074971.8571428524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558968.17055748403</v>
      </c>
      <c r="Q140" s="2">
        <f t="shared" si="39"/>
        <v>558968.17055748403</v>
      </c>
      <c r="R140" s="2">
        <f t="shared" si="36"/>
        <v>51440568.88641046</v>
      </c>
      <c r="S140" s="2">
        <f t="shared" si="17"/>
        <v>0</v>
      </c>
      <c r="T140" s="2">
        <f t="shared" si="18"/>
        <v>20920.857142857043</v>
      </c>
      <c r="U140" s="2">
        <f t="shared" si="19"/>
        <v>558968.17055748403</v>
      </c>
      <c r="V140" s="2">
        <f t="shared" si="37"/>
        <v>11465210</v>
      </c>
      <c r="W140" s="2">
        <f t="shared" si="20"/>
        <v>494163</v>
      </c>
      <c r="X140" s="2">
        <f t="shared" si="6"/>
        <v>64805.170557484031</v>
      </c>
      <c r="Y140" s="2">
        <f t="shared" si="33"/>
        <v>39975358.886410445</v>
      </c>
      <c r="Z140" s="2" t="str">
        <f t="shared" si="8"/>
        <v>HERE</v>
      </c>
      <c r="AA140" s="2">
        <f>IF(Z140="HERE",Y140,AA139+Graph!$G$1*1000)</f>
        <v>39975358.886410445</v>
      </c>
      <c r="AB140" s="2">
        <f t="shared" si="21"/>
        <v>64805.170557484031</v>
      </c>
      <c r="AC140" s="2">
        <f t="shared" si="34"/>
        <v>11465210</v>
      </c>
      <c r="AD140" s="3">
        <f t="shared" si="10"/>
        <v>39975358.886410445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33104866.364476919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65</v>
      </c>
      <c r="C141" s="7"/>
      <c r="D141" s="2" t="e">
        <f t="shared" si="12"/>
        <v>#N/A</v>
      </c>
      <c r="E141" s="2" t="e">
        <f t="shared" si="22"/>
        <v>#N/A</v>
      </c>
      <c r="F141" s="2"/>
      <c r="G141" s="2">
        <f t="shared" si="38"/>
        <v>0</v>
      </c>
      <c r="H141" s="2">
        <f t="shared" si="35"/>
        <v>19177555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2095892.7142857094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561074.81045295298</v>
      </c>
      <c r="Q141" s="2">
        <f t="shared" si="39"/>
        <v>561074.81045295298</v>
      </c>
      <c r="R141" s="2">
        <f t="shared" si="36"/>
        <v>52001643.696863413</v>
      </c>
      <c r="S141" s="2">
        <f t="shared" si="17"/>
        <v>0</v>
      </c>
      <c r="T141" s="2">
        <f t="shared" si="18"/>
        <v>20920.857142857043</v>
      </c>
      <c r="U141" s="2">
        <f t="shared" si="19"/>
        <v>561074.81045295298</v>
      </c>
      <c r="V141" s="2">
        <f t="shared" si="37"/>
        <v>12014288</v>
      </c>
      <c r="W141" s="2">
        <f t="shared" si="20"/>
        <v>549078</v>
      </c>
      <c r="X141" s="2">
        <f t="shared" si="6"/>
        <v>11996.810452952981</v>
      </c>
      <c r="Y141" s="2">
        <f t="shared" si="33"/>
        <v>39987355.696863398</v>
      </c>
      <c r="Z141" s="2" t="str">
        <f t="shared" si="8"/>
        <v>HERE</v>
      </c>
      <c r="AA141" s="2">
        <f>IF(Z141="HERE",Y141,AA140+Graph!$G$1*1000)</f>
        <v>39987355.696863398</v>
      </c>
      <c r="AB141" s="2">
        <f t="shared" si="21"/>
        <v>11996.810452952981</v>
      </c>
      <c r="AC141" s="2">
        <f t="shared" si="34"/>
        <v>12014288</v>
      </c>
      <c r="AD141" s="3">
        <f t="shared" si="10"/>
        <v>39987355.696863398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33333790.449860185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66</v>
      </c>
      <c r="C142" s="7"/>
      <c r="D142" s="2" t="e">
        <f t="shared" si="12"/>
        <v>#N/A</v>
      </c>
      <c r="E142" s="2" t="e">
        <f t="shared" si="22"/>
        <v>#N/A</v>
      </c>
      <c r="F142" s="2"/>
      <c r="G142" s="2">
        <f t="shared" si="38"/>
        <v>0</v>
      </c>
      <c r="H142" s="2">
        <f t="shared" si="35"/>
        <v>19177555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2116813.5714285667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563181.45034842193</v>
      </c>
      <c r="Q142" s="2">
        <f t="shared" si="39"/>
        <v>563181.45034842193</v>
      </c>
      <c r="R142" s="2">
        <f t="shared" si="36"/>
        <v>52564825.147211835</v>
      </c>
      <c r="S142" s="2">
        <f t="shared" si="17"/>
        <v>0</v>
      </c>
      <c r="T142" s="2">
        <f t="shared" si="18"/>
        <v>20920.857142857276</v>
      </c>
      <c r="U142" s="2">
        <f t="shared" si="19"/>
        <v>563181.45034842193</v>
      </c>
      <c r="V142" s="2">
        <f t="shared" si="37"/>
        <v>12294006</v>
      </c>
      <c r="W142" s="2">
        <f t="shared" si="20"/>
        <v>279718</v>
      </c>
      <c r="X142" s="2">
        <f t="shared" si="6"/>
        <v>283463.45034842193</v>
      </c>
      <c r="Y142" s="2">
        <f t="shared" si="33"/>
        <v>40270819.14721182</v>
      </c>
      <c r="Z142" s="2" t="str">
        <f t="shared" si="8"/>
        <v>HERE</v>
      </c>
      <c r="AA142" s="2">
        <f>IF(Z142="HERE",Y142,AA141+Graph!$G$1*1000)</f>
        <v>40270819.14721182</v>
      </c>
      <c r="AB142" s="2">
        <f t="shared" si="21"/>
        <v>283463.45034842193</v>
      </c>
      <c r="AC142" s="2">
        <f t="shared" si="34"/>
        <v>12294006</v>
      </c>
      <c r="AD142" s="3">
        <f t="shared" si="10"/>
        <v>40270819.14721182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33609242.311149374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67</v>
      </c>
      <c r="C143" s="7"/>
      <c r="D143" s="2" t="e">
        <f t="shared" si="12"/>
        <v>#N/A</v>
      </c>
      <c r="E143" s="2" t="e">
        <f t="shared" si="22"/>
        <v>#N/A</v>
      </c>
      <c r="F143" s="2"/>
      <c r="G143" s="2">
        <f t="shared" si="38"/>
        <v>0</v>
      </c>
      <c r="H143" s="2">
        <f t="shared" si="35"/>
        <v>19177555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2137734.428571424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565288.09024389088</v>
      </c>
      <c r="Q143" s="2">
        <f t="shared" si="39"/>
        <v>565288.09024389088</v>
      </c>
      <c r="R143" s="2">
        <f t="shared" si="36"/>
        <v>53130113.237455726</v>
      </c>
      <c r="S143" s="2">
        <f t="shared" si="17"/>
        <v>0</v>
      </c>
      <c r="T143" s="2">
        <f t="shared" si="18"/>
        <v>20920.857142857276</v>
      </c>
      <c r="U143" s="2">
        <f t="shared" si="19"/>
        <v>565288.09024389088</v>
      </c>
      <c r="V143" s="2">
        <f t="shared" si="37"/>
        <v>12646486</v>
      </c>
      <c r="W143" s="2">
        <f t="shared" si="20"/>
        <v>352480</v>
      </c>
      <c r="X143" s="2">
        <f t="shared" si="6"/>
        <v>212808.09024389088</v>
      </c>
      <c r="Y143" s="2">
        <f t="shared" si="33"/>
        <v>40483627.237455711</v>
      </c>
      <c r="Z143" s="2" t="str">
        <f t="shared" si="8"/>
        <v>HERE</v>
      </c>
      <c r="AA143" s="2">
        <f>IF(Z143="HERE",Y143,AA142+Graph!$G$1*1000)</f>
        <v>40483627.237455711</v>
      </c>
      <c r="AB143" s="2">
        <f t="shared" si="21"/>
        <v>212808.09024389088</v>
      </c>
      <c r="AC143" s="2">
        <f t="shared" si="34"/>
        <v>12646486</v>
      </c>
      <c r="AD143" s="3">
        <f t="shared" si="10"/>
        <v>40483627.237455711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33904721.498344488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68</v>
      </c>
      <c r="C144" s="7"/>
      <c r="D144" s="2" t="e">
        <f t="shared" si="12"/>
        <v>#N/A</v>
      </c>
      <c r="E144" s="2" t="e">
        <f t="shared" si="22"/>
        <v>#N/A</v>
      </c>
      <c r="F144" s="2"/>
      <c r="G144" s="2">
        <f t="shared" si="38"/>
        <v>0</v>
      </c>
      <c r="H144" s="2">
        <f t="shared" si="35"/>
        <v>19177555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2158655.2857142813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567394.73013935983</v>
      </c>
      <c r="Q144" s="2">
        <f t="shared" si="39"/>
        <v>567394.73013935983</v>
      </c>
      <c r="R144" s="2">
        <f t="shared" si="36"/>
        <v>53697507.967595086</v>
      </c>
      <c r="S144" s="2">
        <f t="shared" si="17"/>
        <v>0</v>
      </c>
      <c r="T144" s="2">
        <f t="shared" si="18"/>
        <v>20920.857142857276</v>
      </c>
      <c r="U144" s="2">
        <f t="shared" si="19"/>
        <v>567394.73013935983</v>
      </c>
      <c r="V144" s="2">
        <f t="shared" si="37"/>
        <v>13058298</v>
      </c>
      <c r="W144" s="2">
        <f t="shared" si="20"/>
        <v>411812</v>
      </c>
      <c r="X144" s="2">
        <f t="shared" si="6"/>
        <v>155582.73013935983</v>
      </c>
      <c r="Y144" s="2">
        <f t="shared" si="33"/>
        <v>40639209.967595071</v>
      </c>
      <c r="Z144" s="2" t="str">
        <f t="shared" si="8"/>
        <v>HERE</v>
      </c>
      <c r="AA144" s="2">
        <f>IF(Z144="HERE",Y144,AA143+Graph!$G$1*1000)</f>
        <v>40639209.967595071</v>
      </c>
      <c r="AB144" s="2">
        <f t="shared" si="21"/>
        <v>155582.73013935983</v>
      </c>
      <c r="AC144" s="2">
        <f t="shared" si="34"/>
        <v>13058298</v>
      </c>
      <c r="AD144" s="3">
        <f t="shared" si="10"/>
        <v>40639209.967595071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34083872.711445525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69</v>
      </c>
      <c r="C145" s="7"/>
      <c r="D145" s="2" t="e">
        <f t="shared" si="12"/>
        <v>#N/A</v>
      </c>
      <c r="E145" s="2" t="e">
        <f t="shared" si="22"/>
        <v>#N/A</v>
      </c>
      <c r="F145" s="2"/>
      <c r="G145" s="2">
        <f t="shared" si="38"/>
        <v>0</v>
      </c>
      <c r="H145" s="2">
        <f t="shared" si="35"/>
        <v>19177555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2179576.1428571385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569501.37003482878</v>
      </c>
      <c r="Q145" s="2">
        <f t="shared" si="39"/>
        <v>569501.37003482878</v>
      </c>
      <c r="R145" s="2">
        <f t="shared" si="36"/>
        <v>54267009.337629914</v>
      </c>
      <c r="S145" s="2">
        <f t="shared" si="17"/>
        <v>0</v>
      </c>
      <c r="T145" s="2">
        <f t="shared" si="18"/>
        <v>20920.857142857276</v>
      </c>
      <c r="U145" s="2">
        <f t="shared" si="19"/>
        <v>569501.37003482878</v>
      </c>
      <c r="V145" s="2">
        <f t="shared" si="37"/>
        <v>13509108</v>
      </c>
      <c r="W145" s="2">
        <f t="shared" si="20"/>
        <v>450810</v>
      </c>
      <c r="X145" s="2">
        <f t="shared" si="6"/>
        <v>118691.37003482878</v>
      </c>
      <c r="Y145" s="2">
        <f t="shared" si="33"/>
        <v>40757901.337629899</v>
      </c>
      <c r="Z145" s="2" t="str">
        <f t="shared" si="8"/>
        <v>HERE</v>
      </c>
      <c r="AA145" s="2">
        <f>IF(Z145="HERE",Y145,AA144+Graph!$G$1*1000)</f>
        <v>40757901.337629899</v>
      </c>
      <c r="AB145" s="2">
        <f t="shared" si="21"/>
        <v>118691.37003482878</v>
      </c>
      <c r="AC145" s="2">
        <f t="shared" si="34"/>
        <v>13509108</v>
      </c>
      <c r="AD145" s="3">
        <f t="shared" si="10"/>
        <v>40757901.337629899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34247626.65045248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70</v>
      </c>
      <c r="C146" s="7"/>
      <c r="D146" s="2" t="e">
        <f t="shared" si="12"/>
        <v>#N/A</v>
      </c>
      <c r="E146" s="2" t="e">
        <f t="shared" si="22"/>
        <v>#N/A</v>
      </c>
      <c r="F146" s="2"/>
      <c r="G146" s="2">
        <f t="shared" si="38"/>
        <v>0</v>
      </c>
      <c r="H146" s="2">
        <f t="shared" si="35"/>
        <v>19177555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2200496.9999999958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571608.00993029773</v>
      </c>
      <c r="Q146" s="2">
        <f t="shared" si="39"/>
        <v>571608.00993029773</v>
      </c>
      <c r="R146" s="2">
        <f t="shared" si="36"/>
        <v>54838617.347560212</v>
      </c>
      <c r="S146" s="2">
        <f t="shared" si="17"/>
        <v>0</v>
      </c>
      <c r="T146" s="2">
        <f t="shared" si="18"/>
        <v>20920.857142857276</v>
      </c>
      <c r="U146" s="2">
        <f t="shared" si="19"/>
        <v>571608.00993029773</v>
      </c>
      <c r="V146" s="2">
        <f t="shared" si="37"/>
        <v>14012224</v>
      </c>
      <c r="W146" s="2">
        <f t="shared" si="20"/>
        <v>503116</v>
      </c>
      <c r="X146" s="2">
        <f t="shared" si="6"/>
        <v>68492.009930297732</v>
      </c>
      <c r="Y146" s="2">
        <f t="shared" si="33"/>
        <v>40826393.347560197</v>
      </c>
      <c r="Z146" s="2" t="str">
        <f t="shared" si="8"/>
        <v>HERE</v>
      </c>
      <c r="AA146" s="2">
        <f>IF(Z146="HERE",Y146,AA145+Graph!$G$1*1000)</f>
        <v>40826393.347560197</v>
      </c>
      <c r="AB146" s="2">
        <f t="shared" si="21"/>
        <v>68492.009930297732</v>
      </c>
      <c r="AC146" s="2">
        <f t="shared" si="34"/>
        <v>14012224</v>
      </c>
      <c r="AD146" s="3">
        <f t="shared" si="10"/>
        <v>40826393.347560197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34373881.615365356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71</v>
      </c>
      <c r="C147" s="7"/>
      <c r="D147" s="2" t="e">
        <f t="shared" si="12"/>
        <v>#N/A</v>
      </c>
      <c r="E147" s="2" t="e">
        <f t="shared" si="22"/>
        <v>#N/A</v>
      </c>
      <c r="F147" s="2"/>
      <c r="G147" s="2">
        <f t="shared" si="38"/>
        <v>0</v>
      </c>
      <c r="H147" s="2">
        <f t="shared" si="35"/>
        <v>19177555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2221417.8571428531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573714.64982576668</v>
      </c>
      <c r="Q147" s="2">
        <f t="shared" si="39"/>
        <v>573714.64982576668</v>
      </c>
      <c r="R147" s="2">
        <f t="shared" si="36"/>
        <v>55412331.997385979</v>
      </c>
      <c r="S147" s="2">
        <f t="shared" si="17"/>
        <v>0</v>
      </c>
      <c r="T147" s="2">
        <f t="shared" si="18"/>
        <v>20920.857142857276</v>
      </c>
      <c r="U147" s="2">
        <f t="shared" si="19"/>
        <v>573714.64982576668</v>
      </c>
      <c r="V147" s="2">
        <f t="shared" si="37"/>
        <v>14556827</v>
      </c>
      <c r="W147" s="2">
        <f t="shared" si="20"/>
        <v>544603</v>
      </c>
      <c r="X147" s="2">
        <f t="shared" si="6"/>
        <v>29111.649825766683</v>
      </c>
      <c r="Y147" s="2">
        <f t="shared" si="33"/>
        <v>40855504.997385964</v>
      </c>
      <c r="Z147" s="2" t="str">
        <f t="shared" si="8"/>
        <v>HERE</v>
      </c>
      <c r="AA147" s="2">
        <f>IF(Z147="HERE",Y147,AA146+Graph!$G$1*1000)</f>
        <v>40855504.997385964</v>
      </c>
      <c r="AB147" s="2">
        <f t="shared" si="21"/>
        <v>29111.649825766683</v>
      </c>
      <c r="AC147" s="2">
        <f t="shared" si="34"/>
        <v>14556827</v>
      </c>
      <c r="AD147" s="3">
        <f t="shared" si="10"/>
        <v>40855504.997385964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34443898.506184153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72</v>
      </c>
      <c r="C148" s="7"/>
      <c r="D148" s="2" t="e">
        <f t="shared" si="12"/>
        <v>#N/A</v>
      </c>
      <c r="E148" s="2" t="e">
        <f t="shared" si="22"/>
        <v>#N/A</v>
      </c>
      <c r="F148" s="2"/>
      <c r="G148" s="2">
        <f t="shared" si="38"/>
        <v>0</v>
      </c>
      <c r="H148" s="2">
        <f t="shared" si="35"/>
        <v>19177555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2242338.7142857104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575821.28972125053</v>
      </c>
      <c r="Q148" s="2">
        <f t="shared" si="39"/>
        <v>575821.28972125053</v>
      </c>
      <c r="R148" s="2">
        <f t="shared" si="36"/>
        <v>55988153.287107229</v>
      </c>
      <c r="S148" s="2">
        <f t="shared" si="17"/>
        <v>0</v>
      </c>
      <c r="T148" s="2">
        <f t="shared" si="18"/>
        <v>20920.857142857276</v>
      </c>
      <c r="U148" s="2">
        <f t="shared" si="19"/>
        <v>575821.28972125053</v>
      </c>
      <c r="V148" s="2">
        <f t="shared" si="37"/>
        <v>15062189</v>
      </c>
      <c r="W148" s="2">
        <f t="shared" si="20"/>
        <v>505362</v>
      </c>
      <c r="X148" s="2">
        <f t="shared" si="6"/>
        <v>70459.289721250534</v>
      </c>
      <c r="Y148" s="2">
        <f t="shared" si="33"/>
        <v>40925964.287107214</v>
      </c>
      <c r="Z148" s="2" t="str">
        <f t="shared" si="8"/>
        <v>HERE</v>
      </c>
      <c r="AA148" s="2">
        <f>IF(Z148="HERE",Y148,AA147+Graph!$G$1*1000)</f>
        <v>40925964.287107214</v>
      </c>
      <c r="AB148" s="2">
        <f t="shared" si="21"/>
        <v>70459.289721250534</v>
      </c>
      <c r="AC148" s="2">
        <f t="shared" si="34"/>
        <v>15062189</v>
      </c>
      <c r="AD148" s="3">
        <f t="shared" si="10"/>
        <v>40925964.287107214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34504147.672908887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73</v>
      </c>
      <c r="C149" s="7"/>
      <c r="D149" s="2" t="e">
        <f t="shared" si="12"/>
        <v>#N/A</v>
      </c>
      <c r="E149" s="2" t="e">
        <f t="shared" si="22"/>
        <v>#N/A</v>
      </c>
      <c r="F149" s="2"/>
      <c r="G149" s="2">
        <f t="shared" si="38"/>
        <v>0</v>
      </c>
      <c r="H149" s="2">
        <f t="shared" si="35"/>
        <v>19177555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2263259.5714285676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577927.92961671948</v>
      </c>
      <c r="Q149" s="2">
        <f t="shared" si="39"/>
        <v>577927.92961671948</v>
      </c>
      <c r="R149" s="2">
        <f t="shared" si="36"/>
        <v>56566081.216723949</v>
      </c>
      <c r="S149" s="2">
        <f t="shared" si="17"/>
        <v>0</v>
      </c>
      <c r="T149" s="2">
        <f t="shared" si="18"/>
        <v>20920.857142857276</v>
      </c>
      <c r="U149" s="2">
        <f t="shared" si="19"/>
        <v>577927.92961671948</v>
      </c>
      <c r="V149" s="2">
        <f t="shared" si="37"/>
        <v>15300151</v>
      </c>
      <c r="W149" s="2">
        <f t="shared" si="20"/>
        <v>237962</v>
      </c>
      <c r="X149" s="2">
        <f t="shared" si="6"/>
        <v>339965.92961671948</v>
      </c>
      <c r="Y149" s="2">
        <f t="shared" si="33"/>
        <v>41265930.216723934</v>
      </c>
      <c r="Z149" s="2" t="str">
        <f t="shared" si="8"/>
        <v>HERE</v>
      </c>
      <c r="AA149" s="2">
        <f>IF(Z149="HERE",Y149,AA148+Graph!$G$1*1000)</f>
        <v>41265930.216723934</v>
      </c>
      <c r="AB149" s="2">
        <f t="shared" si="21"/>
        <v>339965.92961671948</v>
      </c>
      <c r="AC149" s="2">
        <f t="shared" si="34"/>
        <v>15300151</v>
      </c>
      <c r="AD149" s="3">
        <f t="shared" si="10"/>
        <v>41265930.216723934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34797255.665539548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74</v>
      </c>
      <c r="C150" s="7"/>
      <c r="D150" s="2" t="e">
        <f t="shared" si="12"/>
        <v>#N/A</v>
      </c>
      <c r="E150" s="2" t="e">
        <f t="shared" si="22"/>
        <v>#N/A</v>
      </c>
      <c r="F150" s="2"/>
      <c r="G150" s="2">
        <f t="shared" si="38"/>
        <v>0</v>
      </c>
      <c r="H150" s="2">
        <f t="shared" si="35"/>
        <v>19177555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2284180.4285714249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580034.56951218843</v>
      </c>
      <c r="Q150" s="2">
        <f t="shared" si="39"/>
        <v>580034.56951218843</v>
      </c>
      <c r="R150" s="2">
        <f t="shared" si="36"/>
        <v>57146115.786236137</v>
      </c>
      <c r="S150" s="2">
        <f t="shared" si="17"/>
        <v>0</v>
      </c>
      <c r="T150" s="2">
        <f t="shared" si="18"/>
        <v>20920.857142857276</v>
      </c>
      <c r="U150" s="2">
        <f t="shared" si="19"/>
        <v>580034.56951218843</v>
      </c>
      <c r="V150" s="2">
        <f t="shared" si="37"/>
        <v>15576107</v>
      </c>
      <c r="W150" s="2">
        <f t="shared" si="20"/>
        <v>275956</v>
      </c>
      <c r="X150" s="2">
        <f t="shared" si="6"/>
        <v>304078.56951218843</v>
      </c>
      <c r="Y150" s="2">
        <f t="shared" si="33"/>
        <v>41570008.786236122</v>
      </c>
      <c r="Z150" s="2" t="str">
        <f t="shared" si="8"/>
        <v>HERE</v>
      </c>
      <c r="AA150" s="2">
        <f>IF(Z150="HERE",Y150,AA149+Graph!$G$1*1000)</f>
        <v>41570008.786236122</v>
      </c>
      <c r="AB150" s="2">
        <f t="shared" si="21"/>
        <v>304078.56951218843</v>
      </c>
      <c r="AC150" s="2">
        <f t="shared" si="34"/>
        <v>15576107</v>
      </c>
      <c r="AD150" s="3">
        <f t="shared" si="10"/>
        <v>41570008.786236122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35041639.584076129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75</v>
      </c>
      <c r="C151" s="7"/>
      <c r="D151" s="2" t="e">
        <f t="shared" si="12"/>
        <v>#N/A</v>
      </c>
      <c r="E151" s="2" t="e">
        <f t="shared" si="22"/>
        <v>#N/A</v>
      </c>
      <c r="F151" s="2"/>
      <c r="G151" s="2">
        <f t="shared" si="38"/>
        <v>0</v>
      </c>
      <c r="H151" s="2">
        <f t="shared" si="35"/>
        <v>19177555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2305101.2857142822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582141.20940765738</v>
      </c>
      <c r="Q151" s="2">
        <f t="shared" si="39"/>
        <v>582141.20940765738</v>
      </c>
      <c r="R151" s="2">
        <f t="shared" si="36"/>
        <v>57728256.995643795</v>
      </c>
      <c r="S151" s="2">
        <f t="shared" si="17"/>
        <v>0</v>
      </c>
      <c r="T151" s="2">
        <f t="shared" si="18"/>
        <v>20920.857142857276</v>
      </c>
      <c r="U151" s="2">
        <f t="shared" si="19"/>
        <v>582141.20940765738</v>
      </c>
      <c r="V151" s="2">
        <f t="shared" si="37"/>
        <v>15940972</v>
      </c>
      <c r="W151" s="2">
        <f t="shared" si="20"/>
        <v>364865</v>
      </c>
      <c r="X151" s="2">
        <f t="shared" si="6"/>
        <v>217276.20940765738</v>
      </c>
      <c r="Y151" s="2">
        <f t="shared" si="33"/>
        <v>41787284.99564378</v>
      </c>
      <c r="Z151" s="2" t="str">
        <f t="shared" si="8"/>
        <v>HERE</v>
      </c>
      <c r="AA151" s="2">
        <f>IF(Z151="HERE",Y151,AA150+Graph!$G$1*1000)</f>
        <v>41787284.99564378</v>
      </c>
      <c r="AB151" s="2">
        <f t="shared" si="21"/>
        <v>217276.20940765738</v>
      </c>
      <c r="AC151" s="2">
        <f t="shared" si="34"/>
        <v>15940972</v>
      </c>
      <c r="AD151" s="3">
        <f t="shared" si="10"/>
        <v>41787284.99564378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35261388.428518631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76</v>
      </c>
      <c r="C152" s="7"/>
      <c r="D152" s="2" t="e">
        <f t="shared" si="12"/>
        <v>#N/A</v>
      </c>
      <c r="E152" s="2" t="e">
        <f t="shared" si="22"/>
        <v>#N/A</v>
      </c>
      <c r="F152" s="2"/>
      <c r="G152" s="2">
        <f t="shared" si="38"/>
        <v>0</v>
      </c>
      <c r="H152" s="2">
        <f t="shared" si="35"/>
        <v>19177555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2326022.1428571395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584247.84930312634</v>
      </c>
      <c r="Q152" s="2">
        <f t="shared" si="39"/>
        <v>584247.84930312634</v>
      </c>
      <c r="R152" s="2">
        <f t="shared" si="36"/>
        <v>58312504.844946921</v>
      </c>
      <c r="S152" s="2">
        <f t="shared" si="17"/>
        <v>0</v>
      </c>
      <c r="T152" s="2">
        <f t="shared" si="18"/>
        <v>20920.857142857276</v>
      </c>
      <c r="U152" s="2">
        <f t="shared" si="19"/>
        <v>584247.84930312634</v>
      </c>
      <c r="V152" s="2">
        <f t="shared" si="37"/>
        <v>16423082</v>
      </c>
      <c r="W152" s="2">
        <f t="shared" si="20"/>
        <v>482110</v>
      </c>
      <c r="X152" s="2">
        <f t="shared" si="6"/>
        <v>102137.84930312634</v>
      </c>
      <c r="Y152" s="2">
        <f t="shared" si="33"/>
        <v>41889422.844946906</v>
      </c>
      <c r="Z152" s="2" t="str">
        <f t="shared" si="8"/>
        <v>HERE</v>
      </c>
      <c r="AA152" s="2">
        <f>IF(Z152="HERE",Y152,AA151+Graph!$G$1*1000)</f>
        <v>41889422.844946906</v>
      </c>
      <c r="AB152" s="2">
        <f t="shared" si="21"/>
        <v>102137.84930312634</v>
      </c>
      <c r="AC152" s="2">
        <f t="shared" si="34"/>
        <v>16423082</v>
      </c>
      <c r="AD152" s="3">
        <f t="shared" si="10"/>
        <v>41889422.844946906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35507005.798867062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77</v>
      </c>
      <c r="C153" s="7"/>
      <c r="D153" s="2" t="e">
        <f t="shared" si="12"/>
        <v>#N/A</v>
      </c>
      <c r="E153" s="2" t="e">
        <f t="shared" si="22"/>
        <v>#N/A</v>
      </c>
      <c r="F153" s="2"/>
      <c r="G153" s="2">
        <f t="shared" si="38"/>
        <v>0</v>
      </c>
      <c r="H153" s="2">
        <f t="shared" si="35"/>
        <v>19177555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2346942.9999999967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586354.48919859529</v>
      </c>
      <c r="Q153" s="2">
        <f t="shared" si="39"/>
        <v>586354.48919859529</v>
      </c>
      <c r="R153" s="2">
        <f t="shared" si="36"/>
        <v>58898859.334145516</v>
      </c>
      <c r="S153" s="2">
        <f t="shared" si="17"/>
        <v>0</v>
      </c>
      <c r="T153" s="2">
        <f t="shared" si="18"/>
        <v>20920.857142857276</v>
      </c>
      <c r="U153" s="2">
        <f t="shared" si="19"/>
        <v>586354.48919859529</v>
      </c>
      <c r="V153" s="2">
        <f t="shared" si="37"/>
        <v>16875536</v>
      </c>
      <c r="W153" s="2">
        <f t="shared" si="20"/>
        <v>452454</v>
      </c>
      <c r="X153" s="2">
        <f t="shared" si="6"/>
        <v>133900.48919859529</v>
      </c>
      <c r="Y153" s="2">
        <f t="shared" si="33"/>
        <v>42023323.334145501</v>
      </c>
      <c r="Z153" s="2" t="str">
        <f t="shared" si="8"/>
        <v>HERE</v>
      </c>
      <c r="AA153" s="2">
        <f>IF(Z153="HERE",Y153,AA152+Graph!$G$1*1000)</f>
        <v>42023323.334145501</v>
      </c>
      <c r="AB153" s="2">
        <f t="shared" si="21"/>
        <v>133900.48919859529</v>
      </c>
      <c r="AC153" s="2">
        <f t="shared" si="34"/>
        <v>16875536</v>
      </c>
      <c r="AD153" s="3">
        <f t="shared" si="10"/>
        <v>42023323.334145501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35617522.095121406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78</v>
      </c>
      <c r="C154" s="7"/>
      <c r="D154" s="2" t="e">
        <f t="shared" si="12"/>
        <v>#N/A</v>
      </c>
      <c r="E154" s="2" t="e">
        <f t="shared" si="22"/>
        <v>#N/A</v>
      </c>
      <c r="F154" s="2"/>
      <c r="G154" s="2">
        <f t="shared" si="38"/>
        <v>0</v>
      </c>
      <c r="H154" s="2">
        <f t="shared" si="35"/>
        <v>19177555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2367863.857142854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588461.12909406424</v>
      </c>
      <c r="Q154" s="2">
        <f t="shared" si="39"/>
        <v>588461.12909406424</v>
      </c>
      <c r="R154" s="2">
        <f t="shared" si="36"/>
        <v>59487320.46323958</v>
      </c>
      <c r="S154" s="2">
        <f t="shared" si="17"/>
        <v>0</v>
      </c>
      <c r="T154" s="2">
        <f t="shared" si="18"/>
        <v>20920.857142857276</v>
      </c>
      <c r="U154" s="2">
        <f t="shared" si="19"/>
        <v>588461.12909406424</v>
      </c>
      <c r="V154" s="2">
        <f t="shared" si="37"/>
        <v>17247442</v>
      </c>
      <c r="W154" s="2">
        <f t="shared" si="20"/>
        <v>371906</v>
      </c>
      <c r="X154" s="2">
        <f t="shared" si="6"/>
        <v>216555.12909406424</v>
      </c>
      <c r="Y154" s="2">
        <f t="shared" si="33"/>
        <v>42239878.463239565</v>
      </c>
      <c r="Z154" s="2" t="str">
        <f t="shared" si="8"/>
        <v>HERE</v>
      </c>
      <c r="AA154" s="2">
        <f>IF(Z154="HERE",Y154,AA153+Graph!$G$1*1000)</f>
        <v>42239878.463239565</v>
      </c>
      <c r="AB154" s="2">
        <f t="shared" si="21"/>
        <v>216555.12909406424</v>
      </c>
      <c r="AC154" s="2">
        <f t="shared" si="34"/>
        <v>17247442</v>
      </c>
      <c r="AD154" s="3">
        <f t="shared" si="10"/>
        <v>42239878.463239565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35692729.017281666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79</v>
      </c>
      <c r="C155" s="7"/>
      <c r="D155" s="2" t="e">
        <f t="shared" si="12"/>
        <v>#N/A</v>
      </c>
      <c r="E155" s="2" t="e">
        <f t="shared" si="22"/>
        <v>#N/A</v>
      </c>
      <c r="F155" s="2"/>
      <c r="G155" s="2">
        <f t="shared" si="38"/>
        <v>0</v>
      </c>
      <c r="H155" s="2">
        <f t="shared" si="35"/>
        <v>19177555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2388784.7142857113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590567.76898953319</v>
      </c>
      <c r="Q155" s="2">
        <f t="shared" si="39"/>
        <v>590567.76898953319</v>
      </c>
      <c r="R155" s="2">
        <f t="shared" si="36"/>
        <v>60077888.232229114</v>
      </c>
      <c r="S155" s="2">
        <f t="shared" si="17"/>
        <v>0</v>
      </c>
      <c r="T155" s="2">
        <f t="shared" si="18"/>
        <v>20920.857142857276</v>
      </c>
      <c r="U155" s="2">
        <f t="shared" si="19"/>
        <v>590567.76898953319</v>
      </c>
      <c r="V155" s="2">
        <f t="shared" si="37"/>
        <v>17582121</v>
      </c>
      <c r="W155" s="2">
        <f t="shared" si="20"/>
        <v>334679</v>
      </c>
      <c r="X155" s="2">
        <f t="shared" si="6"/>
        <v>255888.76898953319</v>
      </c>
      <c r="Y155" s="2">
        <f t="shared" si="33"/>
        <v>42495767.232229099</v>
      </c>
      <c r="Z155" s="2" t="str">
        <f t="shared" si="8"/>
        <v>HERE</v>
      </c>
      <c r="AA155" s="2">
        <f>IF(Z155="HERE",Y155,AA154+Graph!$G$1*1000)</f>
        <v>42495767.232229099</v>
      </c>
      <c r="AB155" s="2">
        <f t="shared" si="21"/>
        <v>255888.76898953319</v>
      </c>
      <c r="AC155" s="2">
        <f t="shared" si="34"/>
        <v>17582121</v>
      </c>
      <c r="AD155" s="3">
        <f t="shared" si="10"/>
        <v>42495767.232229099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35675793.865347862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80</v>
      </c>
      <c r="C156" s="7"/>
      <c r="D156" s="2" t="e">
        <f t="shared" si="12"/>
        <v>#N/A</v>
      </c>
      <c r="E156" s="2" t="e">
        <f t="shared" si="22"/>
        <v>#N/A</v>
      </c>
      <c r="F156" s="2"/>
      <c r="G156" s="2">
        <f t="shared" si="38"/>
        <v>0</v>
      </c>
      <c r="H156" s="2">
        <f t="shared" si="35"/>
        <v>19177555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2409705.5714285686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592674.40888500214</v>
      </c>
      <c r="Q156" s="2">
        <f t="shared" si="39"/>
        <v>592674.40888500214</v>
      </c>
      <c r="R156" s="2">
        <f t="shared" si="36"/>
        <v>60670562.641114116</v>
      </c>
      <c r="S156" s="2">
        <f t="shared" si="17"/>
        <v>0</v>
      </c>
      <c r="T156" s="2">
        <f t="shared" si="18"/>
        <v>20920.857142857276</v>
      </c>
      <c r="U156" s="2">
        <f t="shared" si="19"/>
        <v>592674.40888500214</v>
      </c>
      <c r="V156" s="2">
        <f t="shared" si="37"/>
        <v>17723840</v>
      </c>
      <c r="W156" s="2">
        <f t="shared" si="20"/>
        <v>141719</v>
      </c>
      <c r="X156" s="2">
        <f t="shared" si="6"/>
        <v>450955.40888500214</v>
      </c>
      <c r="Y156" s="2">
        <f t="shared" si="33"/>
        <v>42946722.641114101</v>
      </c>
      <c r="Z156" s="2" t="str">
        <f t="shared" si="8"/>
        <v>HERE</v>
      </c>
      <c r="AA156" s="2">
        <f>IF(Z156="HERE",Y156,AA155+Graph!$G$1*1000)</f>
        <v>42946722.641114101</v>
      </c>
      <c r="AB156" s="2">
        <f t="shared" si="21"/>
        <v>450955.40888500214</v>
      </c>
      <c r="AC156" s="2">
        <f t="shared" si="34"/>
        <v>17723840</v>
      </c>
      <c r="AD156" s="3">
        <f t="shared" si="10"/>
        <v>42946722.641114101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35898203.03931997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81</v>
      </c>
      <c r="C157" s="7"/>
      <c r="D157" s="2" t="e">
        <f t="shared" si="12"/>
        <v>#N/A</v>
      </c>
      <c r="E157" s="2" t="e">
        <f t="shared" si="22"/>
        <v>#N/A</v>
      </c>
      <c r="F157" s="2"/>
      <c r="G157" s="2">
        <f t="shared" si="38"/>
        <v>0</v>
      </c>
      <c r="H157" s="2">
        <f t="shared" si="35"/>
        <v>19177555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2430626.4285714258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594781.04878047109</v>
      </c>
      <c r="Q157" s="2">
        <f t="shared" si="39"/>
        <v>594781.04878047109</v>
      </c>
      <c r="R157" s="2">
        <f t="shared" si="36"/>
        <v>61265343.689894587</v>
      </c>
      <c r="S157" s="2">
        <f t="shared" si="17"/>
        <v>0</v>
      </c>
      <c r="T157" s="2">
        <f t="shared" si="18"/>
        <v>20920.857142857276</v>
      </c>
      <c r="U157" s="2">
        <f t="shared" si="19"/>
        <v>594781.04878047109</v>
      </c>
      <c r="V157" s="2">
        <f t="shared" si="37"/>
        <v>17916181</v>
      </c>
      <c r="W157" s="2">
        <f t="shared" si="20"/>
        <v>192341</v>
      </c>
      <c r="X157" s="2">
        <f t="shared" si="6"/>
        <v>402440.04878047109</v>
      </c>
      <c r="Y157" s="2">
        <f t="shared" si="33"/>
        <v>43349162.689894572</v>
      </c>
      <c r="Z157" s="2" t="str">
        <f t="shared" si="8"/>
        <v>HERE</v>
      </c>
      <c r="AA157" s="2">
        <f>IF(Z157="HERE",Y157,AA156+Graph!$G$1*1000)</f>
        <v>43349162.689894572</v>
      </c>
      <c r="AB157" s="2">
        <f t="shared" si="21"/>
        <v>402440.04878047109</v>
      </c>
      <c r="AC157" s="2">
        <f t="shared" si="34"/>
        <v>17916181</v>
      </c>
      <c r="AD157" s="3">
        <f t="shared" si="10"/>
        <v>43349162.689894572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36095894.689198002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82</v>
      </c>
      <c r="C158" s="7"/>
      <c r="D158" s="2" t="e">
        <f t="shared" si="12"/>
        <v>#N/A</v>
      </c>
      <c r="E158" s="2" t="e">
        <f t="shared" si="22"/>
        <v>#N/A</v>
      </c>
      <c r="F158" s="2"/>
      <c r="G158" s="2">
        <f t="shared" si="38"/>
        <v>0</v>
      </c>
      <c r="H158" s="2">
        <f t="shared" si="35"/>
        <v>19177555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2451547.2857142831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596887.68867594004</v>
      </c>
      <c r="Q158" s="2">
        <f t="shared" si="39"/>
        <v>596887.68867594004</v>
      </c>
      <c r="R158" s="2">
        <f t="shared" si="36"/>
        <v>61862231.378570527</v>
      </c>
      <c r="S158" s="2">
        <f t="shared" si="17"/>
        <v>0</v>
      </c>
      <c r="T158" s="2">
        <f t="shared" si="18"/>
        <v>20920.857142857276</v>
      </c>
      <c r="U158" s="2">
        <f t="shared" si="19"/>
        <v>596887.68867594004</v>
      </c>
      <c r="V158" s="2">
        <f t="shared" si="37"/>
        <v>18242873</v>
      </c>
      <c r="W158" s="2">
        <f t="shared" si="20"/>
        <v>326692</v>
      </c>
      <c r="X158" s="2">
        <f t="shared" si="6"/>
        <v>270195.68867594004</v>
      </c>
      <c r="Y158" s="2">
        <f t="shared" si="33"/>
        <v>43619358.378570512</v>
      </c>
      <c r="Z158" s="2" t="str">
        <f t="shared" si="8"/>
        <v>HERE</v>
      </c>
      <c r="AA158" s="2">
        <f>IF(Z158="HERE",Y158,AA157+Graph!$G$1*1000)</f>
        <v>43619358.378570512</v>
      </c>
      <c r="AB158" s="2">
        <f t="shared" si="21"/>
        <v>270195.68867594004</v>
      </c>
      <c r="AC158" s="2">
        <f t="shared" si="34"/>
        <v>18242873</v>
      </c>
      <c r="AD158" s="3">
        <f t="shared" si="10"/>
        <v>43619358.378570512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36274735.514981955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83</v>
      </c>
      <c r="C159" s="7"/>
      <c r="D159" s="2" t="e">
        <f t="shared" si="12"/>
        <v>#N/A</v>
      </c>
      <c r="E159" s="2" t="e">
        <f t="shared" si="22"/>
        <v>#N/A</v>
      </c>
      <c r="F159" s="2"/>
      <c r="G159" s="2">
        <f t="shared" si="38"/>
        <v>0</v>
      </c>
      <c r="H159" s="2">
        <f t="shared" si="35"/>
        <v>19177555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2472468.1428571404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598994.32857142389</v>
      </c>
      <c r="Q159" s="2">
        <f t="shared" si="39"/>
        <v>598994.32857142389</v>
      </c>
      <c r="R159" s="2">
        <f t="shared" si="36"/>
        <v>62461225.707141951</v>
      </c>
      <c r="S159" s="2">
        <f t="shared" si="17"/>
        <v>0</v>
      </c>
      <c r="T159" s="2">
        <f t="shared" si="18"/>
        <v>20920.857142857276</v>
      </c>
      <c r="U159" s="2">
        <f t="shared" si="19"/>
        <v>598994.32857142389</v>
      </c>
      <c r="V159" s="2">
        <f t="shared" si="37"/>
        <v>18691835</v>
      </c>
      <c r="W159" s="2">
        <f t="shared" si="20"/>
        <v>448962</v>
      </c>
      <c r="X159" s="2">
        <f t="shared" si="6"/>
        <v>150032.32857142389</v>
      </c>
      <c r="Y159" s="2">
        <f t="shared" ref="Y159:Y222" si="40">IF(COUNT($C160)=0,IF(COUNT($C159)=1,C159,SUM(Y158+X159)),C159)</f>
        <v>43769390.707141936</v>
      </c>
      <c r="Z159" s="2" t="str">
        <f t="shared" si="8"/>
        <v>HERE</v>
      </c>
      <c r="AA159" s="2">
        <f>IF(Z159="HERE",Y159,AA158+Graph!$G$1*1000)</f>
        <v>43769390.707141936</v>
      </c>
      <c r="AB159" s="2">
        <f t="shared" si="21"/>
        <v>150032.32857142389</v>
      </c>
      <c r="AC159" s="2">
        <f t="shared" ref="AC159:AC222" si="41">IF(Z160="HERE",V159,AC158)</f>
        <v>18691835</v>
      </c>
      <c r="AD159" s="3">
        <f t="shared" si="10"/>
        <v>43769390.707141936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36375351.316671856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84</v>
      </c>
      <c r="C160" s="7"/>
      <c r="D160" s="2" t="e">
        <f t="shared" si="12"/>
        <v>#N/A</v>
      </c>
      <c r="E160" s="2" t="e">
        <f t="shared" si="22"/>
        <v>#N/A</v>
      </c>
      <c r="F160" s="2"/>
      <c r="G160" s="2">
        <f t="shared" si="38"/>
        <v>0</v>
      </c>
      <c r="H160" s="2">
        <f t="shared" ref="H160:H223" si="42">IF(COUNT($C161)=0,IF(COUNT($C160)=1,C160,SUM(H159+G160)),C160)</f>
        <v>19177555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2493388.9999999977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601100.96846689284</v>
      </c>
      <c r="Q160" s="2">
        <f t="shared" si="39"/>
        <v>601100.96846689284</v>
      </c>
      <c r="R160" s="2">
        <f t="shared" ref="R160:R223" si="43">IF(COUNT($C161)=0,IF(COUNT($C160)=1,M160,SUM(R159+Q160)),M160)</f>
        <v>63062326.675608844</v>
      </c>
      <c r="S160" s="2">
        <f t="shared" si="17"/>
        <v>0</v>
      </c>
      <c r="T160" s="2">
        <f t="shared" si="18"/>
        <v>20920.857142857276</v>
      </c>
      <c r="U160" s="2">
        <f t="shared" si="19"/>
        <v>601100.96846689284</v>
      </c>
      <c r="V160" s="2">
        <f t="shared" si="37"/>
        <v>19177555</v>
      </c>
      <c r="W160" s="2">
        <f t="shared" si="20"/>
        <v>485720</v>
      </c>
      <c r="X160" s="2">
        <f t="shared" si="6"/>
        <v>115380.96846689284</v>
      </c>
      <c r="Y160" s="2">
        <f t="shared" si="40"/>
        <v>43884771.675608829</v>
      </c>
      <c r="Z160" s="2" t="str">
        <f t="shared" si="8"/>
        <v>HERE</v>
      </c>
      <c r="AA160" s="2">
        <f>IF(Z160="HERE",Y160,AA159+Graph!$G$1*1000)</f>
        <v>43884771.675608829</v>
      </c>
      <c r="AB160" s="2">
        <f t="shared" si="21"/>
        <v>115380.96846689284</v>
      </c>
      <c r="AC160" s="2">
        <f t="shared" si="41"/>
        <v>19177555</v>
      </c>
      <c r="AD160" s="3">
        <f t="shared" si="10"/>
        <v>43884771.675608829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36468050.694267668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85</v>
      </c>
      <c r="C161" s="7"/>
      <c r="D161" s="2" t="e">
        <f t="shared" si="12"/>
        <v>#N/A</v>
      </c>
      <c r="E161" s="2" t="e">
        <f t="shared" si="22"/>
        <v>#N/A</v>
      </c>
      <c r="F161" s="2"/>
      <c r="G161" s="2">
        <f t="shared" si="38"/>
        <v>0</v>
      </c>
      <c r="H161" s="2">
        <f t="shared" si="42"/>
        <v>19177555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2514309.8571428549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603207.60836236179</v>
      </c>
      <c r="Q161" s="2">
        <f t="shared" si="39"/>
        <v>603207.60836236179</v>
      </c>
      <c r="R161" s="2">
        <f t="shared" si="43"/>
        <v>63665534.283971205</v>
      </c>
      <c r="S161" s="2">
        <f t="shared" si="17"/>
        <v>0</v>
      </c>
      <c r="T161" s="2">
        <f t="shared" si="18"/>
        <v>20920.857142857276</v>
      </c>
      <c r="U161" s="2">
        <f t="shared" si="19"/>
        <v>603207.60836236179</v>
      </c>
      <c r="V161" s="2">
        <f t="shared" si="37"/>
        <v>19177555</v>
      </c>
      <c r="W161" s="2">
        <f t="shared" si="20"/>
        <v>0</v>
      </c>
      <c r="X161" s="2">
        <f t="shared" si="6"/>
        <v>603207.60836236179</v>
      </c>
      <c r="Y161" s="2">
        <f t="shared" si="40"/>
        <v>44487979.28397119</v>
      </c>
      <c r="Z161" s="2" t="str">
        <f t="shared" si="8"/>
        <v>HERE</v>
      </c>
      <c r="AA161" s="2">
        <f>IF(Z161="HERE",Y161,AA160+Graph!$G$1*1000)</f>
        <v>44487979.28397119</v>
      </c>
      <c r="AB161" s="2">
        <f t="shared" si="21"/>
        <v>603207.60836236179</v>
      </c>
      <c r="AC161" s="2">
        <f t="shared" si="41"/>
        <v>19177555</v>
      </c>
      <c r="AD161" s="3">
        <f t="shared" si="10"/>
        <v>44487979.28397119</v>
      </c>
      <c r="AE161" s="2">
        <f>IF(AE159&gt;=52800000,52800000,IF(AB140=Graph!G$1*1000,AE160+Graph!G$1*1000,AC161))</f>
        <v>19177555</v>
      </c>
      <c r="AF161" s="3">
        <f t="shared" si="11"/>
        <v>19177555</v>
      </c>
      <c r="AG161" s="3">
        <f t="shared" si="29"/>
        <v>36551083.4977694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86</v>
      </c>
      <c r="C162" s="7"/>
      <c r="D162" s="2" t="e">
        <f t="shared" si="12"/>
        <v>#N/A</v>
      </c>
      <c r="E162" s="2" t="e">
        <f t="shared" si="22"/>
        <v>#N/A</v>
      </c>
      <c r="F162" s="2"/>
      <c r="G162" s="2">
        <f t="shared" si="38"/>
        <v>0</v>
      </c>
      <c r="H162" s="2">
        <f t="shared" si="42"/>
        <v>19177555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2535230.7142857122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605314.24825783074</v>
      </c>
      <c r="Q162" s="2">
        <f t="shared" si="39"/>
        <v>605314.24825783074</v>
      </c>
      <c r="R162" s="2">
        <f t="shared" si="43"/>
        <v>64270848.532229036</v>
      </c>
      <c r="S162" s="2">
        <f t="shared" si="17"/>
        <v>0</v>
      </c>
      <c r="T162" s="2">
        <f t="shared" si="18"/>
        <v>20920.857142857276</v>
      </c>
      <c r="U162" s="2">
        <f t="shared" si="19"/>
        <v>605314.24825783074</v>
      </c>
      <c r="V162" s="2">
        <f t="shared" si="37"/>
        <v>19177555</v>
      </c>
      <c r="W162" s="2">
        <f t="shared" si="20"/>
        <v>0</v>
      </c>
      <c r="X162" s="2">
        <f t="shared" si="6"/>
        <v>605314.24825783074</v>
      </c>
      <c r="Y162" s="2">
        <f t="shared" si="40"/>
        <v>45093293.532229021</v>
      </c>
      <c r="Z162" s="2" t="str">
        <f t="shared" si="8"/>
        <v>HERE</v>
      </c>
      <c r="AA162" s="2">
        <f>IF(Z162="HERE",Y162,AA161+Graph!$G$1*1000)</f>
        <v>45093293.532229021</v>
      </c>
      <c r="AB162" s="2">
        <f t="shared" si="21"/>
        <v>605314.24825783074</v>
      </c>
      <c r="AC162" s="2">
        <f t="shared" si="41"/>
        <v>19177555</v>
      </c>
      <c r="AD162" s="3">
        <f t="shared" si="10"/>
        <v>45093293.532229021</v>
      </c>
      <c r="AE162" s="2">
        <f>IF(AE160&gt;=52800000,52800000,IF(AB141=Graph!G$1*1000,AE161+Graph!G$1*1000,AC162))</f>
        <v>19177555</v>
      </c>
      <c r="AF162" s="3">
        <f t="shared" si="11"/>
        <v>19177555</v>
      </c>
      <c r="AG162" s="3">
        <f t="shared" si="29"/>
        <v>36589334.527177058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87</v>
      </c>
      <c r="C163" s="7"/>
      <c r="D163" s="2" t="e">
        <f t="shared" si="12"/>
        <v>#N/A</v>
      </c>
      <c r="E163" s="2" t="e">
        <f t="shared" si="22"/>
        <v>#N/A</v>
      </c>
      <c r="F163" s="2"/>
      <c r="G163" s="2">
        <f t="shared" si="38"/>
        <v>0</v>
      </c>
      <c r="H163" s="2">
        <f t="shared" si="42"/>
        <v>19177555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2556151.5714285695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607420.88815329969</v>
      </c>
      <c r="Q163" s="2">
        <f t="shared" si="39"/>
        <v>607420.88815329969</v>
      </c>
      <c r="R163" s="2">
        <f t="shared" si="43"/>
        <v>64878269.420382336</v>
      </c>
      <c r="S163" s="2">
        <f t="shared" si="17"/>
        <v>0</v>
      </c>
      <c r="T163" s="2">
        <f t="shared" si="18"/>
        <v>20920.857142857276</v>
      </c>
      <c r="U163" s="2">
        <f t="shared" si="19"/>
        <v>607420.88815329969</v>
      </c>
      <c r="V163" s="2">
        <f t="shared" si="37"/>
        <v>19177555</v>
      </c>
      <c r="W163" s="2">
        <f t="shared" si="20"/>
        <v>0</v>
      </c>
      <c r="X163" s="2">
        <f t="shared" si="6"/>
        <v>607420.88815329969</v>
      </c>
      <c r="Y163" s="2">
        <f t="shared" si="40"/>
        <v>45700714.420382321</v>
      </c>
      <c r="Z163" s="2" t="str">
        <f t="shared" si="8"/>
        <v>HERE</v>
      </c>
      <c r="AA163" s="2">
        <f>IF(Z163="HERE",Y163,AA162+Graph!$G$1*1000)</f>
        <v>45700714.420382321</v>
      </c>
      <c r="AB163" s="2">
        <f t="shared" si="21"/>
        <v>607420.88815329969</v>
      </c>
      <c r="AC163" s="2">
        <f t="shared" si="41"/>
        <v>19177555</v>
      </c>
      <c r="AD163" s="3">
        <f t="shared" si="10"/>
        <v>45700714.420382321</v>
      </c>
      <c r="AE163" s="2">
        <f>IF(AE161&gt;=52800000,52800000,IF(AB142=Graph!G$1*1000,AE162+Graph!G$1*1000,AC163))</f>
        <v>19177555</v>
      </c>
      <c r="AF163" s="3">
        <f t="shared" si="11"/>
        <v>19177555</v>
      </c>
      <c r="AG163" s="3">
        <f t="shared" si="29"/>
        <v>36858437.532490633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88</v>
      </c>
      <c r="C164" s="7"/>
      <c r="D164" s="2" t="e">
        <f t="shared" si="12"/>
        <v>#N/A</v>
      </c>
      <c r="E164" s="2" t="e">
        <f t="shared" si="22"/>
        <v>#N/A</v>
      </c>
      <c r="F164" s="2"/>
      <c r="G164" s="2">
        <f t="shared" si="38"/>
        <v>0</v>
      </c>
      <c r="H164" s="2">
        <f t="shared" si="42"/>
        <v>19177555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2577072.4285714268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609527.52804876864</v>
      </c>
      <c r="Q164" s="2">
        <f t="shared" si="39"/>
        <v>609527.52804876864</v>
      </c>
      <c r="R164" s="2">
        <f t="shared" si="43"/>
        <v>65487796.948431104</v>
      </c>
      <c r="S164" s="2">
        <f t="shared" si="17"/>
        <v>0</v>
      </c>
      <c r="T164" s="2">
        <f t="shared" si="18"/>
        <v>20920.857142857276</v>
      </c>
      <c r="U164" s="2">
        <f t="shared" si="19"/>
        <v>609527.52804876864</v>
      </c>
      <c r="V164" s="2">
        <f t="shared" si="37"/>
        <v>19177555</v>
      </c>
      <c r="W164" s="2">
        <f t="shared" si="20"/>
        <v>0</v>
      </c>
      <c r="X164" s="2">
        <f t="shared" si="6"/>
        <v>609527.52804876864</v>
      </c>
      <c r="Y164" s="2">
        <f t="shared" si="40"/>
        <v>46310241.94843109</v>
      </c>
      <c r="Z164" s="2" t="str">
        <f t="shared" si="8"/>
        <v>HERE</v>
      </c>
      <c r="AA164" s="2">
        <f>IF(Z164="HERE",Y164,AA163+Graph!$G$1*1000)</f>
        <v>46310241.94843109</v>
      </c>
      <c r="AB164" s="2">
        <f t="shared" si="21"/>
        <v>609527.52804876864</v>
      </c>
      <c r="AC164" s="2">
        <f t="shared" si="41"/>
        <v>19177555</v>
      </c>
      <c r="AD164" s="3">
        <f t="shared" si="10"/>
        <v>46310241.94843109</v>
      </c>
      <c r="AE164" s="2">
        <f>IF(AE162&gt;=52800000,52800000,IF(AB143=Graph!G$1*1000,AE163+Graph!G$1*1000,AC164))</f>
        <v>19177555</v>
      </c>
      <c r="AF164" s="3">
        <f t="shared" si="11"/>
        <v>19177555</v>
      </c>
      <c r="AG164" s="3">
        <f t="shared" si="29"/>
        <v>37067588.813710138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89</v>
      </c>
      <c r="C165" s="7"/>
      <c r="D165" s="2" t="e">
        <f t="shared" si="12"/>
        <v>#N/A</v>
      </c>
      <c r="E165" s="2" t="e">
        <f t="shared" si="22"/>
        <v>#N/A</v>
      </c>
      <c r="F165" s="2"/>
      <c r="G165" s="2">
        <f t="shared" si="38"/>
        <v>0</v>
      </c>
      <c r="H165" s="2">
        <f t="shared" si="42"/>
        <v>19177555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2597993.2857142841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611634.16794423759</v>
      </c>
      <c r="Q165" s="2">
        <f t="shared" si="39"/>
        <v>611634.16794423759</v>
      </c>
      <c r="R165" s="2">
        <f t="shared" si="43"/>
        <v>66099431.116375342</v>
      </c>
      <c r="S165" s="2">
        <f t="shared" si="17"/>
        <v>0</v>
      </c>
      <c r="T165" s="2">
        <f t="shared" si="18"/>
        <v>20920.857142857276</v>
      </c>
      <c r="U165" s="2">
        <f t="shared" si="19"/>
        <v>611634.16794423759</v>
      </c>
      <c r="V165" s="2">
        <f t="shared" si="37"/>
        <v>19177555</v>
      </c>
      <c r="W165" s="2">
        <f t="shared" si="20"/>
        <v>0</v>
      </c>
      <c r="X165" s="2">
        <f t="shared" si="6"/>
        <v>611634.16794423759</v>
      </c>
      <c r="Y165" s="2">
        <f t="shared" si="40"/>
        <v>46921876.116375327</v>
      </c>
      <c r="Z165" s="2" t="str">
        <f t="shared" si="8"/>
        <v>HERE</v>
      </c>
      <c r="AA165" s="2">
        <f>IF(Z165="HERE",Y165,AA164+Graph!$G$1*1000)</f>
        <v>46921876.116375327</v>
      </c>
      <c r="AB165" s="2">
        <f t="shared" si="21"/>
        <v>611634.16794423759</v>
      </c>
      <c r="AC165" s="2">
        <f t="shared" si="41"/>
        <v>19177555</v>
      </c>
      <c r="AD165" s="3">
        <f t="shared" si="10"/>
        <v>46921876.116375327</v>
      </c>
      <c r="AE165" s="2">
        <f>IF(AE163&gt;=52800000,52800000,IF(AB144=Graph!G$1*1000,AE164+Graph!G$1*1000,AC165))</f>
        <v>19177555</v>
      </c>
      <c r="AF165" s="3">
        <f t="shared" si="11"/>
        <v>19177555</v>
      </c>
      <c r="AG165" s="3">
        <f t="shared" si="29"/>
        <v>37228203.870835565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90</v>
      </c>
      <c r="C166" s="7"/>
      <c r="D166" s="2" t="e">
        <f t="shared" si="12"/>
        <v>#N/A</v>
      </c>
      <c r="E166" s="2" t="e">
        <f t="shared" si="22"/>
        <v>#N/A</v>
      </c>
      <c r="F166" s="2"/>
      <c r="G166" s="2">
        <f t="shared" ref="G166:G229" si="44">IF(F166&gt;800000,$AK$31*1000,F166)</f>
        <v>0</v>
      </c>
      <c r="H166" s="2">
        <f t="shared" si="42"/>
        <v>19177555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2618914.1428571413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613740.80783970654</v>
      </c>
      <c r="Q166" s="2">
        <f t="shared" ref="Q166:Q229" si="45">IF(P166&gt;800000,800000,P166)</f>
        <v>613740.80783970654</v>
      </c>
      <c r="R166" s="2">
        <f t="shared" si="43"/>
        <v>66713171.924215049</v>
      </c>
      <c r="S166" s="2">
        <f t="shared" si="17"/>
        <v>0</v>
      </c>
      <c r="T166" s="2">
        <f t="shared" si="18"/>
        <v>20920.857142857276</v>
      </c>
      <c r="U166" s="2">
        <f t="shared" si="19"/>
        <v>613740.80783970654</v>
      </c>
      <c r="V166" s="2">
        <f t="shared" si="37"/>
        <v>19177555</v>
      </c>
      <c r="W166" s="2">
        <f t="shared" si="20"/>
        <v>0</v>
      </c>
      <c r="X166" s="2">
        <f t="shared" si="6"/>
        <v>613740.80783970654</v>
      </c>
      <c r="Y166" s="2">
        <f t="shared" si="40"/>
        <v>47535616.924215034</v>
      </c>
      <c r="Z166" s="2" t="str">
        <f t="shared" si="8"/>
        <v>HERE</v>
      </c>
      <c r="AA166" s="2">
        <f>IF(Z166="HERE",Y166,AA165+Graph!$G$1*1000)</f>
        <v>47535616.924215034</v>
      </c>
      <c r="AB166" s="2">
        <f t="shared" si="21"/>
        <v>613740.80783970654</v>
      </c>
      <c r="AC166" s="2">
        <f t="shared" si="41"/>
        <v>19177555</v>
      </c>
      <c r="AD166" s="3">
        <f t="shared" si="10"/>
        <v>47535616.924215034</v>
      </c>
      <c r="AE166" s="2">
        <f>IF(AE164&gt;=52800000,52800000,IF(AB145=Graph!G$1*1000,AE165+Graph!G$1*1000,AC166))</f>
        <v>19177555</v>
      </c>
      <c r="AF166" s="3">
        <f t="shared" si="11"/>
        <v>19177555</v>
      </c>
      <c r="AG166" s="3">
        <f t="shared" si="29"/>
        <v>37357566.603866912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91</v>
      </c>
      <c r="C167" s="7"/>
      <c r="D167" s="2" t="e">
        <f t="shared" si="12"/>
        <v>#N/A</v>
      </c>
      <c r="E167" s="2" t="e">
        <f t="shared" si="22"/>
        <v>#N/A</v>
      </c>
      <c r="F167" s="2"/>
      <c r="G167" s="2">
        <f t="shared" si="44"/>
        <v>0</v>
      </c>
      <c r="H167" s="2">
        <f t="shared" si="42"/>
        <v>19177555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2639834.9999999986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615847.44773517549</v>
      </c>
      <c r="Q167" s="2">
        <f t="shared" si="45"/>
        <v>615847.44773517549</v>
      </c>
      <c r="R167" s="2">
        <f t="shared" si="43"/>
        <v>67329019.371950224</v>
      </c>
      <c r="S167" s="2">
        <f t="shared" si="17"/>
        <v>0</v>
      </c>
      <c r="T167" s="2">
        <f t="shared" si="18"/>
        <v>20920.857142857276</v>
      </c>
      <c r="U167" s="2">
        <f t="shared" si="19"/>
        <v>615847.44773517549</v>
      </c>
      <c r="V167" s="2">
        <f t="shared" si="37"/>
        <v>19177555</v>
      </c>
      <c r="W167" s="2">
        <f t="shared" si="20"/>
        <v>0</v>
      </c>
      <c r="X167" s="2">
        <f t="shared" si="6"/>
        <v>615847.44773517549</v>
      </c>
      <c r="Y167" s="2">
        <f t="shared" si="40"/>
        <v>48151464.371950209</v>
      </c>
      <c r="Z167" s="2" t="str">
        <f t="shared" si="8"/>
        <v>HERE</v>
      </c>
      <c r="AA167" s="2">
        <f>IF(Z167="HERE",Y167,AA166+Graph!$G$1*1000)</f>
        <v>48151464.371950209</v>
      </c>
      <c r="AB167" s="2">
        <f t="shared" si="21"/>
        <v>615847.44773517549</v>
      </c>
      <c r="AC167" s="2">
        <f t="shared" si="41"/>
        <v>19177555</v>
      </c>
      <c r="AD167" s="3">
        <f t="shared" si="10"/>
        <v>48151464.371950209</v>
      </c>
      <c r="AE167" s="2">
        <f>IF(AE165&gt;=52800000,52800000,IF(AB146=Graph!G$1*1000,AE166+Graph!G$1*1000,AC167))</f>
        <v>19177555</v>
      </c>
      <c r="AF167" s="3">
        <f t="shared" si="11"/>
        <v>19177555</v>
      </c>
      <c r="AG167" s="3">
        <f t="shared" si="29"/>
        <v>37444365.212804183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92</v>
      </c>
      <c r="C168" s="7"/>
      <c r="D168" s="2" t="e">
        <f t="shared" si="12"/>
        <v>#N/A</v>
      </c>
      <c r="E168" s="2" t="e">
        <f t="shared" si="22"/>
        <v>#N/A</v>
      </c>
      <c r="F168" s="2"/>
      <c r="G168" s="2">
        <f t="shared" si="44"/>
        <v>0</v>
      </c>
      <c r="H168" s="2">
        <f t="shared" si="42"/>
        <v>19177555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2660755.8571428559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617954.08763064444</v>
      </c>
      <c r="Q168" s="2">
        <f t="shared" si="45"/>
        <v>617954.08763064444</v>
      </c>
      <c r="R168" s="2">
        <f t="shared" si="43"/>
        <v>67946973.459580868</v>
      </c>
      <c r="S168" s="2">
        <f t="shared" si="17"/>
        <v>0</v>
      </c>
      <c r="T168" s="2">
        <f t="shared" si="18"/>
        <v>20920.857142857276</v>
      </c>
      <c r="U168" s="2">
        <f t="shared" si="19"/>
        <v>617954.08763064444</v>
      </c>
      <c r="V168" s="2">
        <f t="shared" si="37"/>
        <v>19177555</v>
      </c>
      <c r="W168" s="2">
        <f t="shared" si="20"/>
        <v>0</v>
      </c>
      <c r="X168" s="2">
        <f t="shared" si="6"/>
        <v>617954.08763064444</v>
      </c>
      <c r="Y168" s="2">
        <f t="shared" si="40"/>
        <v>48769418.459580854</v>
      </c>
      <c r="Z168" s="2" t="str">
        <f t="shared" si="8"/>
        <v>HERE</v>
      </c>
      <c r="AA168" s="2">
        <f>IF(Z168="HERE",Y168,AA167+Graph!$G$1*1000)</f>
        <v>48769418.459580854</v>
      </c>
      <c r="AB168" s="2">
        <f t="shared" si="21"/>
        <v>617954.08763064444</v>
      </c>
      <c r="AC168" s="2">
        <f t="shared" si="41"/>
        <v>19177555</v>
      </c>
      <c r="AD168" s="3">
        <f t="shared" si="10"/>
        <v>48769418.459580854</v>
      </c>
      <c r="AE168" s="2">
        <f>IF(AE166&gt;=52800000,52800000,IF(AB147=Graph!G$1*1000,AE167+Graph!G$1*1000,AC168))</f>
        <v>19177555</v>
      </c>
      <c r="AF168" s="3">
        <f t="shared" si="11"/>
        <v>19177555</v>
      </c>
      <c r="AG168" s="3">
        <f t="shared" si="29"/>
        <v>37497795.847647369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93</v>
      </c>
      <c r="C169" s="7"/>
      <c r="D169" s="2" t="e">
        <f t="shared" si="12"/>
        <v>#N/A</v>
      </c>
      <c r="E169" s="2" t="e">
        <f t="shared" si="22"/>
        <v>#N/A</v>
      </c>
      <c r="F169" s="2"/>
      <c r="G169" s="2">
        <f t="shared" si="44"/>
        <v>0</v>
      </c>
      <c r="H169" s="2">
        <f t="shared" si="42"/>
        <v>19177555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2681676.7142857132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620060.72752612829</v>
      </c>
      <c r="Q169" s="2">
        <f t="shared" si="45"/>
        <v>620060.72752612829</v>
      </c>
      <c r="R169" s="2">
        <f t="shared" si="43"/>
        <v>68567034.187106997</v>
      </c>
      <c r="S169" s="2">
        <f t="shared" si="17"/>
        <v>0</v>
      </c>
      <c r="T169" s="2">
        <f t="shared" si="18"/>
        <v>20920.857142857276</v>
      </c>
      <c r="U169" s="2">
        <f t="shared" si="19"/>
        <v>620060.72752612829</v>
      </c>
      <c r="V169" s="2">
        <f t="shared" si="37"/>
        <v>19177555</v>
      </c>
      <c r="W169" s="2">
        <f t="shared" si="20"/>
        <v>0</v>
      </c>
      <c r="X169" s="2">
        <f t="shared" si="6"/>
        <v>620060.72752612829</v>
      </c>
      <c r="Y169" s="2">
        <f t="shared" si="40"/>
        <v>49389479.187106982</v>
      </c>
      <c r="Z169" s="2" t="str">
        <f t="shared" si="8"/>
        <v>HERE</v>
      </c>
      <c r="AA169" s="2">
        <f>IF(Z169="HERE",Y169,AA168+Graph!$G$1*1000)</f>
        <v>49389479.187106982</v>
      </c>
      <c r="AB169" s="2">
        <f t="shared" si="21"/>
        <v>620060.72752612829</v>
      </c>
      <c r="AC169" s="2">
        <f t="shared" si="41"/>
        <v>19177555</v>
      </c>
      <c r="AD169" s="3">
        <f t="shared" si="10"/>
        <v>49389479.187106982</v>
      </c>
      <c r="AE169" s="2">
        <f>IF(AE167&gt;=52800000,52800000,IF(AB148=Graph!G$1*1000,AE168+Graph!G$1*1000,AC169))</f>
        <v>19177555</v>
      </c>
      <c r="AF169" s="3">
        <f t="shared" si="11"/>
        <v>19177555</v>
      </c>
      <c r="AG169" s="3">
        <f t="shared" si="29"/>
        <v>37586477.308396496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94</v>
      </c>
      <c r="C170" s="7"/>
      <c r="D170" s="2" t="e">
        <f t="shared" si="12"/>
        <v>#N/A</v>
      </c>
      <c r="E170" s="2" t="e">
        <f t="shared" si="22"/>
        <v>#N/A</v>
      </c>
      <c r="F170" s="2"/>
      <c r="G170" s="2">
        <f t="shared" si="44"/>
        <v>0</v>
      </c>
      <c r="H170" s="2">
        <f t="shared" si="42"/>
        <v>19177555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2702597.5714285704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622167.36742159724</v>
      </c>
      <c r="Q170" s="2">
        <f t="shared" si="45"/>
        <v>622167.36742159724</v>
      </c>
      <c r="R170" s="2">
        <f t="shared" si="43"/>
        <v>69189201.554528594</v>
      </c>
      <c r="S170" s="2">
        <f t="shared" si="17"/>
        <v>0</v>
      </c>
      <c r="T170" s="2">
        <f t="shared" si="18"/>
        <v>20920.857142857276</v>
      </c>
      <c r="U170" s="2">
        <f t="shared" si="19"/>
        <v>622167.36742159724</v>
      </c>
      <c r="V170" s="2">
        <f t="shared" si="37"/>
        <v>19177555</v>
      </c>
      <c r="W170" s="2">
        <f t="shared" si="20"/>
        <v>0</v>
      </c>
      <c r="X170" s="2">
        <f t="shared" si="6"/>
        <v>622167.36742159724</v>
      </c>
      <c r="Y170" s="2">
        <f t="shared" si="40"/>
        <v>50011646.554528579</v>
      </c>
      <c r="Z170" s="2" t="str">
        <f t="shared" si="8"/>
        <v>HERE</v>
      </c>
      <c r="AA170" s="2">
        <f>IF(Z170="HERE",Y170,AA169+Graph!$G$1*1000)</f>
        <v>50011646.554528579</v>
      </c>
      <c r="AB170" s="2">
        <f t="shared" si="21"/>
        <v>622167.36742159724</v>
      </c>
      <c r="AC170" s="2">
        <f t="shared" si="41"/>
        <v>19177555</v>
      </c>
      <c r="AD170" s="3">
        <f t="shared" si="10"/>
        <v>50011646.554528579</v>
      </c>
      <c r="AE170" s="2">
        <f>IF(AE168&gt;=52800000,52800000,IF(AB149=Graph!G$1*1000,AE169+Graph!G$1*1000,AC170))</f>
        <v>19177555</v>
      </c>
      <c r="AF170" s="3">
        <f t="shared" si="11"/>
        <v>19177555</v>
      </c>
      <c r="AG170" s="3">
        <f t="shared" si="29"/>
        <v>37904344.74505154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95</v>
      </c>
      <c r="C171" s="7"/>
      <c r="D171" s="2" t="e">
        <f t="shared" si="12"/>
        <v>#N/A</v>
      </c>
      <c r="E171" s="2" t="e">
        <f t="shared" si="22"/>
        <v>#N/A</v>
      </c>
      <c r="F171" s="2"/>
      <c r="G171" s="2">
        <f t="shared" si="44"/>
        <v>0</v>
      </c>
      <c r="H171" s="2">
        <f t="shared" si="42"/>
        <v>19177555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2723518.4285714277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624274.00731706619</v>
      </c>
      <c r="Q171" s="2">
        <f t="shared" si="45"/>
        <v>624274.00731706619</v>
      </c>
      <c r="R171" s="2">
        <f t="shared" si="43"/>
        <v>69813475.56184566</v>
      </c>
      <c r="S171" s="2">
        <f t="shared" si="17"/>
        <v>0</v>
      </c>
      <c r="T171" s="2">
        <f t="shared" si="18"/>
        <v>20920.857142857276</v>
      </c>
      <c r="U171" s="2">
        <f t="shared" si="19"/>
        <v>624274.00731706619</v>
      </c>
      <c r="V171" s="2">
        <f t="shared" si="37"/>
        <v>19177555</v>
      </c>
      <c r="W171" s="2">
        <f t="shared" si="20"/>
        <v>0</v>
      </c>
      <c r="X171" s="2">
        <f t="shared" si="6"/>
        <v>624274.00731706619</v>
      </c>
      <c r="Y171" s="2">
        <f t="shared" si="40"/>
        <v>50635920.561845645</v>
      </c>
      <c r="Z171" s="2" t="str">
        <f t="shared" si="8"/>
        <v>HERE</v>
      </c>
      <c r="AA171" s="2">
        <f>IF(Z171="HERE",Y171,AA170+Graph!$G$1*1000)</f>
        <v>50635920.561845645</v>
      </c>
      <c r="AB171" s="2">
        <f t="shared" si="21"/>
        <v>624274.00731706619</v>
      </c>
      <c r="AC171" s="2">
        <f t="shared" si="41"/>
        <v>19177555</v>
      </c>
      <c r="AD171" s="3">
        <f t="shared" si="10"/>
        <v>50635920.561845645</v>
      </c>
      <c r="AE171" s="2">
        <f>IF(AE169&gt;=52800000,52800000,IF(AB150=Graph!G$1*1000,AE170+Graph!G$1*1000,AC171))</f>
        <v>19177555</v>
      </c>
      <c r="AF171" s="3">
        <f t="shared" si="11"/>
        <v>19177555</v>
      </c>
      <c r="AG171" s="3">
        <f t="shared" si="29"/>
        <v>38191813.257612512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96</v>
      </c>
      <c r="C172" s="7"/>
      <c r="D172" s="2" t="e">
        <f t="shared" si="12"/>
        <v>#N/A</v>
      </c>
      <c r="E172" s="2" t="e">
        <f t="shared" si="22"/>
        <v>#N/A</v>
      </c>
      <c r="F172" s="2"/>
      <c r="G172" s="2">
        <f t="shared" si="44"/>
        <v>0</v>
      </c>
      <c r="H172" s="2">
        <f t="shared" si="42"/>
        <v>19177555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2744439.285714285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626380.64721253514</v>
      </c>
      <c r="Q172" s="2">
        <f t="shared" si="45"/>
        <v>626380.64721253514</v>
      </c>
      <c r="R172" s="2">
        <f t="shared" si="43"/>
        <v>70439856.209058195</v>
      </c>
      <c r="S172" s="2">
        <f t="shared" si="17"/>
        <v>0</v>
      </c>
      <c r="T172" s="2">
        <f t="shared" si="18"/>
        <v>20920.857142857276</v>
      </c>
      <c r="U172" s="2">
        <f t="shared" si="19"/>
        <v>626380.64721253514</v>
      </c>
      <c r="V172" s="2">
        <f t="shared" si="37"/>
        <v>19177555</v>
      </c>
      <c r="W172" s="2">
        <f t="shared" si="20"/>
        <v>0</v>
      </c>
      <c r="X172" s="2">
        <f t="shared" si="6"/>
        <v>626380.64721253514</v>
      </c>
      <c r="Y172" s="2">
        <f t="shared" si="40"/>
        <v>51262301.20905818</v>
      </c>
      <c r="Z172" s="2" t="str">
        <f t="shared" si="8"/>
        <v>HERE</v>
      </c>
      <c r="AA172" s="2">
        <f>IF(Z172="HERE",Y172,AA171+Graph!$G$1*1000)</f>
        <v>51262301.20905818</v>
      </c>
      <c r="AB172" s="2">
        <f t="shared" si="21"/>
        <v>626380.64721253514</v>
      </c>
      <c r="AC172" s="2">
        <f t="shared" si="41"/>
        <v>19177555</v>
      </c>
      <c r="AD172" s="3">
        <f t="shared" si="10"/>
        <v>51262301.20905818</v>
      </c>
      <c r="AE172" s="2">
        <f>IF(AE170&gt;=52800000,52800000,IF(AB151=Graph!G$1*1000,AE171+Graph!G$1*1000,AC172))</f>
        <v>19177555</v>
      </c>
      <c r="AF172" s="3">
        <f t="shared" si="11"/>
        <v>19177555</v>
      </c>
      <c r="AG172" s="3">
        <f t="shared" si="29"/>
        <v>38405605.096079402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97</v>
      </c>
      <c r="C173" s="7"/>
      <c r="D173" s="2" t="e">
        <f t="shared" si="12"/>
        <v>#N/A</v>
      </c>
      <c r="E173" s="2" t="e">
        <f t="shared" si="22"/>
        <v>#N/A</v>
      </c>
      <c r="F173" s="2"/>
      <c r="G173" s="2">
        <f t="shared" si="44"/>
        <v>0</v>
      </c>
      <c r="H173" s="2">
        <f t="shared" si="42"/>
        <v>19177555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2765360.1428571423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628487.28710800409</v>
      </c>
      <c r="Q173" s="2">
        <f t="shared" si="45"/>
        <v>628487.28710800409</v>
      </c>
      <c r="R173" s="2">
        <f t="shared" si="43"/>
        <v>71068343.496166199</v>
      </c>
      <c r="S173" s="2">
        <f t="shared" si="17"/>
        <v>0</v>
      </c>
      <c r="T173" s="2">
        <f t="shared" si="18"/>
        <v>20920.857142857276</v>
      </c>
      <c r="U173" s="2">
        <f t="shared" si="19"/>
        <v>628487.28710800409</v>
      </c>
      <c r="V173" s="2">
        <f t="shared" si="37"/>
        <v>19177555</v>
      </c>
      <c r="W173" s="2">
        <f t="shared" si="20"/>
        <v>0</v>
      </c>
      <c r="X173" s="2">
        <f t="shared" si="6"/>
        <v>628487.28710800409</v>
      </c>
      <c r="Y173" s="2">
        <f t="shared" si="40"/>
        <v>51890788.496166185</v>
      </c>
      <c r="Z173" s="2" t="str">
        <f t="shared" si="8"/>
        <v>HERE</v>
      </c>
      <c r="AA173" s="2">
        <f>IF(Z173="HERE",Y173,AA172+Graph!$G$1*1000)</f>
        <v>51890788.496166185</v>
      </c>
      <c r="AB173" s="2">
        <f t="shared" si="21"/>
        <v>628487.28710800409</v>
      </c>
      <c r="AC173" s="2">
        <f t="shared" si="41"/>
        <v>19177555</v>
      </c>
      <c r="AD173" s="3">
        <f t="shared" si="10"/>
        <v>51890788.496166185</v>
      </c>
      <c r="AE173" s="2">
        <f>IF(AE171&gt;=52800000,52800000,IF(AB152=Graph!G$1*1000,AE172+Graph!G$1*1000,AC173))</f>
        <v>19177555</v>
      </c>
      <c r="AF173" s="3">
        <f t="shared" si="11"/>
        <v>19177555</v>
      </c>
      <c r="AG173" s="3">
        <f t="shared" si="29"/>
        <v>38521634.660452217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98</v>
      </c>
      <c r="C174" s="7"/>
      <c r="D174" s="2" t="e">
        <f t="shared" si="12"/>
        <v>#N/A</v>
      </c>
      <c r="E174" s="2" t="e">
        <f t="shared" si="22"/>
        <v>#N/A</v>
      </c>
      <c r="F174" s="2"/>
      <c r="G174" s="2">
        <f t="shared" si="44"/>
        <v>0</v>
      </c>
      <c r="H174" s="2">
        <f t="shared" si="42"/>
        <v>19177555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2786280.9999999995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630593.92700347304</v>
      </c>
      <c r="Q174" s="2">
        <f t="shared" si="45"/>
        <v>630593.92700347304</v>
      </c>
      <c r="R174" s="2">
        <f t="shared" si="43"/>
        <v>71698937.423169672</v>
      </c>
      <c r="S174" s="2">
        <f t="shared" si="17"/>
        <v>0</v>
      </c>
      <c r="T174" s="2">
        <f t="shared" si="18"/>
        <v>20920.857142857276</v>
      </c>
      <c r="U174" s="2">
        <f t="shared" si="19"/>
        <v>630593.92700347304</v>
      </c>
      <c r="V174" s="2">
        <f t="shared" si="37"/>
        <v>19177555</v>
      </c>
      <c r="W174" s="2">
        <f t="shared" si="20"/>
        <v>0</v>
      </c>
      <c r="X174" s="2">
        <f t="shared" si="6"/>
        <v>630593.92700347304</v>
      </c>
      <c r="Y174" s="2">
        <f t="shared" si="40"/>
        <v>52521382.423169658</v>
      </c>
      <c r="Z174" s="2" t="str">
        <f t="shared" si="8"/>
        <v>HERE</v>
      </c>
      <c r="AA174" s="2">
        <f>IF(Z174="HERE",Y174,AA173+Graph!$G$1*1000)</f>
        <v>52521382.423169658</v>
      </c>
      <c r="AB174" s="2">
        <f t="shared" si="21"/>
        <v>630593.92700347304</v>
      </c>
      <c r="AC174" s="2">
        <f t="shared" si="41"/>
        <v>19177555</v>
      </c>
      <c r="AD174" s="3">
        <f t="shared" si="10"/>
        <v>52521382.423169658</v>
      </c>
      <c r="AE174" s="2">
        <f>IF(AE172&gt;=52800000,52800000,IF(AB153=Graph!G$1*1000,AE173+Graph!G$1*1000,AC174))</f>
        <v>19177555</v>
      </c>
      <c r="AF174" s="3">
        <f t="shared" si="11"/>
        <v>19177555</v>
      </c>
      <c r="AG174" s="3">
        <f t="shared" si="29"/>
        <v>38664767.800730951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99</v>
      </c>
      <c r="C175" s="7"/>
      <c r="D175" s="2" t="e">
        <f t="shared" si="12"/>
        <v>#N/A</v>
      </c>
      <c r="E175" s="2" t="e">
        <f t="shared" si="22"/>
        <v>#N/A</v>
      </c>
      <c r="F175" s="2"/>
      <c r="G175" s="2">
        <f t="shared" si="44"/>
        <v>0</v>
      </c>
      <c r="H175" s="2">
        <f t="shared" si="42"/>
        <v>19177555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2807201.8571428568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632700.56689894199</v>
      </c>
      <c r="Q175" s="2">
        <f t="shared" si="45"/>
        <v>632700.56689894199</v>
      </c>
      <c r="R175" s="2">
        <f t="shared" si="43"/>
        <v>72331637.990068614</v>
      </c>
      <c r="S175" s="2">
        <f t="shared" si="17"/>
        <v>0</v>
      </c>
      <c r="T175" s="2">
        <f t="shared" si="18"/>
        <v>20920.857142857276</v>
      </c>
      <c r="U175" s="2">
        <f t="shared" si="19"/>
        <v>632700.56689894199</v>
      </c>
      <c r="V175" s="2">
        <f t="shared" si="37"/>
        <v>19177555</v>
      </c>
      <c r="W175" s="2">
        <f t="shared" si="20"/>
        <v>0</v>
      </c>
      <c r="X175" s="2">
        <f t="shared" si="6"/>
        <v>632700.56689894199</v>
      </c>
      <c r="Y175" s="2">
        <f t="shared" si="40"/>
        <v>53154082.9900686</v>
      </c>
      <c r="Z175" s="2" t="str">
        <f t="shared" si="8"/>
        <v>HERE</v>
      </c>
      <c r="AA175" s="2">
        <f>IF(Z175="HERE",Y175,AA174+Graph!$G$1*1000)</f>
        <v>53154082.9900686</v>
      </c>
      <c r="AB175" s="2">
        <f t="shared" si="21"/>
        <v>632700.56689894199</v>
      </c>
      <c r="AC175" s="2">
        <f t="shared" si="41"/>
        <v>19177555</v>
      </c>
      <c r="AD175" s="3">
        <f t="shared" si="10"/>
        <v>52800000</v>
      </c>
      <c r="AE175" s="2">
        <f>IF(AE173&gt;=52800000,52800000,IF(AB154=Graph!G$1*1000,AE174+Graph!G$1*1000,AC175))</f>
        <v>19177555</v>
      </c>
      <c r="AF175" s="3">
        <f t="shared" si="11"/>
        <v>19177555</v>
      </c>
      <c r="AG175" s="3">
        <f t="shared" si="29"/>
        <v>38878262.716915615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100</v>
      </c>
      <c r="C176" s="7"/>
      <c r="D176" s="2" t="e">
        <f t="shared" si="12"/>
        <v>#N/A</v>
      </c>
      <c r="E176" s="2" t="e">
        <f t="shared" si="22"/>
        <v>#N/A</v>
      </c>
      <c r="F176" s="2"/>
      <c r="G176" s="2">
        <f t="shared" si="44"/>
        <v>0</v>
      </c>
      <c r="H176" s="2">
        <f t="shared" si="42"/>
        <v>19177555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2828122.7142857141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634807.20679441094</v>
      </c>
      <c r="Q176" s="2">
        <f t="shared" si="45"/>
        <v>634807.20679441094</v>
      </c>
      <c r="R176" s="2">
        <f t="shared" si="43"/>
        <v>72966445.196863025</v>
      </c>
      <c r="S176" s="2">
        <f t="shared" si="17"/>
        <v>0</v>
      </c>
      <c r="T176" s="2">
        <f t="shared" si="18"/>
        <v>20920.857142857276</v>
      </c>
      <c r="U176" s="2">
        <f t="shared" si="19"/>
        <v>634807.20679441094</v>
      </c>
      <c r="V176" s="2">
        <f t="shared" si="37"/>
        <v>19177555</v>
      </c>
      <c r="W176" s="2">
        <f t="shared" si="20"/>
        <v>0</v>
      </c>
      <c r="X176" s="2">
        <f t="shared" si="6"/>
        <v>634807.20679441094</v>
      </c>
      <c r="Y176" s="2">
        <f t="shared" si="40"/>
        <v>53788890.196863011</v>
      </c>
      <c r="Z176" s="2" t="str">
        <f t="shared" si="8"/>
        <v>HERE</v>
      </c>
      <c r="AA176" s="2">
        <f>IF(Z176="HERE",Y176,AA175+Graph!$G$1*1000)</f>
        <v>53788890.196863011</v>
      </c>
      <c r="AB176" s="2">
        <f t="shared" si="21"/>
        <v>634807.20679441094</v>
      </c>
      <c r="AC176" s="2">
        <f t="shared" si="41"/>
        <v>19177555</v>
      </c>
      <c r="AD176" s="3">
        <f t="shared" si="10"/>
        <v>52800000</v>
      </c>
      <c r="AE176" s="2">
        <f>IF(AE174&gt;=52800000,52800000,IF(AB155=Graph!G$1*1000,AE175+Graph!G$1*1000,AC176))</f>
        <v>19177555</v>
      </c>
      <c r="AF176" s="3">
        <f t="shared" si="11"/>
        <v>19177555</v>
      </c>
      <c r="AG176" s="3">
        <f t="shared" si="29"/>
        <v>39125296.559006184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101</v>
      </c>
      <c r="C177" s="7"/>
      <c r="D177" s="2" t="e">
        <f t="shared" si="12"/>
        <v>#N/A</v>
      </c>
      <c r="E177" s="2" t="e">
        <f t="shared" si="22"/>
        <v>#N/A</v>
      </c>
      <c r="F177" s="2"/>
      <c r="G177" s="2">
        <f t="shared" si="44"/>
        <v>0</v>
      </c>
      <c r="H177" s="2">
        <f t="shared" si="42"/>
        <v>19177555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2849043.5714285714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636913.84668987989</v>
      </c>
      <c r="Q177" s="2">
        <f t="shared" si="45"/>
        <v>636913.84668987989</v>
      </c>
      <c r="R177" s="2">
        <f t="shared" si="43"/>
        <v>73603359.043552905</v>
      </c>
      <c r="S177" s="2">
        <f t="shared" si="17"/>
        <v>0</v>
      </c>
      <c r="T177" s="2">
        <f t="shared" si="18"/>
        <v>20920.857142857276</v>
      </c>
      <c r="U177" s="2">
        <f t="shared" si="19"/>
        <v>636913.84668987989</v>
      </c>
      <c r="V177" s="2">
        <f t="shared" si="37"/>
        <v>19177555</v>
      </c>
      <c r="W177" s="2">
        <f t="shared" si="20"/>
        <v>0</v>
      </c>
      <c r="X177" s="2">
        <f t="shared" si="6"/>
        <v>636913.84668987989</v>
      </c>
      <c r="Y177" s="2">
        <f t="shared" si="40"/>
        <v>54425804.04355289</v>
      </c>
      <c r="Z177" s="2" t="str">
        <f t="shared" si="8"/>
        <v>HERE</v>
      </c>
      <c r="AA177" s="2">
        <f>IF(Z177="HERE",Y177,AA176+Graph!$G$1*1000)</f>
        <v>54425804.04355289</v>
      </c>
      <c r="AB177" s="2">
        <f t="shared" si="21"/>
        <v>636913.84668987989</v>
      </c>
      <c r="AC177" s="2">
        <f t="shared" si="41"/>
        <v>19177555</v>
      </c>
      <c r="AD177" s="3">
        <f t="shared" si="10"/>
        <v>52800000</v>
      </c>
      <c r="AE177" s="2">
        <f>IF(AE175&gt;=52800000,52800000,IF(AB156=Graph!G$1*1000,AE176+Graph!G$1*1000,AC177))</f>
        <v>19177555</v>
      </c>
      <c r="AF177" s="3">
        <f t="shared" si="11"/>
        <v>19177555</v>
      </c>
      <c r="AG177" s="3">
        <f t="shared" si="29"/>
        <v>39538242.377002694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102</v>
      </c>
      <c r="C178" s="7"/>
      <c r="D178" s="2" t="e">
        <f t="shared" si="12"/>
        <v>#N/A</v>
      </c>
      <c r="E178" s="2" t="e">
        <f t="shared" si="22"/>
        <v>#N/A</v>
      </c>
      <c r="F178" s="2"/>
      <c r="G178" s="2">
        <f t="shared" si="44"/>
        <v>0</v>
      </c>
      <c r="H178" s="2">
        <f t="shared" si="42"/>
        <v>19177555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2869964.4285714286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639020.48658534884</v>
      </c>
      <c r="Q178" s="2">
        <f t="shared" si="45"/>
        <v>639020.48658534884</v>
      </c>
      <c r="R178" s="2">
        <f t="shared" si="43"/>
        <v>74242379.530138254</v>
      </c>
      <c r="S178" s="2">
        <f t="shared" si="17"/>
        <v>0</v>
      </c>
      <c r="T178" s="2">
        <f t="shared" si="18"/>
        <v>20920.857142857276</v>
      </c>
      <c r="U178" s="2">
        <f t="shared" si="19"/>
        <v>639020.48658534884</v>
      </c>
      <c r="V178" s="2">
        <f t="shared" si="37"/>
        <v>19177555</v>
      </c>
      <c r="W178" s="2">
        <f t="shared" si="20"/>
        <v>0</v>
      </c>
      <c r="X178" s="2">
        <f t="shared" si="6"/>
        <v>639020.48658534884</v>
      </c>
      <c r="Y178" s="2">
        <f t="shared" si="40"/>
        <v>55064824.530138239</v>
      </c>
      <c r="Z178" s="2" t="str">
        <f t="shared" si="8"/>
        <v>HERE</v>
      </c>
      <c r="AA178" s="2">
        <f>IF(Z178="HERE",Y178,AA177+Graph!$G$1*1000)</f>
        <v>55064824.530138239</v>
      </c>
      <c r="AB178" s="2">
        <f t="shared" si="21"/>
        <v>639020.48658534884</v>
      </c>
      <c r="AC178" s="2">
        <f t="shared" si="41"/>
        <v>19177555</v>
      </c>
      <c r="AD178" s="3">
        <f t="shared" si="10"/>
        <v>52800000</v>
      </c>
      <c r="AE178" s="2">
        <f>IF(AE176&gt;=52800000,52800000,IF(AB157=Graph!G$1*1000,AE177+Graph!G$1*1000,AC178))</f>
        <v>19177555</v>
      </c>
      <c r="AF178" s="3">
        <f t="shared" si="11"/>
        <v>19177555</v>
      </c>
      <c r="AG178" s="3">
        <f t="shared" si="29"/>
        <v>39910055.47090511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103</v>
      </c>
      <c r="C179" s="7"/>
      <c r="D179" s="2" t="e">
        <f t="shared" si="12"/>
        <v>#N/A</v>
      </c>
      <c r="E179" s="2" t="e">
        <f t="shared" si="22"/>
        <v>#N/A</v>
      </c>
      <c r="F179" s="2"/>
      <c r="G179" s="2">
        <f t="shared" si="44"/>
        <v>0</v>
      </c>
      <c r="H179" s="2">
        <f t="shared" si="42"/>
        <v>19177555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2890885.2857142859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641127.1264808327</v>
      </c>
      <c r="Q179" s="2">
        <f t="shared" si="45"/>
        <v>641127.1264808327</v>
      </c>
      <c r="R179" s="2">
        <f t="shared" si="43"/>
        <v>74883506.656619087</v>
      </c>
      <c r="S179" s="2">
        <f t="shared" si="17"/>
        <v>0</v>
      </c>
      <c r="T179" s="2">
        <f t="shared" si="18"/>
        <v>20920.857142857276</v>
      </c>
      <c r="U179" s="2">
        <f t="shared" si="19"/>
        <v>641127.1264808327</v>
      </c>
      <c r="V179" s="2">
        <f t="shared" si="37"/>
        <v>19177555</v>
      </c>
      <c r="W179" s="2">
        <f t="shared" si="20"/>
        <v>0</v>
      </c>
      <c r="X179" s="2">
        <f t="shared" si="6"/>
        <v>641127.1264808327</v>
      </c>
      <c r="Y179" s="2">
        <f t="shared" si="40"/>
        <v>55705951.656619072</v>
      </c>
      <c r="Z179" s="2" t="str">
        <f t="shared" si="8"/>
        <v>HERE</v>
      </c>
      <c r="AA179" s="2">
        <f>IF(Z179="HERE",Y179,AA178+Graph!$G$1*1000)</f>
        <v>55705951.656619072</v>
      </c>
      <c r="AB179" s="2">
        <f t="shared" si="21"/>
        <v>641127.1264808327</v>
      </c>
      <c r="AC179" s="2">
        <f t="shared" si="41"/>
        <v>19177555</v>
      </c>
      <c r="AD179" s="3">
        <f t="shared" si="10"/>
        <v>52800000</v>
      </c>
      <c r="AE179" s="2">
        <f>IF(AE177&gt;=52800000,52800000,IF(AB158=Graph!G$1*1000,AE178+Graph!G$1*1000,AC179))</f>
        <v>19177555</v>
      </c>
      <c r="AF179" s="3">
        <f t="shared" si="11"/>
        <v>19177555</v>
      </c>
      <c r="AG179" s="3">
        <f t="shared" si="29"/>
        <v>40169566.190713458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104</v>
      </c>
      <c r="C180" s="7"/>
      <c r="D180" s="2" t="e">
        <f t="shared" si="12"/>
        <v>#N/A</v>
      </c>
      <c r="E180" s="2" t="e">
        <f t="shared" si="22"/>
        <v>#N/A</v>
      </c>
      <c r="F180" s="2"/>
      <c r="G180" s="2">
        <f t="shared" si="44"/>
        <v>0</v>
      </c>
      <c r="H180" s="2">
        <f t="shared" si="42"/>
        <v>19177555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2911806.1428571432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643233.76637630165</v>
      </c>
      <c r="Q180" s="2">
        <f t="shared" si="45"/>
        <v>643233.76637630165</v>
      </c>
      <c r="R180" s="2">
        <f t="shared" si="43"/>
        <v>75526740.422995389</v>
      </c>
      <c r="S180" s="2">
        <f t="shared" si="17"/>
        <v>0</v>
      </c>
      <c r="T180" s="2">
        <f t="shared" si="18"/>
        <v>20920.857142857276</v>
      </c>
      <c r="U180" s="2">
        <f t="shared" si="19"/>
        <v>643233.76637630165</v>
      </c>
      <c r="V180" s="2">
        <f t="shared" si="37"/>
        <v>19177555</v>
      </c>
      <c r="W180" s="2">
        <f t="shared" si="20"/>
        <v>0</v>
      </c>
      <c r="X180" s="2">
        <f t="shared" si="6"/>
        <v>643233.76637630165</v>
      </c>
      <c r="Y180" s="2">
        <f t="shared" si="40"/>
        <v>56349185.422995374</v>
      </c>
      <c r="Z180" s="2" t="str">
        <f t="shared" si="8"/>
        <v>HERE</v>
      </c>
      <c r="AA180" s="2">
        <f>IF(Z180="HERE",Y180,AA179+Graph!$G$1*1000)</f>
        <v>56349185.422995374</v>
      </c>
      <c r="AB180" s="2">
        <f t="shared" si="21"/>
        <v>643233.76637630165</v>
      </c>
      <c r="AC180" s="2">
        <f t="shared" si="41"/>
        <v>19177555</v>
      </c>
      <c r="AD180" s="3">
        <f t="shared" si="10"/>
        <v>52800000</v>
      </c>
      <c r="AE180" s="2">
        <f>IF(AE178&gt;=52800000,52800000,IF(AB159=Graph!G$1*1000,AE179+Graph!G$1*1000,AC180))</f>
        <v>19177555</v>
      </c>
      <c r="AF180" s="3">
        <f t="shared" si="11"/>
        <v>19177555</v>
      </c>
      <c r="AG180" s="3">
        <f t="shared" si="29"/>
        <v>40327043.386427745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105</v>
      </c>
      <c r="C181" s="7"/>
      <c r="D181" s="2" t="e">
        <f t="shared" si="12"/>
        <v>#N/A</v>
      </c>
      <c r="E181" s="2" t="e">
        <f t="shared" si="22"/>
        <v>#N/A</v>
      </c>
      <c r="F181" s="2"/>
      <c r="G181" s="2">
        <f t="shared" si="44"/>
        <v>0</v>
      </c>
      <c r="H181" s="2">
        <f t="shared" si="42"/>
        <v>19177555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2932727.0000000005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645340.4062717706</v>
      </c>
      <c r="Q181" s="2">
        <f t="shared" si="45"/>
        <v>645340.4062717706</v>
      </c>
      <c r="R181" s="2">
        <f t="shared" si="43"/>
        <v>76172080.829267159</v>
      </c>
      <c r="S181" s="2">
        <f t="shared" si="17"/>
        <v>0</v>
      </c>
      <c r="T181" s="2">
        <f t="shared" si="18"/>
        <v>20920.857142857276</v>
      </c>
      <c r="U181" s="2">
        <f t="shared" si="19"/>
        <v>645340.4062717706</v>
      </c>
      <c r="V181" s="2">
        <f t="shared" si="37"/>
        <v>19177555</v>
      </c>
      <c r="W181" s="2">
        <f t="shared" si="20"/>
        <v>0</v>
      </c>
      <c r="X181" s="2">
        <f t="shared" si="6"/>
        <v>645340.4062717706</v>
      </c>
      <c r="Y181" s="2">
        <f t="shared" si="40"/>
        <v>56994525.829267144</v>
      </c>
      <c r="Z181" s="2" t="str">
        <f t="shared" si="8"/>
        <v>HERE</v>
      </c>
      <c r="AA181" s="2">
        <f>IF(Z181="HERE",Y181,AA180+Graph!$G$1*1000)</f>
        <v>56994525.829267144</v>
      </c>
      <c r="AB181" s="2">
        <f t="shared" si="21"/>
        <v>645340.4062717706</v>
      </c>
      <c r="AC181" s="2">
        <f t="shared" si="41"/>
        <v>19177555</v>
      </c>
      <c r="AD181" s="3">
        <f t="shared" si="10"/>
        <v>52800000</v>
      </c>
      <c r="AE181" s="2">
        <f>IF(AE179&gt;=52800000,52800000,IF(AB160=Graph!G$1*1000,AE180+Graph!G$1*1000,AC181))</f>
        <v>19177555</v>
      </c>
      <c r="AF181" s="3">
        <f t="shared" si="11"/>
        <v>19177555</v>
      </c>
      <c r="AG181" s="3">
        <f t="shared" si="29"/>
        <v>40455172.258047946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106</v>
      </c>
      <c r="C182" s="7"/>
      <c r="D182" s="2" t="e">
        <f t="shared" si="12"/>
        <v>#N/A</v>
      </c>
      <c r="E182" s="2" t="e">
        <f t="shared" si="22"/>
        <v>#N/A</v>
      </c>
      <c r="F182" s="2"/>
      <c r="G182" s="2">
        <f t="shared" si="44"/>
        <v>0</v>
      </c>
      <c r="H182" s="2">
        <f t="shared" si="42"/>
        <v>19177555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2953647.8571428577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647447.04616723955</v>
      </c>
      <c r="Q182" s="2">
        <f t="shared" si="45"/>
        <v>647447.04616723955</v>
      </c>
      <c r="R182" s="2">
        <f t="shared" si="43"/>
        <v>76819527.875434399</v>
      </c>
      <c r="S182" s="2">
        <f t="shared" si="17"/>
        <v>0</v>
      </c>
      <c r="T182" s="2">
        <f t="shared" si="18"/>
        <v>20920.857142857276</v>
      </c>
      <c r="U182" s="2">
        <f t="shared" si="19"/>
        <v>647447.04616723955</v>
      </c>
      <c r="V182" s="2">
        <f t="shared" si="37"/>
        <v>19177555</v>
      </c>
      <c r="W182" s="2">
        <f t="shared" si="20"/>
        <v>0</v>
      </c>
      <c r="X182" s="2">
        <f t="shared" si="6"/>
        <v>647447.04616723955</v>
      </c>
      <c r="Y182" s="2">
        <f t="shared" si="40"/>
        <v>57641972.875434384</v>
      </c>
      <c r="Z182" s="2" t="str">
        <f t="shared" si="8"/>
        <v>HERE</v>
      </c>
      <c r="AA182" s="2">
        <f>IF(Z182="HERE",Y182,AA181+Graph!$G$1*1000)</f>
        <v>57641972.875434384</v>
      </c>
      <c r="AB182" s="2">
        <f t="shared" si="21"/>
        <v>647447.04616723955</v>
      </c>
      <c r="AC182" s="2">
        <f t="shared" si="41"/>
        <v>19177555</v>
      </c>
      <c r="AD182" s="3">
        <f t="shared" si="10"/>
        <v>52800000</v>
      </c>
      <c r="AE182" s="2">
        <f>IF(AE180&gt;=52800000,52800000,IF(AB161=Graph!G$1*1000,AE181+Graph!G$1*1000,AC182))</f>
        <v>19177555</v>
      </c>
      <c r="AF182" s="3">
        <f t="shared" si="11"/>
        <v>19177555</v>
      </c>
      <c r="AG182" s="3">
        <f t="shared" si="29"/>
        <v>40998059.105574071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107</v>
      </c>
      <c r="C183" s="7"/>
      <c r="D183" s="2" t="e">
        <f t="shared" si="12"/>
        <v>#N/A</v>
      </c>
      <c r="E183" s="2" t="e">
        <f t="shared" si="22"/>
        <v>#N/A</v>
      </c>
      <c r="F183" s="2"/>
      <c r="G183" s="2">
        <f t="shared" si="44"/>
        <v>0</v>
      </c>
      <c r="H183" s="2">
        <f t="shared" si="42"/>
        <v>19177555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2974568.714285715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649553.6860627085</v>
      </c>
      <c r="Q183" s="2">
        <f t="shared" si="45"/>
        <v>649553.6860627085</v>
      </c>
      <c r="R183" s="2">
        <f t="shared" si="43"/>
        <v>77469081.561497107</v>
      </c>
      <c r="S183" s="2">
        <f t="shared" si="17"/>
        <v>0</v>
      </c>
      <c r="T183" s="2">
        <f t="shared" si="18"/>
        <v>20920.857142857276</v>
      </c>
      <c r="U183" s="2">
        <f t="shared" si="19"/>
        <v>649553.6860627085</v>
      </c>
      <c r="V183" s="2">
        <f t="shared" si="37"/>
        <v>19177555</v>
      </c>
      <c r="W183" s="2">
        <f t="shared" si="20"/>
        <v>0</v>
      </c>
      <c r="X183" s="2">
        <f t="shared" si="6"/>
        <v>649553.6860627085</v>
      </c>
      <c r="Y183" s="2">
        <f t="shared" si="40"/>
        <v>58291526.561497092</v>
      </c>
      <c r="Z183" s="2" t="str">
        <f t="shared" si="8"/>
        <v>HERE</v>
      </c>
      <c r="AA183" s="2">
        <f>IF(Z183="HERE",Y183,AA182+Graph!$G$1*1000)</f>
        <v>58291526.561497092</v>
      </c>
      <c r="AB183" s="2">
        <f t="shared" si="21"/>
        <v>649553.6860627085</v>
      </c>
      <c r="AC183" s="2">
        <f t="shared" si="41"/>
        <v>19177555</v>
      </c>
      <c r="AD183" s="3">
        <f t="shared" si="10"/>
        <v>52800000</v>
      </c>
      <c r="AE183" s="2">
        <f>IF(AE181&gt;=52800000,52800000,IF(AB162=Graph!G$1*1000,AE182+Graph!G$1*1000,AC183))</f>
        <v>19177555</v>
      </c>
      <c r="AF183" s="3">
        <f t="shared" si="11"/>
        <v>19177555</v>
      </c>
      <c r="AG183" s="3">
        <f t="shared" si="29"/>
        <v>41542841.929006122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108</v>
      </c>
      <c r="C184" s="7"/>
      <c r="D184" s="2" t="e">
        <f t="shared" si="12"/>
        <v>#N/A</v>
      </c>
      <c r="E184" s="2" t="e">
        <f t="shared" si="22"/>
        <v>#N/A</v>
      </c>
      <c r="F184" s="2"/>
      <c r="G184" s="2">
        <f t="shared" si="44"/>
        <v>0</v>
      </c>
      <c r="H184" s="2">
        <f t="shared" si="42"/>
        <v>19177555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2995489.5714285723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651660.32595817745</v>
      </c>
      <c r="Q184" s="2">
        <f t="shared" si="45"/>
        <v>651660.32595817745</v>
      </c>
      <c r="R184" s="2">
        <f t="shared" si="43"/>
        <v>78120741.887455285</v>
      </c>
      <c r="S184" s="2">
        <f t="shared" si="17"/>
        <v>0</v>
      </c>
      <c r="T184" s="2">
        <f t="shared" si="18"/>
        <v>20920.857142857276</v>
      </c>
      <c r="U184" s="2">
        <f t="shared" si="19"/>
        <v>651660.32595817745</v>
      </c>
      <c r="V184" s="2">
        <f t="shared" si="37"/>
        <v>19177555</v>
      </c>
      <c r="W184" s="2">
        <f t="shared" si="20"/>
        <v>0</v>
      </c>
      <c r="X184" s="2">
        <f t="shared" si="6"/>
        <v>651660.32595817745</v>
      </c>
      <c r="Y184" s="2">
        <f t="shared" si="40"/>
        <v>58943186.88745527</v>
      </c>
      <c r="Z184" s="2" t="str">
        <f t="shared" si="8"/>
        <v>HERE</v>
      </c>
      <c r="AA184" s="2">
        <f>IF(Z184="HERE",Y184,AA183+Graph!$G$1*1000)</f>
        <v>58943186.88745527</v>
      </c>
      <c r="AB184" s="2">
        <f t="shared" si="21"/>
        <v>651660.32595817745</v>
      </c>
      <c r="AC184" s="2">
        <f t="shared" si="41"/>
        <v>19177555</v>
      </c>
      <c r="AD184" s="3">
        <f t="shared" si="10"/>
        <v>52800000</v>
      </c>
      <c r="AE184" s="2">
        <f>IF(AE182&gt;=52800000,52800000,IF(AB163=Graph!G$1*1000,AE183+Graph!G$1*1000,AC184))</f>
        <v>19177555</v>
      </c>
      <c r="AF184" s="3">
        <f t="shared" si="11"/>
        <v>19177555</v>
      </c>
      <c r="AG184" s="3">
        <f t="shared" si="29"/>
        <v>42089520.72834409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109</v>
      </c>
      <c r="C185" s="7"/>
      <c r="D185" s="2" t="e">
        <f t="shared" si="12"/>
        <v>#N/A</v>
      </c>
      <c r="E185" s="2" t="e">
        <f t="shared" si="22"/>
        <v>#N/A</v>
      </c>
      <c r="F185" s="2"/>
      <c r="G185" s="2">
        <f t="shared" si="44"/>
        <v>0</v>
      </c>
      <c r="H185" s="2">
        <f t="shared" si="42"/>
        <v>19177555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3016410.4285714296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653766.9658536464</v>
      </c>
      <c r="Q185" s="2">
        <f t="shared" si="45"/>
        <v>653766.9658536464</v>
      </c>
      <c r="R185" s="2">
        <f t="shared" si="43"/>
        <v>78774508.853308931</v>
      </c>
      <c r="S185" s="2">
        <f t="shared" si="17"/>
        <v>0</v>
      </c>
      <c r="T185" s="2">
        <f t="shared" si="18"/>
        <v>20920.857142857276</v>
      </c>
      <c r="U185" s="2">
        <f t="shared" si="19"/>
        <v>653766.9658536464</v>
      </c>
      <c r="V185" s="2">
        <f t="shared" si="37"/>
        <v>19177555</v>
      </c>
      <c r="W185" s="2">
        <f t="shared" si="20"/>
        <v>0</v>
      </c>
      <c r="X185" s="2">
        <f t="shared" si="6"/>
        <v>653766.9658536464</v>
      </c>
      <c r="Y185" s="2">
        <f t="shared" si="40"/>
        <v>59596953.853308916</v>
      </c>
      <c r="Z185" s="2" t="str">
        <f t="shared" si="8"/>
        <v>HERE</v>
      </c>
      <c r="AA185" s="2">
        <f>IF(Z185="HERE",Y185,AA184+Graph!$G$1*1000)</f>
        <v>59596953.853308916</v>
      </c>
      <c r="AB185" s="2">
        <f t="shared" si="21"/>
        <v>653766.9658536464</v>
      </c>
      <c r="AC185" s="2">
        <f t="shared" si="41"/>
        <v>19177555</v>
      </c>
      <c r="AD185" s="3">
        <f t="shared" si="10"/>
        <v>52800000</v>
      </c>
      <c r="AE185" s="2">
        <f>IF(AE183&gt;=52800000,52800000,IF(AB164=Graph!G$1*1000,AE184+Graph!G$1*1000,AC185))</f>
        <v>19177555</v>
      </c>
      <c r="AF185" s="3">
        <f t="shared" si="11"/>
        <v>19177555</v>
      </c>
      <c r="AG185" s="3">
        <f t="shared" si="29"/>
        <v>42638095.503587984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110</v>
      </c>
      <c r="C186" s="7"/>
      <c r="D186" s="2" t="e">
        <f t="shared" si="12"/>
        <v>#N/A</v>
      </c>
      <c r="E186" s="2" t="e">
        <f t="shared" si="22"/>
        <v>#N/A</v>
      </c>
      <c r="F186" s="2"/>
      <c r="G186" s="2">
        <f t="shared" si="44"/>
        <v>0</v>
      </c>
      <c r="H186" s="2">
        <f t="shared" si="42"/>
        <v>19177555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3037331.2857142868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655873.60574911535</v>
      </c>
      <c r="Q186" s="2">
        <f t="shared" si="45"/>
        <v>655873.60574911535</v>
      </c>
      <c r="R186" s="2">
        <f t="shared" si="43"/>
        <v>79430382.459058046</v>
      </c>
      <c r="S186" s="2">
        <f t="shared" si="17"/>
        <v>0</v>
      </c>
      <c r="T186" s="2">
        <f t="shared" si="18"/>
        <v>20920.857142857276</v>
      </c>
      <c r="U186" s="2">
        <f t="shared" si="19"/>
        <v>655873.60574911535</v>
      </c>
      <c r="V186" s="2">
        <f t="shared" si="37"/>
        <v>19177555</v>
      </c>
      <c r="W186" s="2">
        <f t="shared" si="20"/>
        <v>0</v>
      </c>
      <c r="X186" s="2">
        <f t="shared" si="6"/>
        <v>655873.60574911535</v>
      </c>
      <c r="Y186" s="2">
        <f t="shared" si="40"/>
        <v>60252827.459058031</v>
      </c>
      <c r="Z186" s="2" t="str">
        <f t="shared" si="8"/>
        <v>HERE</v>
      </c>
      <c r="AA186" s="2">
        <f>IF(Z186="HERE",Y186,AA185+Graph!$G$1*1000)</f>
        <v>60252827.459058031</v>
      </c>
      <c r="AB186" s="2">
        <f t="shared" si="21"/>
        <v>655873.60574911535</v>
      </c>
      <c r="AC186" s="2">
        <f t="shared" si="41"/>
        <v>19177555</v>
      </c>
      <c r="AD186" s="3">
        <f t="shared" si="10"/>
        <v>52800000</v>
      </c>
      <c r="AE186" s="2">
        <f>IF(AE184&gt;=52800000,52800000,IF(AB165=Graph!G$1*1000,AE185+Graph!G$1*1000,AC186))</f>
        <v>19177555</v>
      </c>
      <c r="AF186" s="3">
        <f t="shared" si="11"/>
        <v>19177555</v>
      </c>
      <c r="AG186" s="3">
        <f t="shared" si="29"/>
        <v>43188566.254737794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111</v>
      </c>
      <c r="C187" s="7"/>
      <c r="D187" s="2" t="e">
        <f t="shared" si="12"/>
        <v>#N/A</v>
      </c>
      <c r="E187" s="2" t="e">
        <f t="shared" si="22"/>
        <v>#N/A</v>
      </c>
      <c r="F187" s="2"/>
      <c r="G187" s="2">
        <f t="shared" si="44"/>
        <v>0</v>
      </c>
      <c r="H187" s="2">
        <f t="shared" si="42"/>
        <v>19177555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3058252.1428571441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657980.2456445843</v>
      </c>
      <c r="Q187" s="2">
        <f t="shared" si="45"/>
        <v>657980.2456445843</v>
      </c>
      <c r="R187" s="2">
        <f t="shared" si="43"/>
        <v>80088362.704702631</v>
      </c>
      <c r="S187" s="2">
        <f t="shared" si="17"/>
        <v>0</v>
      </c>
      <c r="T187" s="2">
        <f t="shared" si="18"/>
        <v>20920.857142857276</v>
      </c>
      <c r="U187" s="2">
        <f t="shared" si="19"/>
        <v>657980.2456445843</v>
      </c>
      <c r="V187" s="2">
        <f t="shared" si="37"/>
        <v>19177555</v>
      </c>
      <c r="W187" s="2">
        <f t="shared" si="20"/>
        <v>0</v>
      </c>
      <c r="X187" s="2">
        <f t="shared" si="6"/>
        <v>657980.2456445843</v>
      </c>
      <c r="Y187" s="2">
        <f t="shared" si="40"/>
        <v>60910807.704702616</v>
      </c>
      <c r="Z187" s="2" t="str">
        <f t="shared" si="8"/>
        <v>HERE</v>
      </c>
      <c r="AA187" s="2">
        <f>IF(Z187="HERE",Y187,AA186+Graph!$G$1*1000)</f>
        <v>60910807.704702616</v>
      </c>
      <c r="AB187" s="2">
        <f t="shared" si="21"/>
        <v>657980.2456445843</v>
      </c>
      <c r="AC187" s="2">
        <f t="shared" si="41"/>
        <v>19177555</v>
      </c>
      <c r="AD187" s="3">
        <f t="shared" si="10"/>
        <v>52800000</v>
      </c>
      <c r="AE187" s="2">
        <f>IF(AE185&gt;=52800000,52800000,IF(AB166=Graph!G$1*1000,AE186+Graph!G$1*1000,AC187))</f>
        <v>19177555</v>
      </c>
      <c r="AF187" s="3">
        <f t="shared" si="11"/>
        <v>19177555</v>
      </c>
      <c r="AG187" s="3">
        <f t="shared" si="29"/>
        <v>43740932.98179353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112</v>
      </c>
      <c r="C188" s="7"/>
      <c r="D188" s="2" t="e">
        <f t="shared" si="12"/>
        <v>#N/A</v>
      </c>
      <c r="E188" s="2" t="e">
        <f t="shared" si="22"/>
        <v>#N/A</v>
      </c>
      <c r="F188" s="2"/>
      <c r="G188" s="2">
        <f t="shared" si="44"/>
        <v>0</v>
      </c>
      <c r="H188" s="2">
        <f t="shared" si="42"/>
        <v>19177555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3079173.0000000014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660086.88554005325</v>
      </c>
      <c r="Q188" s="2">
        <f t="shared" si="45"/>
        <v>660086.88554005325</v>
      </c>
      <c r="R188" s="2">
        <f t="shared" si="43"/>
        <v>80748449.590242684</v>
      </c>
      <c r="S188" s="2">
        <f t="shared" si="17"/>
        <v>0</v>
      </c>
      <c r="T188" s="2">
        <f t="shared" si="18"/>
        <v>20920.857142857276</v>
      </c>
      <c r="U188" s="2">
        <f t="shared" si="19"/>
        <v>660086.88554005325</v>
      </c>
      <c r="V188" s="2">
        <f t="shared" si="37"/>
        <v>19177555</v>
      </c>
      <c r="W188" s="2">
        <f t="shared" si="20"/>
        <v>0</v>
      </c>
      <c r="X188" s="2">
        <f t="shared" si="6"/>
        <v>660086.88554005325</v>
      </c>
      <c r="Y188" s="2">
        <f t="shared" si="40"/>
        <v>61570894.590242669</v>
      </c>
      <c r="Z188" s="2" t="str">
        <f t="shared" si="8"/>
        <v>HERE</v>
      </c>
      <c r="AA188" s="2">
        <f>IF(Z188="HERE",Y188,AA187+Graph!$G$1*1000)</f>
        <v>61570894.590242669</v>
      </c>
      <c r="AB188" s="2">
        <f t="shared" si="21"/>
        <v>660086.88554005325</v>
      </c>
      <c r="AC188" s="2">
        <f t="shared" si="41"/>
        <v>19177555</v>
      </c>
      <c r="AD188" s="3">
        <f t="shared" si="10"/>
        <v>52800000</v>
      </c>
      <c r="AE188" s="2">
        <f>IF(AE186&gt;=52800000,52800000,IF(AB167=Graph!G$1*1000,AE187+Graph!G$1*1000,AC188))</f>
        <v>19177555</v>
      </c>
      <c r="AF188" s="3">
        <f t="shared" si="11"/>
        <v>19177555</v>
      </c>
      <c r="AG188" s="3">
        <f t="shared" si="29"/>
        <v>44295195.684755191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113</v>
      </c>
      <c r="C189" s="7"/>
      <c r="D189" s="2" t="e">
        <f t="shared" si="12"/>
        <v>#N/A</v>
      </c>
      <c r="E189" s="2" t="e">
        <f t="shared" si="22"/>
        <v>#N/A</v>
      </c>
      <c r="F189" s="2"/>
      <c r="G189" s="2">
        <f t="shared" si="44"/>
        <v>0</v>
      </c>
      <c r="H189" s="2">
        <f t="shared" si="42"/>
        <v>19177555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3100093.8571428587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662193.5254355222</v>
      </c>
      <c r="Q189" s="2">
        <f t="shared" si="45"/>
        <v>662193.5254355222</v>
      </c>
      <c r="R189" s="2">
        <f t="shared" si="43"/>
        <v>81410643.115678206</v>
      </c>
      <c r="S189" s="2">
        <f t="shared" si="17"/>
        <v>0</v>
      </c>
      <c r="T189" s="2">
        <f t="shared" si="18"/>
        <v>20920.857142857276</v>
      </c>
      <c r="U189" s="2">
        <f t="shared" si="19"/>
        <v>662193.5254355222</v>
      </c>
      <c r="V189" s="2">
        <f t="shared" si="37"/>
        <v>19177555</v>
      </c>
      <c r="W189" s="2">
        <f t="shared" si="20"/>
        <v>0</v>
      </c>
      <c r="X189" s="2">
        <f t="shared" si="6"/>
        <v>662193.5254355222</v>
      </c>
      <c r="Y189" s="2">
        <f t="shared" si="40"/>
        <v>62233088.115678191</v>
      </c>
      <c r="Z189" s="2" t="str">
        <f t="shared" si="8"/>
        <v>HERE</v>
      </c>
      <c r="AA189" s="2">
        <f>IF(Z189="HERE",Y189,AA188+Graph!$G$1*1000)</f>
        <v>62233088.115678191</v>
      </c>
      <c r="AB189" s="2">
        <f t="shared" si="21"/>
        <v>662193.5254355222</v>
      </c>
      <c r="AC189" s="2">
        <f t="shared" si="41"/>
        <v>19177555</v>
      </c>
      <c r="AD189" s="3">
        <f t="shared" si="10"/>
        <v>52800000</v>
      </c>
      <c r="AE189" s="2">
        <f>IF(AE187&gt;=52800000,52800000,IF(AB168=Graph!G$1*1000,AE188+Graph!G$1*1000,AC189))</f>
        <v>19177555</v>
      </c>
      <c r="AF189" s="3">
        <f t="shared" si="11"/>
        <v>19177555</v>
      </c>
      <c r="AG189" s="3">
        <f t="shared" si="29"/>
        <v>44851354.36362277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114</v>
      </c>
      <c r="C190" s="7"/>
      <c r="D190" s="2" t="e">
        <f t="shared" si="12"/>
        <v>#N/A</v>
      </c>
      <c r="E190" s="2" t="e">
        <f t="shared" si="22"/>
        <v>#N/A</v>
      </c>
      <c r="F190" s="2"/>
      <c r="G190" s="2">
        <f t="shared" si="44"/>
        <v>0</v>
      </c>
      <c r="H190" s="2">
        <f t="shared" si="42"/>
        <v>19177555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3121014.7142857159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664300.16533100605</v>
      </c>
      <c r="Q190" s="2">
        <f t="shared" si="45"/>
        <v>664300.16533100605</v>
      </c>
      <c r="R190" s="2">
        <f t="shared" si="43"/>
        <v>82074943.281009212</v>
      </c>
      <c r="S190" s="2">
        <f t="shared" si="17"/>
        <v>0</v>
      </c>
      <c r="T190" s="2">
        <f t="shared" si="18"/>
        <v>20920.857142857276</v>
      </c>
      <c r="U190" s="2">
        <f t="shared" si="19"/>
        <v>664300.16533100605</v>
      </c>
      <c r="V190" s="2">
        <f t="shared" si="37"/>
        <v>19177555</v>
      </c>
      <c r="W190" s="2">
        <f t="shared" si="20"/>
        <v>0</v>
      </c>
      <c r="X190" s="2">
        <f t="shared" si="6"/>
        <v>664300.16533100605</v>
      </c>
      <c r="Y190" s="2">
        <f t="shared" si="40"/>
        <v>62897388.281009197</v>
      </c>
      <c r="Z190" s="2" t="str">
        <f t="shared" si="8"/>
        <v>HERE</v>
      </c>
      <c r="AA190" s="2">
        <f>IF(Z190="HERE",Y190,AA189+Graph!$G$1*1000)</f>
        <v>62897388.281009197</v>
      </c>
      <c r="AB190" s="2">
        <f t="shared" si="21"/>
        <v>664300.16533100605</v>
      </c>
      <c r="AC190" s="2">
        <f t="shared" si="41"/>
        <v>19177555</v>
      </c>
      <c r="AD190" s="3">
        <f t="shared" si="10"/>
        <v>52800000</v>
      </c>
      <c r="AE190" s="2">
        <f>IF(AE188&gt;=52800000,52800000,IF(AB169=Graph!G$1*1000,AE189+Graph!G$1*1000,AC190))</f>
        <v>19177555</v>
      </c>
      <c r="AF190" s="3">
        <f t="shared" si="11"/>
        <v>19177555</v>
      </c>
      <c r="AG190" s="3">
        <f t="shared" si="29"/>
        <v>45409409.018396288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115</v>
      </c>
      <c r="C191" s="7"/>
      <c r="D191" s="2" t="e">
        <f t="shared" si="12"/>
        <v>#N/A</v>
      </c>
      <c r="E191" s="2" t="e">
        <f t="shared" si="22"/>
        <v>#N/A</v>
      </c>
      <c r="F191" s="2"/>
      <c r="G191" s="2">
        <f t="shared" si="44"/>
        <v>0</v>
      </c>
      <c r="H191" s="2">
        <f t="shared" si="42"/>
        <v>19177555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3141935.5714285732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666406.805226475</v>
      </c>
      <c r="Q191" s="2">
        <f t="shared" si="45"/>
        <v>666406.805226475</v>
      </c>
      <c r="R191" s="2">
        <f t="shared" si="43"/>
        <v>82741350.086235687</v>
      </c>
      <c r="S191" s="2">
        <f t="shared" si="17"/>
        <v>0</v>
      </c>
      <c r="T191" s="2">
        <f t="shared" si="18"/>
        <v>20920.857142857276</v>
      </c>
      <c r="U191" s="2">
        <f t="shared" si="19"/>
        <v>666406.805226475</v>
      </c>
      <c r="V191" s="2">
        <f t="shared" si="37"/>
        <v>19177555</v>
      </c>
      <c r="W191" s="2">
        <f t="shared" si="20"/>
        <v>0</v>
      </c>
      <c r="X191" s="2">
        <f t="shared" si="6"/>
        <v>666406.805226475</v>
      </c>
      <c r="Y191" s="2">
        <f t="shared" si="40"/>
        <v>63563795.086235672</v>
      </c>
      <c r="Z191" s="2" t="str">
        <f t="shared" si="8"/>
        <v>HERE</v>
      </c>
      <c r="AA191" s="2">
        <f>IF(Z191="HERE",Y191,AA190+Graph!$G$1*1000)</f>
        <v>63563795.086235672</v>
      </c>
      <c r="AB191" s="2">
        <f t="shared" si="21"/>
        <v>666406.805226475</v>
      </c>
      <c r="AC191" s="2">
        <f t="shared" si="41"/>
        <v>19177555</v>
      </c>
      <c r="AD191" s="3">
        <f t="shared" si="10"/>
        <v>52800000</v>
      </c>
      <c r="AE191" s="2">
        <f>IF(AE189&gt;=52800000,52800000,IF(AB170=Graph!G$1*1000,AE190+Graph!G$1*1000,AC191))</f>
        <v>19177555</v>
      </c>
      <c r="AF191" s="3">
        <f t="shared" si="11"/>
        <v>19177555</v>
      </c>
      <c r="AG191" s="3">
        <f t="shared" si="29"/>
        <v>45969359.649075724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116</v>
      </c>
      <c r="C192" s="7"/>
      <c r="D192" s="2" t="e">
        <f t="shared" si="12"/>
        <v>#N/A</v>
      </c>
      <c r="E192" s="2" t="e">
        <f t="shared" si="22"/>
        <v>#N/A</v>
      </c>
      <c r="F192" s="2"/>
      <c r="G192" s="2">
        <f t="shared" si="44"/>
        <v>0</v>
      </c>
      <c r="H192" s="2">
        <f t="shared" si="42"/>
        <v>19177555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3162856.4285714305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668513.44512194395</v>
      </c>
      <c r="Q192" s="2">
        <f t="shared" si="45"/>
        <v>668513.44512194395</v>
      </c>
      <c r="R192" s="2">
        <f t="shared" si="43"/>
        <v>83409863.531357631</v>
      </c>
      <c r="S192" s="2">
        <f t="shared" si="17"/>
        <v>0</v>
      </c>
      <c r="T192" s="2">
        <f t="shared" si="18"/>
        <v>20920.857142857276</v>
      </c>
      <c r="U192" s="2">
        <f t="shared" si="19"/>
        <v>668513.44512194395</v>
      </c>
      <c r="V192" s="2">
        <f t="shared" si="37"/>
        <v>19177555</v>
      </c>
      <c r="W192" s="2">
        <f t="shared" si="20"/>
        <v>0</v>
      </c>
      <c r="X192" s="2">
        <f t="shared" si="6"/>
        <v>668513.44512194395</v>
      </c>
      <c r="Y192" s="2">
        <f t="shared" si="40"/>
        <v>64232308.531357616</v>
      </c>
      <c r="Z192" s="2" t="str">
        <f t="shared" si="8"/>
        <v>HERE</v>
      </c>
      <c r="AA192" s="2">
        <f>IF(Z192="HERE",Y192,AA191+Graph!$G$1*1000)</f>
        <v>64232308.531357616</v>
      </c>
      <c r="AB192" s="2">
        <f t="shared" si="21"/>
        <v>668513.44512194395</v>
      </c>
      <c r="AC192" s="2">
        <f t="shared" si="41"/>
        <v>19177555</v>
      </c>
      <c r="AD192" s="3">
        <f t="shared" si="10"/>
        <v>52800000</v>
      </c>
      <c r="AE192" s="2">
        <f>IF(AE190&gt;=52800000,52800000,IF(AB171=Graph!G$1*1000,AE191+Graph!G$1*1000,AC192))</f>
        <v>19177555</v>
      </c>
      <c r="AF192" s="3">
        <f t="shared" si="11"/>
        <v>19177555</v>
      </c>
      <c r="AG192" s="3">
        <f t="shared" si="29"/>
        <v>46531206.255661085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117</v>
      </c>
      <c r="C193" s="7"/>
      <c r="D193" s="2" t="e">
        <f t="shared" si="12"/>
        <v>#N/A</v>
      </c>
      <c r="E193" s="2" t="e">
        <f t="shared" si="22"/>
        <v>#N/A</v>
      </c>
      <c r="F193" s="2"/>
      <c r="G193" s="2">
        <f t="shared" si="44"/>
        <v>0</v>
      </c>
      <c r="H193" s="2">
        <f t="shared" si="42"/>
        <v>19177555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3183777.2857142878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670620.0850174129</v>
      </c>
      <c r="Q193" s="2">
        <f t="shared" si="45"/>
        <v>670620.0850174129</v>
      </c>
      <c r="R193" s="2">
        <f t="shared" si="43"/>
        <v>84080483.616375044</v>
      </c>
      <c r="S193" s="2">
        <f t="shared" si="17"/>
        <v>0</v>
      </c>
      <c r="T193" s="2">
        <f t="shared" si="18"/>
        <v>20920.857142857276</v>
      </c>
      <c r="U193" s="2">
        <f t="shared" si="19"/>
        <v>670620.0850174129</v>
      </c>
      <c r="V193" s="2">
        <f t="shared" si="37"/>
        <v>19177555</v>
      </c>
      <c r="W193" s="2">
        <f t="shared" si="20"/>
        <v>0</v>
      </c>
      <c r="X193" s="2">
        <f t="shared" si="6"/>
        <v>670620.0850174129</v>
      </c>
      <c r="Y193" s="2">
        <f t="shared" si="40"/>
        <v>64902928.616375029</v>
      </c>
      <c r="Z193" s="2" t="str">
        <f t="shared" si="8"/>
        <v>HERE</v>
      </c>
      <c r="AA193" s="2">
        <f>IF(Z193="HERE",Y193,AA192+Graph!$G$1*1000)</f>
        <v>64902928.616375029</v>
      </c>
      <c r="AB193" s="2">
        <f t="shared" si="21"/>
        <v>670620.0850174129</v>
      </c>
      <c r="AC193" s="2">
        <f t="shared" si="41"/>
        <v>19177555</v>
      </c>
      <c r="AD193" s="3">
        <f t="shared" si="10"/>
        <v>52800000</v>
      </c>
      <c r="AE193" s="2">
        <f>IF(AE191&gt;=52800000,52800000,IF(AB172=Graph!G$1*1000,AE192+Graph!G$1*1000,AC193))</f>
        <v>19177555</v>
      </c>
      <c r="AF193" s="3">
        <f t="shared" si="11"/>
        <v>19177555</v>
      </c>
      <c r="AG193" s="3">
        <f t="shared" si="29"/>
        <v>47094948.838152364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118</v>
      </c>
      <c r="C194" s="7"/>
      <c r="D194" s="2" t="e">
        <f t="shared" si="12"/>
        <v>#N/A</v>
      </c>
      <c r="E194" s="2" t="e">
        <f t="shared" si="22"/>
        <v>#N/A</v>
      </c>
      <c r="F194" s="2"/>
      <c r="G194" s="2">
        <f t="shared" si="44"/>
        <v>0</v>
      </c>
      <c r="H194" s="2">
        <f t="shared" si="42"/>
        <v>19177555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3204698.1428571451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672726.72491288185</v>
      </c>
      <c r="Q194" s="2">
        <f t="shared" si="45"/>
        <v>672726.72491288185</v>
      </c>
      <c r="R194" s="2">
        <f t="shared" si="43"/>
        <v>84753210.341287926</v>
      </c>
      <c r="S194" s="2">
        <f t="shared" si="17"/>
        <v>0</v>
      </c>
      <c r="T194" s="2">
        <f t="shared" si="18"/>
        <v>20920.857142857276</v>
      </c>
      <c r="U194" s="2">
        <f t="shared" si="19"/>
        <v>672726.72491288185</v>
      </c>
      <c r="V194" s="2">
        <f t="shared" si="37"/>
        <v>19177555</v>
      </c>
      <c r="W194" s="2">
        <f t="shared" si="20"/>
        <v>0</v>
      </c>
      <c r="X194" s="2">
        <f t="shared" si="6"/>
        <v>672726.72491288185</v>
      </c>
      <c r="Y194" s="2">
        <f t="shared" si="40"/>
        <v>65575655.341287911</v>
      </c>
      <c r="Z194" s="2" t="str">
        <f t="shared" si="8"/>
        <v>HERE</v>
      </c>
      <c r="AA194" s="2">
        <f>IF(Z194="HERE",Y194,AA193+Graph!$G$1*1000)</f>
        <v>65575655.341287911</v>
      </c>
      <c r="AB194" s="2">
        <f t="shared" si="21"/>
        <v>672726.72491288185</v>
      </c>
      <c r="AC194" s="2">
        <f t="shared" si="41"/>
        <v>19177555</v>
      </c>
      <c r="AD194" s="3">
        <f t="shared" si="10"/>
        <v>52800000</v>
      </c>
      <c r="AE194" s="2">
        <f>IF(AE192&gt;=52800000,52800000,IF(AB173=Graph!G$1*1000,AE193+Graph!G$1*1000,AC194))</f>
        <v>19177555</v>
      </c>
      <c r="AF194" s="3">
        <f t="shared" si="11"/>
        <v>19177555</v>
      </c>
      <c r="AG194" s="3">
        <f t="shared" si="29"/>
        <v>47660587.396549568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119</v>
      </c>
      <c r="C195" s="7"/>
      <c r="D195" s="2" t="e">
        <f t="shared" si="12"/>
        <v>#N/A</v>
      </c>
      <c r="E195" s="2" t="e">
        <f t="shared" si="22"/>
        <v>#N/A</v>
      </c>
      <c r="F195" s="2"/>
      <c r="G195" s="2">
        <f t="shared" si="44"/>
        <v>0</v>
      </c>
      <c r="H195" s="2">
        <f t="shared" si="42"/>
        <v>19177555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3225619.0000000023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674833.3648083508</v>
      </c>
      <c r="Q195" s="2">
        <f t="shared" si="45"/>
        <v>674833.3648083508</v>
      </c>
      <c r="R195" s="2">
        <f t="shared" si="43"/>
        <v>85428043.706096277</v>
      </c>
      <c r="S195" s="2">
        <f t="shared" si="17"/>
        <v>0</v>
      </c>
      <c r="T195" s="2">
        <f t="shared" si="18"/>
        <v>20920.857142857276</v>
      </c>
      <c r="U195" s="2">
        <f t="shared" si="19"/>
        <v>674833.3648083508</v>
      </c>
      <c r="V195" s="2">
        <f t="shared" si="37"/>
        <v>19177555</v>
      </c>
      <c r="W195" s="2">
        <f t="shared" si="20"/>
        <v>0</v>
      </c>
      <c r="X195" s="2">
        <f t="shared" si="6"/>
        <v>674833.3648083508</v>
      </c>
      <c r="Y195" s="2">
        <f t="shared" si="40"/>
        <v>66250488.706096262</v>
      </c>
      <c r="Z195" s="2" t="str">
        <f t="shared" si="8"/>
        <v>HERE</v>
      </c>
      <c r="AA195" s="2">
        <f>IF(Z195="HERE",Y195,AA194+Graph!$G$1*1000)</f>
        <v>66250488.706096262</v>
      </c>
      <c r="AB195" s="2">
        <f t="shared" si="21"/>
        <v>674833.3648083508</v>
      </c>
      <c r="AC195" s="2">
        <f t="shared" si="41"/>
        <v>19177555</v>
      </c>
      <c r="AD195" s="3">
        <f t="shared" si="10"/>
        <v>52800000</v>
      </c>
      <c r="AE195" s="2">
        <f>IF(AE193&gt;=52800000,52800000,IF(AB174=Graph!G$1*1000,AE194+Graph!G$1*1000,AC195))</f>
        <v>19177555</v>
      </c>
      <c r="AF195" s="3">
        <f t="shared" si="11"/>
        <v>19177555</v>
      </c>
      <c r="AG195" s="3">
        <f t="shared" si="29"/>
        <v>48228121.930852696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120</v>
      </c>
      <c r="C196" s="7"/>
      <c r="D196" s="2" t="e">
        <f t="shared" si="12"/>
        <v>#N/A</v>
      </c>
      <c r="E196" s="2" t="e">
        <f t="shared" si="22"/>
        <v>#N/A</v>
      </c>
      <c r="F196" s="2"/>
      <c r="G196" s="2">
        <f t="shared" si="44"/>
        <v>0</v>
      </c>
      <c r="H196" s="2">
        <f t="shared" si="42"/>
        <v>19177555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3246539.8571428596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676940.00470381975</v>
      </c>
      <c r="Q196" s="2">
        <f t="shared" si="45"/>
        <v>676940.00470381975</v>
      </c>
      <c r="R196" s="2">
        <f t="shared" si="43"/>
        <v>86104983.710800096</v>
      </c>
      <c r="S196" s="2">
        <f t="shared" si="17"/>
        <v>0</v>
      </c>
      <c r="T196" s="2">
        <f t="shared" si="18"/>
        <v>20920.857142857276</v>
      </c>
      <c r="U196" s="2">
        <f t="shared" si="19"/>
        <v>676940.00470381975</v>
      </c>
      <c r="V196" s="2">
        <f t="shared" si="37"/>
        <v>19177555</v>
      </c>
      <c r="W196" s="2">
        <f t="shared" si="20"/>
        <v>0</v>
      </c>
      <c r="X196" s="2">
        <f t="shared" si="6"/>
        <v>676940.00470381975</v>
      </c>
      <c r="Y196" s="2">
        <f t="shared" si="40"/>
        <v>66927428.710800081</v>
      </c>
      <c r="Z196" s="2" t="str">
        <f t="shared" si="8"/>
        <v>HERE</v>
      </c>
      <c r="AA196" s="2">
        <f>IF(Z196="HERE",Y196,AA195+Graph!$G$1*1000)</f>
        <v>66927428.710800081</v>
      </c>
      <c r="AB196" s="2">
        <f t="shared" si="21"/>
        <v>676940.00470381975</v>
      </c>
      <c r="AC196" s="2">
        <f t="shared" si="41"/>
        <v>19177555</v>
      </c>
      <c r="AD196" s="3">
        <f t="shared" si="10"/>
        <v>52800000</v>
      </c>
      <c r="AE196" s="2">
        <f>IF(AE194&gt;=52800000,52800000,IF(AB175=Graph!G$1*1000,AE195+Graph!G$1*1000,AC196))</f>
        <v>19177555</v>
      </c>
      <c r="AF196" s="3">
        <f t="shared" si="11"/>
        <v>19177555</v>
      </c>
      <c r="AG196" s="3">
        <f t="shared" si="29"/>
        <v>48478877.75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121</v>
      </c>
      <c r="C197" s="7"/>
      <c r="D197" s="2" t="e">
        <f t="shared" si="12"/>
        <v>#N/A</v>
      </c>
      <c r="E197" s="2" t="e">
        <f t="shared" si="22"/>
        <v>#N/A</v>
      </c>
      <c r="F197" s="2"/>
      <c r="G197" s="2">
        <f t="shared" si="44"/>
        <v>0</v>
      </c>
      <c r="H197" s="2">
        <f t="shared" si="42"/>
        <v>19177555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3267460.7142857169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679046.6445992887</v>
      </c>
      <c r="Q197" s="2">
        <f t="shared" si="45"/>
        <v>679046.6445992887</v>
      </c>
      <c r="R197" s="2">
        <f t="shared" si="43"/>
        <v>86784030.355399385</v>
      </c>
      <c r="S197" s="2">
        <f t="shared" si="17"/>
        <v>0</v>
      </c>
      <c r="T197" s="2">
        <f t="shared" si="18"/>
        <v>20920.857142857276</v>
      </c>
      <c r="U197" s="2">
        <f t="shared" si="19"/>
        <v>679046.6445992887</v>
      </c>
      <c r="V197" s="2">
        <f t="shared" si="37"/>
        <v>19177555</v>
      </c>
      <c r="W197" s="2">
        <f t="shared" si="20"/>
        <v>0</v>
      </c>
      <c r="X197" s="2">
        <f t="shared" si="6"/>
        <v>679046.6445992887</v>
      </c>
      <c r="Y197" s="2">
        <f t="shared" si="40"/>
        <v>67606475.35539937</v>
      </c>
      <c r="Z197" s="2" t="str">
        <f t="shared" si="8"/>
        <v>HERE</v>
      </c>
      <c r="AA197" s="2">
        <f>IF(Z197="HERE",Y197,AA196+Graph!$G$1*1000)</f>
        <v>67606475.35539937</v>
      </c>
      <c r="AB197" s="2">
        <f t="shared" si="21"/>
        <v>679046.6445992887</v>
      </c>
      <c r="AC197" s="2">
        <f t="shared" si="41"/>
        <v>19177555</v>
      </c>
      <c r="AD197" s="3">
        <f t="shared" si="10"/>
        <v>52800000</v>
      </c>
      <c r="AE197" s="2">
        <f>IF(AE195&gt;=52800000,52800000,IF(AB176=Graph!G$1*1000,AE196+Graph!G$1*1000,AC197))</f>
        <v>19177555</v>
      </c>
      <c r="AF197" s="3">
        <f t="shared" si="11"/>
        <v>19177555</v>
      </c>
      <c r="AG197" s="3">
        <f t="shared" si="29"/>
        <v>48478877.75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122</v>
      </c>
      <c r="C198" s="7"/>
      <c r="D198" s="2" t="e">
        <f t="shared" si="12"/>
        <v>#N/A</v>
      </c>
      <c r="E198" s="2" t="e">
        <f t="shared" si="22"/>
        <v>#N/A</v>
      </c>
      <c r="F198" s="2"/>
      <c r="G198" s="2">
        <f t="shared" si="44"/>
        <v>0</v>
      </c>
      <c r="H198" s="2">
        <f t="shared" si="42"/>
        <v>19177555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3288381.5714285742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681153.28449475765</v>
      </c>
      <c r="Q198" s="2">
        <f t="shared" si="45"/>
        <v>681153.28449475765</v>
      </c>
      <c r="R198" s="2">
        <f t="shared" si="43"/>
        <v>87465183.639894143</v>
      </c>
      <c r="S198" s="2">
        <f t="shared" si="17"/>
        <v>0</v>
      </c>
      <c r="T198" s="2">
        <f t="shared" si="18"/>
        <v>20920.857142857276</v>
      </c>
      <c r="U198" s="2">
        <f t="shared" si="19"/>
        <v>681153.28449475765</v>
      </c>
      <c r="V198" s="2">
        <f t="shared" si="37"/>
        <v>19177555</v>
      </c>
      <c r="W198" s="2">
        <f t="shared" si="20"/>
        <v>0</v>
      </c>
      <c r="X198" s="2">
        <f t="shared" si="6"/>
        <v>681153.28449475765</v>
      </c>
      <c r="Y198" s="2">
        <f t="shared" si="40"/>
        <v>68287628.639894128</v>
      </c>
      <c r="Z198" s="2" t="str">
        <f t="shared" si="8"/>
        <v>HERE</v>
      </c>
      <c r="AA198" s="2">
        <f>IF(Z198="HERE",Y198,AA197+Graph!$G$1*1000)</f>
        <v>68287628.639894128</v>
      </c>
      <c r="AB198" s="2">
        <f t="shared" si="21"/>
        <v>681153.28449475765</v>
      </c>
      <c r="AC198" s="2">
        <f t="shared" si="41"/>
        <v>19177555</v>
      </c>
      <c r="AD198" s="3">
        <f t="shared" si="10"/>
        <v>52800000</v>
      </c>
      <c r="AE198" s="2">
        <f>IF(AE196&gt;=52800000,52800000,IF(AB177=Graph!G$1*1000,AE197+Graph!G$1*1000,AC198))</f>
        <v>19177555</v>
      </c>
      <c r="AF198" s="3">
        <f t="shared" si="11"/>
        <v>19177555</v>
      </c>
      <c r="AG198" s="3">
        <f t="shared" si="29"/>
        <v>48478877.75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123</v>
      </c>
      <c r="C199" s="7"/>
      <c r="D199" s="2" t="e">
        <f t="shared" si="12"/>
        <v>#N/A</v>
      </c>
      <c r="E199" s="2" t="e">
        <f t="shared" si="22"/>
        <v>#N/A</v>
      </c>
      <c r="F199" s="2"/>
      <c r="G199" s="2">
        <f t="shared" si="44"/>
        <v>0</v>
      </c>
      <c r="H199" s="2">
        <f t="shared" si="42"/>
        <v>19177555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3309302.4285714314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683259.9243902266</v>
      </c>
      <c r="Q199" s="2">
        <f t="shared" si="45"/>
        <v>683259.9243902266</v>
      </c>
      <c r="R199" s="2">
        <f t="shared" si="43"/>
        <v>88148443.564284369</v>
      </c>
      <c r="S199" s="2">
        <f t="shared" si="17"/>
        <v>0</v>
      </c>
      <c r="T199" s="2">
        <f t="shared" si="18"/>
        <v>20920.857142857276</v>
      </c>
      <c r="U199" s="2">
        <f t="shared" si="19"/>
        <v>683259.9243902266</v>
      </c>
      <c r="V199" s="2">
        <f t="shared" si="37"/>
        <v>19177555</v>
      </c>
      <c r="W199" s="2">
        <f t="shared" si="20"/>
        <v>0</v>
      </c>
      <c r="X199" s="2">
        <f t="shared" si="6"/>
        <v>683259.9243902266</v>
      </c>
      <c r="Y199" s="2">
        <f t="shared" si="40"/>
        <v>68970888.564284354</v>
      </c>
      <c r="Z199" s="2" t="str">
        <f t="shared" si="8"/>
        <v>HERE</v>
      </c>
      <c r="AA199" s="2">
        <f>IF(Z199="HERE",Y199,AA198+Graph!$G$1*1000)</f>
        <v>68970888.564284354</v>
      </c>
      <c r="AB199" s="2">
        <f t="shared" si="21"/>
        <v>683259.9243902266</v>
      </c>
      <c r="AC199" s="2">
        <f t="shared" si="41"/>
        <v>19177555</v>
      </c>
      <c r="AD199" s="3">
        <f t="shared" si="10"/>
        <v>52800000</v>
      </c>
      <c r="AE199" s="2">
        <f>IF(AE197&gt;=52800000,52800000,IF(AB178=Graph!G$1*1000,AE198+Graph!G$1*1000,AC199))</f>
        <v>19177555</v>
      </c>
      <c r="AF199" s="3">
        <f t="shared" si="11"/>
        <v>19177555</v>
      </c>
      <c r="AG199" s="3">
        <f t="shared" si="29"/>
        <v>48478877.75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124</v>
      </c>
      <c r="C200" s="7"/>
      <c r="D200" s="2" t="e">
        <f t="shared" si="12"/>
        <v>#N/A</v>
      </c>
      <c r="E200" s="2" t="e">
        <f t="shared" si="22"/>
        <v>#N/A</v>
      </c>
      <c r="F200" s="2"/>
      <c r="G200" s="2">
        <f t="shared" si="44"/>
        <v>0</v>
      </c>
      <c r="H200" s="2">
        <f t="shared" si="42"/>
        <v>19177555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3330223.2857142887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685366.56428571045</v>
      </c>
      <c r="Q200" s="2">
        <f t="shared" si="45"/>
        <v>685366.56428571045</v>
      </c>
      <c r="R200" s="2">
        <f t="shared" si="43"/>
        <v>88833810.12857008</v>
      </c>
      <c r="S200" s="2">
        <f t="shared" si="17"/>
        <v>0</v>
      </c>
      <c r="T200" s="2">
        <f t="shared" si="18"/>
        <v>20920.857142857276</v>
      </c>
      <c r="U200" s="2">
        <f t="shared" si="19"/>
        <v>685366.56428571045</v>
      </c>
      <c r="V200" s="2">
        <f t="shared" si="37"/>
        <v>19177555</v>
      </c>
      <c r="W200" s="2">
        <f t="shared" si="20"/>
        <v>0</v>
      </c>
      <c r="X200" s="2">
        <f t="shared" si="6"/>
        <v>685366.56428571045</v>
      </c>
      <c r="Y200" s="2">
        <f t="shared" si="40"/>
        <v>69656255.128570065</v>
      </c>
      <c r="Z200" s="2" t="str">
        <f t="shared" si="8"/>
        <v>HERE</v>
      </c>
      <c r="AA200" s="2">
        <f>IF(Z200="HERE",Y200,AA199+Graph!$G$1*1000)</f>
        <v>69656255.128570065</v>
      </c>
      <c r="AB200" s="2">
        <f t="shared" si="21"/>
        <v>685366.56428571045</v>
      </c>
      <c r="AC200" s="2">
        <f t="shared" si="41"/>
        <v>19177555</v>
      </c>
      <c r="AD200" s="3">
        <f t="shared" si="10"/>
        <v>52800000</v>
      </c>
      <c r="AE200" s="2">
        <f>IF(AE198&gt;=52800000,52800000,IF(AB179=Graph!G$1*1000,AE199+Graph!G$1*1000,AC200))</f>
        <v>19177555</v>
      </c>
      <c r="AF200" s="3">
        <f t="shared" si="11"/>
        <v>19177555</v>
      </c>
      <c r="AG200" s="3">
        <f t="shared" si="29"/>
        <v>48478877.75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125</v>
      </c>
      <c r="C201" s="7"/>
      <c r="D201" s="2" t="e">
        <f t="shared" si="12"/>
        <v>#N/A</v>
      </c>
      <c r="E201" s="2" t="e">
        <f t="shared" si="22"/>
        <v>#N/A</v>
      </c>
      <c r="F201" s="2"/>
      <c r="G201" s="2">
        <f t="shared" si="44"/>
        <v>0</v>
      </c>
      <c r="H201" s="2">
        <f t="shared" si="42"/>
        <v>19177555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3351144.142857146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687473.2041811794</v>
      </c>
      <c r="Q201" s="2">
        <f t="shared" si="45"/>
        <v>687473.2041811794</v>
      </c>
      <c r="R201" s="2">
        <f t="shared" si="43"/>
        <v>89521283.332751259</v>
      </c>
      <c r="S201" s="2">
        <f t="shared" si="17"/>
        <v>0</v>
      </c>
      <c r="T201" s="2">
        <f t="shared" si="18"/>
        <v>20920.857142857276</v>
      </c>
      <c r="U201" s="2">
        <f t="shared" si="19"/>
        <v>687473.2041811794</v>
      </c>
      <c r="V201" s="2">
        <f t="shared" si="37"/>
        <v>19177555</v>
      </c>
      <c r="W201" s="2">
        <f t="shared" si="20"/>
        <v>0</v>
      </c>
      <c r="X201" s="2">
        <f t="shared" si="6"/>
        <v>687473.2041811794</v>
      </c>
      <c r="Y201" s="2">
        <f t="shared" si="40"/>
        <v>70343728.332751244</v>
      </c>
      <c r="Z201" s="2" t="str">
        <f t="shared" si="8"/>
        <v>HERE</v>
      </c>
      <c r="AA201" s="2">
        <f>IF(Z201="HERE",Y201,AA200+Graph!$G$1*1000)</f>
        <v>70343728.332751244</v>
      </c>
      <c r="AB201" s="2">
        <f t="shared" si="21"/>
        <v>687473.2041811794</v>
      </c>
      <c r="AC201" s="2">
        <f t="shared" si="41"/>
        <v>19177555</v>
      </c>
      <c r="AD201" s="3">
        <f t="shared" si="10"/>
        <v>52800000</v>
      </c>
      <c r="AE201" s="2">
        <f>IF(AE199&gt;=52800000,52800000,IF(AB180=Graph!G$1*1000,AE200+Graph!G$1*1000,AC201))</f>
        <v>19177555</v>
      </c>
      <c r="AF201" s="3">
        <f t="shared" si="11"/>
        <v>19177555</v>
      </c>
      <c r="AG201" s="3">
        <f t="shared" si="29"/>
        <v>48478877.75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126</v>
      </c>
      <c r="C202" s="7"/>
      <c r="D202" s="2" t="e">
        <f t="shared" si="12"/>
        <v>#N/A</v>
      </c>
      <c r="E202" s="2" t="e">
        <f t="shared" si="22"/>
        <v>#N/A</v>
      </c>
      <c r="F202" s="2"/>
      <c r="G202" s="2">
        <f t="shared" si="44"/>
        <v>0</v>
      </c>
      <c r="H202" s="2">
        <f t="shared" si="42"/>
        <v>19177555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3372065.0000000033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689579.84407664835</v>
      </c>
      <c r="Q202" s="2">
        <f t="shared" si="45"/>
        <v>689579.84407664835</v>
      </c>
      <c r="R202" s="2">
        <f t="shared" si="43"/>
        <v>90210863.176827908</v>
      </c>
      <c r="S202" s="2">
        <f t="shared" si="17"/>
        <v>0</v>
      </c>
      <c r="T202" s="2">
        <f t="shared" si="18"/>
        <v>20920.857142857276</v>
      </c>
      <c r="U202" s="2">
        <f t="shared" si="19"/>
        <v>689579.84407664835</v>
      </c>
      <c r="V202" s="2">
        <f t="shared" si="37"/>
        <v>19177555</v>
      </c>
      <c r="W202" s="2">
        <f t="shared" si="20"/>
        <v>0</v>
      </c>
      <c r="X202" s="2">
        <f t="shared" si="6"/>
        <v>689579.84407664835</v>
      </c>
      <c r="Y202" s="2">
        <f t="shared" si="40"/>
        <v>71033308.176827893</v>
      </c>
      <c r="Z202" s="2" t="str">
        <f t="shared" si="8"/>
        <v>HERE</v>
      </c>
      <c r="AA202" s="2">
        <f>IF(Z202="HERE",Y202,AA201+Graph!$G$1*1000)</f>
        <v>71033308.176827893</v>
      </c>
      <c r="AB202" s="2">
        <f t="shared" si="21"/>
        <v>689579.84407664835</v>
      </c>
      <c r="AC202" s="2">
        <f t="shared" si="41"/>
        <v>19177555</v>
      </c>
      <c r="AD202" s="3">
        <f t="shared" si="10"/>
        <v>52800000</v>
      </c>
      <c r="AE202" s="2">
        <f>IF(AE200&gt;=52800000,52800000,IF(AB181=Graph!G$1*1000,AE201+Graph!G$1*1000,AC202))</f>
        <v>19177555</v>
      </c>
      <c r="AF202" s="3">
        <f t="shared" si="11"/>
        <v>19177555</v>
      </c>
      <c r="AG202" s="3">
        <f t="shared" si="29"/>
        <v>48478877.75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127</v>
      </c>
      <c r="C203" s="7"/>
      <c r="D203" s="2" t="e">
        <f t="shared" si="12"/>
        <v>#N/A</v>
      </c>
      <c r="E203" s="2" t="e">
        <f t="shared" si="22"/>
        <v>#N/A</v>
      </c>
      <c r="F203" s="2"/>
      <c r="G203" s="2">
        <f t="shared" si="44"/>
        <v>0</v>
      </c>
      <c r="H203" s="2">
        <f t="shared" si="42"/>
        <v>19177555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3392985.8571428605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691686.4839721173</v>
      </c>
      <c r="Q203" s="2">
        <f t="shared" si="45"/>
        <v>691686.4839721173</v>
      </c>
      <c r="R203" s="2">
        <f t="shared" si="43"/>
        <v>90902549.660800025</v>
      </c>
      <c r="S203" s="2">
        <f t="shared" si="17"/>
        <v>0</v>
      </c>
      <c r="T203" s="2">
        <f t="shared" si="18"/>
        <v>20920.857142857276</v>
      </c>
      <c r="U203" s="2">
        <f t="shared" si="19"/>
        <v>691686.4839721173</v>
      </c>
      <c r="V203" s="2">
        <f t="shared" si="37"/>
        <v>19177555</v>
      </c>
      <c r="W203" s="2">
        <f t="shared" si="20"/>
        <v>0</v>
      </c>
      <c r="X203" s="2">
        <f t="shared" si="6"/>
        <v>691686.4839721173</v>
      </c>
      <c r="Y203" s="2">
        <f t="shared" si="40"/>
        <v>71724994.66080001</v>
      </c>
      <c r="Z203" s="2" t="str">
        <f t="shared" si="8"/>
        <v>HERE</v>
      </c>
      <c r="AA203" s="2">
        <f>IF(Z203="HERE",Y203,AA202+Graph!$G$1*1000)</f>
        <v>71724994.66080001</v>
      </c>
      <c r="AB203" s="2">
        <f t="shared" si="21"/>
        <v>691686.4839721173</v>
      </c>
      <c r="AC203" s="2">
        <f t="shared" si="41"/>
        <v>19177555</v>
      </c>
      <c r="AD203" s="3">
        <f t="shared" si="10"/>
        <v>52800000</v>
      </c>
      <c r="AE203" s="2">
        <f>IF(AE201&gt;=52800000,52800000,IF(AB182=Graph!G$1*1000,AE202+Graph!G$1*1000,AC203))</f>
        <v>19177555</v>
      </c>
      <c r="AF203" s="3">
        <f t="shared" si="11"/>
        <v>19177555</v>
      </c>
      <c r="AG203" s="3">
        <f t="shared" si="29"/>
        <v>48478877.75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128</v>
      </c>
      <c r="C204" s="7"/>
      <c r="D204" s="2" t="e">
        <f t="shared" si="12"/>
        <v>#N/A</v>
      </c>
      <c r="E204" s="2" t="e">
        <f t="shared" si="22"/>
        <v>#N/A</v>
      </c>
      <c r="F204" s="2"/>
      <c r="G204" s="2">
        <f t="shared" si="44"/>
        <v>0</v>
      </c>
      <c r="H204" s="2">
        <f t="shared" si="42"/>
        <v>19177555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3413906.7142857178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693793.12386758626</v>
      </c>
      <c r="Q204" s="2">
        <f t="shared" si="45"/>
        <v>693793.12386758626</v>
      </c>
      <c r="R204" s="2">
        <f t="shared" si="43"/>
        <v>91596342.784667611</v>
      </c>
      <c r="S204" s="2">
        <f t="shared" si="17"/>
        <v>0</v>
      </c>
      <c r="T204" s="2">
        <f t="shared" si="18"/>
        <v>20920.857142857276</v>
      </c>
      <c r="U204" s="2">
        <f t="shared" si="19"/>
        <v>693793.12386758626</v>
      </c>
      <c r="V204" s="2">
        <f t="shared" si="37"/>
        <v>19177555</v>
      </c>
      <c r="W204" s="2">
        <f t="shared" si="20"/>
        <v>0</v>
      </c>
      <c r="X204" s="2">
        <f t="shared" si="6"/>
        <v>693793.12386758626</v>
      </c>
      <c r="Y204" s="2">
        <f t="shared" si="40"/>
        <v>72418787.784667596</v>
      </c>
      <c r="Z204" s="2" t="str">
        <f t="shared" si="8"/>
        <v>HERE</v>
      </c>
      <c r="AA204" s="2">
        <f>IF(Z204="HERE",Y204,AA203+Graph!$G$1*1000)</f>
        <v>72418787.784667596</v>
      </c>
      <c r="AB204" s="2">
        <f t="shared" si="21"/>
        <v>693793.12386758626</v>
      </c>
      <c r="AC204" s="2">
        <f t="shared" si="41"/>
        <v>19177555</v>
      </c>
      <c r="AD204" s="3">
        <f t="shared" si="10"/>
        <v>52800000</v>
      </c>
      <c r="AE204" s="2">
        <f>IF(AE202&gt;=52800000,52800000,IF(AB183=Graph!G$1*1000,AE203+Graph!G$1*1000,AC204))</f>
        <v>19177555</v>
      </c>
      <c r="AF204" s="3">
        <f t="shared" si="11"/>
        <v>19177555</v>
      </c>
      <c r="AG204" s="3">
        <f t="shared" si="29"/>
        <v>48478877.75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129</v>
      </c>
      <c r="C205" s="7"/>
      <c r="D205" s="2" t="e">
        <f t="shared" si="12"/>
        <v>#N/A</v>
      </c>
      <c r="E205" s="2" t="e">
        <f t="shared" si="22"/>
        <v>#N/A</v>
      </c>
      <c r="F205" s="2"/>
      <c r="G205" s="2">
        <f t="shared" si="44"/>
        <v>0</v>
      </c>
      <c r="H205" s="2">
        <f t="shared" si="42"/>
        <v>19177555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3434827.5714285751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695899.76376305521</v>
      </c>
      <c r="Q205" s="2">
        <f t="shared" si="45"/>
        <v>695899.76376305521</v>
      </c>
      <c r="R205" s="2">
        <f t="shared" si="43"/>
        <v>92292242.548430666</v>
      </c>
      <c r="S205" s="2">
        <f t="shared" si="17"/>
        <v>0</v>
      </c>
      <c r="T205" s="2">
        <f t="shared" si="18"/>
        <v>20920.857142857276</v>
      </c>
      <c r="U205" s="2">
        <f t="shared" si="19"/>
        <v>695899.76376305521</v>
      </c>
      <c r="V205" s="2">
        <f t="shared" si="37"/>
        <v>19177555</v>
      </c>
      <c r="W205" s="2">
        <f t="shared" si="20"/>
        <v>0</v>
      </c>
      <c r="X205" s="2">
        <f t="shared" si="6"/>
        <v>695899.76376305521</v>
      </c>
      <c r="Y205" s="2">
        <f t="shared" si="40"/>
        <v>73114687.548430651</v>
      </c>
      <c r="Z205" s="2" t="str">
        <f t="shared" si="8"/>
        <v>HERE</v>
      </c>
      <c r="AA205" s="2">
        <f>IF(Z205="HERE",Y205,AA204+Graph!$G$1*1000)</f>
        <v>73114687.548430651</v>
      </c>
      <c r="AB205" s="2">
        <f t="shared" si="21"/>
        <v>695899.76376305521</v>
      </c>
      <c r="AC205" s="2">
        <f t="shared" si="41"/>
        <v>19177555</v>
      </c>
      <c r="AD205" s="3">
        <f t="shared" si="10"/>
        <v>52800000</v>
      </c>
      <c r="AE205" s="2">
        <f>IF(AE203&gt;=52800000,52800000,IF(AB184=Graph!G$1*1000,AE204+Graph!G$1*1000,AC205))</f>
        <v>19177555</v>
      </c>
      <c r="AF205" s="3">
        <f t="shared" si="11"/>
        <v>19177555</v>
      </c>
      <c r="AG205" s="3">
        <f t="shared" si="29"/>
        <v>48478877.75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130</v>
      </c>
      <c r="C206" s="7"/>
      <c r="D206" s="2" t="e">
        <f t="shared" si="12"/>
        <v>#N/A</v>
      </c>
      <c r="E206" s="2" t="e">
        <f t="shared" si="22"/>
        <v>#N/A</v>
      </c>
      <c r="F206" s="2"/>
      <c r="G206" s="2">
        <f t="shared" si="44"/>
        <v>0</v>
      </c>
      <c r="H206" s="2">
        <f t="shared" si="42"/>
        <v>19177555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3455748.4285714324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698006.40365852416</v>
      </c>
      <c r="Q206" s="2">
        <f t="shared" si="45"/>
        <v>698006.40365852416</v>
      </c>
      <c r="R206" s="2">
        <f t="shared" si="43"/>
        <v>92990248.95208919</v>
      </c>
      <c r="S206" s="2">
        <f t="shared" si="17"/>
        <v>0</v>
      </c>
      <c r="T206" s="2">
        <f t="shared" si="18"/>
        <v>20920.857142857276</v>
      </c>
      <c r="U206" s="2">
        <f t="shared" si="19"/>
        <v>698006.40365852416</v>
      </c>
      <c r="V206" s="2">
        <f t="shared" si="37"/>
        <v>19177555</v>
      </c>
      <c r="W206" s="2">
        <f t="shared" si="20"/>
        <v>0</v>
      </c>
      <c r="X206" s="2">
        <f t="shared" si="6"/>
        <v>698006.40365852416</v>
      </c>
      <c r="Y206" s="2">
        <f t="shared" si="40"/>
        <v>73812693.952089176</v>
      </c>
      <c r="Z206" s="2" t="str">
        <f t="shared" si="8"/>
        <v>HERE</v>
      </c>
      <c r="AA206" s="2">
        <f>IF(Z206="HERE",Y206,AA205+Graph!$G$1*1000)</f>
        <v>73812693.952089176</v>
      </c>
      <c r="AB206" s="2">
        <f t="shared" si="21"/>
        <v>698006.40365852416</v>
      </c>
      <c r="AC206" s="2">
        <f t="shared" si="41"/>
        <v>19177555</v>
      </c>
      <c r="AD206" s="3">
        <f t="shared" si="10"/>
        <v>52800000</v>
      </c>
      <c r="AE206" s="2">
        <f>IF(AE204&gt;=52800000,52800000,IF(AB185=Graph!G$1*1000,AE205+Graph!G$1*1000,AC206))</f>
        <v>19177555</v>
      </c>
      <c r="AF206" s="3">
        <f t="shared" si="11"/>
        <v>19177555</v>
      </c>
      <c r="AG206" s="3">
        <f t="shared" si="29"/>
        <v>48478877.75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131</v>
      </c>
      <c r="C207" s="7"/>
      <c r="D207" s="2" t="e">
        <f t="shared" si="12"/>
        <v>#N/A</v>
      </c>
      <c r="E207" s="2" t="e">
        <f t="shared" si="22"/>
        <v>#N/A</v>
      </c>
      <c r="F207" s="2"/>
      <c r="G207" s="2">
        <f t="shared" si="44"/>
        <v>0</v>
      </c>
      <c r="H207" s="2">
        <f t="shared" si="42"/>
        <v>19177555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3476669.2857142896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700113.04355399311</v>
      </c>
      <c r="Q207" s="2">
        <f t="shared" si="45"/>
        <v>700113.04355399311</v>
      </c>
      <c r="R207" s="2">
        <f t="shared" si="43"/>
        <v>93690361.995643184</v>
      </c>
      <c r="S207" s="2">
        <f t="shared" si="17"/>
        <v>0</v>
      </c>
      <c r="T207" s="2">
        <f t="shared" si="18"/>
        <v>20920.857142857276</v>
      </c>
      <c r="U207" s="2">
        <f t="shared" si="19"/>
        <v>700113.04355399311</v>
      </c>
      <c r="V207" s="2">
        <f t="shared" si="37"/>
        <v>19177555</v>
      </c>
      <c r="W207" s="2">
        <f t="shared" si="20"/>
        <v>0</v>
      </c>
      <c r="X207" s="2">
        <f t="shared" si="6"/>
        <v>700113.04355399311</v>
      </c>
      <c r="Y207" s="2">
        <f t="shared" si="40"/>
        <v>74512806.995643169</v>
      </c>
      <c r="Z207" s="2" t="str">
        <f t="shared" si="8"/>
        <v>HERE</v>
      </c>
      <c r="AA207" s="2">
        <f>IF(Z207="HERE",Y207,AA206+Graph!$G$1*1000)</f>
        <v>74512806.995643169</v>
      </c>
      <c r="AB207" s="2">
        <f t="shared" si="21"/>
        <v>700113.04355399311</v>
      </c>
      <c r="AC207" s="2">
        <f t="shared" si="41"/>
        <v>19177555</v>
      </c>
      <c r="AD207" s="3">
        <f t="shared" si="10"/>
        <v>52800000</v>
      </c>
      <c r="AE207" s="2">
        <f>IF(AE205&gt;=52800000,52800000,IF(AB186=Graph!G$1*1000,AE206+Graph!G$1*1000,AC207))</f>
        <v>19177555</v>
      </c>
      <c r="AF207" s="3">
        <f t="shared" si="11"/>
        <v>19177555</v>
      </c>
      <c r="AG207" s="3">
        <f t="shared" si="29"/>
        <v>48478877.75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132</v>
      </c>
      <c r="C208" s="7"/>
      <c r="D208" s="2" t="e">
        <f t="shared" si="12"/>
        <v>#N/A</v>
      </c>
      <c r="E208" s="2" t="e">
        <f t="shared" si="22"/>
        <v>#N/A</v>
      </c>
      <c r="F208" s="2"/>
      <c r="G208" s="2">
        <f t="shared" si="44"/>
        <v>0</v>
      </c>
      <c r="H208" s="2">
        <f t="shared" si="42"/>
        <v>19177555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3497590.1428571469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702219.68344946206</v>
      </c>
      <c r="Q208" s="2">
        <f t="shared" si="45"/>
        <v>702219.68344946206</v>
      </c>
      <c r="R208" s="2">
        <f t="shared" si="43"/>
        <v>94392581.679092646</v>
      </c>
      <c r="S208" s="2">
        <f t="shared" si="17"/>
        <v>0</v>
      </c>
      <c r="T208" s="2">
        <f t="shared" si="18"/>
        <v>20920.857142857276</v>
      </c>
      <c r="U208" s="2">
        <f t="shared" si="19"/>
        <v>702219.68344946206</v>
      </c>
      <c r="V208" s="2">
        <f t="shared" si="37"/>
        <v>19177555</v>
      </c>
      <c r="W208" s="2">
        <f t="shared" si="20"/>
        <v>0</v>
      </c>
      <c r="X208" s="2">
        <f t="shared" si="6"/>
        <v>702219.68344946206</v>
      </c>
      <c r="Y208" s="2">
        <f t="shared" si="40"/>
        <v>75215026.679092631</v>
      </c>
      <c r="Z208" s="2" t="str">
        <f t="shared" si="8"/>
        <v>HERE</v>
      </c>
      <c r="AA208" s="2">
        <f>IF(Z208="HERE",Y208,AA207+Graph!$G$1*1000)</f>
        <v>75215026.679092631</v>
      </c>
      <c r="AB208" s="2">
        <f t="shared" si="21"/>
        <v>702219.68344946206</v>
      </c>
      <c r="AC208" s="2">
        <f t="shared" si="41"/>
        <v>19177555</v>
      </c>
      <c r="AD208" s="3">
        <f t="shared" si="10"/>
        <v>52800000</v>
      </c>
      <c r="AE208" s="2">
        <f>IF(AE206&gt;=52800000,52800000,IF(AB187=Graph!G$1*1000,AE207+Graph!G$1*1000,AC208))</f>
        <v>19177555</v>
      </c>
      <c r="AF208" s="3">
        <f t="shared" si="11"/>
        <v>19177555</v>
      </c>
      <c r="AG208" s="3">
        <f t="shared" si="29"/>
        <v>48478877.75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133</v>
      </c>
      <c r="C209" s="7"/>
      <c r="D209" s="2" t="e">
        <f t="shared" si="12"/>
        <v>#N/A</v>
      </c>
      <c r="E209" s="2" t="e">
        <f t="shared" si="22"/>
        <v>#N/A</v>
      </c>
      <c r="F209" s="2"/>
      <c r="G209" s="2">
        <f t="shared" si="44"/>
        <v>0</v>
      </c>
      <c r="H209" s="2">
        <f t="shared" si="42"/>
        <v>19177555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3518511.0000000042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704326.32334493101</v>
      </c>
      <c r="Q209" s="2">
        <f t="shared" si="45"/>
        <v>704326.32334493101</v>
      </c>
      <c r="R209" s="2">
        <f t="shared" si="43"/>
        <v>95096908.002437577</v>
      </c>
      <c r="S209" s="2">
        <f t="shared" si="17"/>
        <v>0</v>
      </c>
      <c r="T209" s="2">
        <f t="shared" si="18"/>
        <v>20920.857142857276</v>
      </c>
      <c r="U209" s="2">
        <f t="shared" si="19"/>
        <v>704326.32334493101</v>
      </c>
      <c r="V209" s="2">
        <f t="shared" si="37"/>
        <v>19177555</v>
      </c>
      <c r="W209" s="2">
        <f t="shared" si="20"/>
        <v>0</v>
      </c>
      <c r="X209" s="2">
        <f t="shared" si="6"/>
        <v>704326.32334493101</v>
      </c>
      <c r="Y209" s="2">
        <f t="shared" si="40"/>
        <v>75919353.002437562</v>
      </c>
      <c r="Z209" s="2" t="str">
        <f t="shared" si="8"/>
        <v>HERE</v>
      </c>
      <c r="AA209" s="2">
        <f>IF(Z209="HERE",Y209,AA208+Graph!$G$1*1000)</f>
        <v>75919353.002437562</v>
      </c>
      <c r="AB209" s="2">
        <f t="shared" si="21"/>
        <v>704326.32334493101</v>
      </c>
      <c r="AC209" s="2">
        <f t="shared" si="41"/>
        <v>19177555</v>
      </c>
      <c r="AD209" s="3">
        <f t="shared" si="10"/>
        <v>52800000</v>
      </c>
      <c r="AE209" s="2">
        <f>IF(AE207&gt;=52800000,52800000,IF(AB188=Graph!G$1*1000,AE208+Graph!G$1*1000,AC209))</f>
        <v>19177555</v>
      </c>
      <c r="AF209" s="3">
        <f t="shared" si="11"/>
        <v>19177555</v>
      </c>
      <c r="AG209" s="3">
        <f t="shared" si="29"/>
        <v>48478877.75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134</v>
      </c>
      <c r="C210" s="7"/>
      <c r="D210" s="2" t="e">
        <f t="shared" si="12"/>
        <v>#N/A</v>
      </c>
      <c r="E210" s="2" t="e">
        <f t="shared" si="22"/>
        <v>#N/A</v>
      </c>
      <c r="F210" s="2"/>
      <c r="G210" s="2">
        <f t="shared" si="44"/>
        <v>0</v>
      </c>
      <c r="H210" s="2">
        <f t="shared" si="42"/>
        <v>19177555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3539431.8571428615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706432.96324039996</v>
      </c>
      <c r="Q210" s="2">
        <f t="shared" si="45"/>
        <v>706432.96324039996</v>
      </c>
      <c r="R210" s="2">
        <f t="shared" si="43"/>
        <v>95803340.965677977</v>
      </c>
      <c r="S210" s="2">
        <f t="shared" si="17"/>
        <v>0</v>
      </c>
      <c r="T210" s="2">
        <f t="shared" si="18"/>
        <v>20920.857142857276</v>
      </c>
      <c r="U210" s="2">
        <f t="shared" si="19"/>
        <v>706432.96324039996</v>
      </c>
      <c r="V210" s="2">
        <f t="shared" si="37"/>
        <v>19177555</v>
      </c>
      <c r="W210" s="2">
        <f t="shared" si="20"/>
        <v>0</v>
      </c>
      <c r="X210" s="2">
        <f t="shared" si="6"/>
        <v>706432.96324039996</v>
      </c>
      <c r="Y210" s="2">
        <f t="shared" si="40"/>
        <v>76625785.965677962</v>
      </c>
      <c r="Z210" s="2" t="str">
        <f t="shared" si="8"/>
        <v>HERE</v>
      </c>
      <c r="AA210" s="2">
        <f>IF(Z210="HERE",Y210,AA209+Graph!$G$1*1000)</f>
        <v>76625785.965677962</v>
      </c>
      <c r="AB210" s="2">
        <f t="shared" si="21"/>
        <v>706432.96324039996</v>
      </c>
      <c r="AC210" s="2">
        <f t="shared" si="41"/>
        <v>19177555</v>
      </c>
      <c r="AD210" s="3">
        <f t="shared" si="10"/>
        <v>52800000</v>
      </c>
      <c r="AE210" s="2">
        <f>IF(AE208&gt;=52800000,52800000,IF(AB189=Graph!G$1*1000,AE209+Graph!G$1*1000,AC210))</f>
        <v>19177555</v>
      </c>
      <c r="AF210" s="3">
        <f t="shared" si="11"/>
        <v>19177555</v>
      </c>
      <c r="AG210" s="3">
        <f t="shared" si="29"/>
        <v>48478877.75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135</v>
      </c>
      <c r="C211" s="7"/>
      <c r="D211" s="2" t="e">
        <f t="shared" si="12"/>
        <v>#N/A</v>
      </c>
      <c r="E211" s="2" t="e">
        <f t="shared" si="22"/>
        <v>#N/A</v>
      </c>
      <c r="F211" s="2"/>
      <c r="G211" s="2">
        <f t="shared" si="44"/>
        <v>0</v>
      </c>
      <c r="H211" s="2">
        <f t="shared" si="42"/>
        <v>19177555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3560352.7142857187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708539.60313588381</v>
      </c>
      <c r="Q211" s="2">
        <f t="shared" si="45"/>
        <v>708539.60313588381</v>
      </c>
      <c r="R211" s="2">
        <f t="shared" si="43"/>
        <v>96511880.56881386</v>
      </c>
      <c r="S211" s="2">
        <f t="shared" si="17"/>
        <v>0</v>
      </c>
      <c r="T211" s="2">
        <f t="shared" si="18"/>
        <v>20920.857142857276</v>
      </c>
      <c r="U211" s="2">
        <f t="shared" si="19"/>
        <v>708539.60313588381</v>
      </c>
      <c r="V211" s="2">
        <f t="shared" si="37"/>
        <v>19177555</v>
      </c>
      <c r="W211" s="2">
        <f t="shared" si="20"/>
        <v>0</v>
      </c>
      <c r="X211" s="2">
        <f t="shared" si="6"/>
        <v>708539.60313588381</v>
      </c>
      <c r="Y211" s="2">
        <f t="shared" si="40"/>
        <v>77334325.568813846</v>
      </c>
      <c r="Z211" s="2" t="str">
        <f t="shared" si="8"/>
        <v>HERE</v>
      </c>
      <c r="AA211" s="2">
        <f>IF(Z211="HERE",Y211,AA210+Graph!$G$1*1000)</f>
        <v>77334325.568813846</v>
      </c>
      <c r="AB211" s="2">
        <f t="shared" si="21"/>
        <v>708539.60313588381</v>
      </c>
      <c r="AC211" s="2">
        <f t="shared" si="41"/>
        <v>19177555</v>
      </c>
      <c r="AD211" s="3">
        <f t="shared" si="10"/>
        <v>52800000</v>
      </c>
      <c r="AE211" s="2">
        <f>IF(AE209&gt;=52800000,52800000,IF(AB190=Graph!G$1*1000,AE210+Graph!G$1*1000,AC211))</f>
        <v>19177555</v>
      </c>
      <c r="AF211" s="3">
        <f t="shared" si="11"/>
        <v>19177555</v>
      </c>
      <c r="AG211" s="3">
        <f t="shared" si="29"/>
        <v>48478877.75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136</v>
      </c>
      <c r="C212" s="7"/>
      <c r="D212" s="2" t="e">
        <f t="shared" si="12"/>
        <v>#N/A</v>
      </c>
      <c r="E212" s="2" t="e">
        <f t="shared" si="22"/>
        <v>#N/A</v>
      </c>
      <c r="F212" s="2"/>
      <c r="G212" s="2">
        <f t="shared" si="44"/>
        <v>0</v>
      </c>
      <c r="H212" s="2">
        <f t="shared" si="42"/>
        <v>19177555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3581273.571428576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710646.24303135276</v>
      </c>
      <c r="Q212" s="2">
        <f t="shared" si="45"/>
        <v>710646.24303135276</v>
      </c>
      <c r="R212" s="2">
        <f t="shared" si="43"/>
        <v>97222526.811845213</v>
      </c>
      <c r="S212" s="2">
        <f t="shared" si="17"/>
        <v>0</v>
      </c>
      <c r="T212" s="2">
        <f t="shared" si="18"/>
        <v>20920.857142857276</v>
      </c>
      <c r="U212" s="2">
        <f t="shared" si="19"/>
        <v>710646.24303135276</v>
      </c>
      <c r="V212" s="2">
        <f t="shared" si="37"/>
        <v>19177555</v>
      </c>
      <c r="W212" s="2">
        <f t="shared" si="20"/>
        <v>0</v>
      </c>
      <c r="X212" s="2">
        <f t="shared" si="6"/>
        <v>710646.24303135276</v>
      </c>
      <c r="Y212" s="2">
        <f t="shared" si="40"/>
        <v>78044971.811845198</v>
      </c>
      <c r="Z212" s="2" t="str">
        <f t="shared" si="8"/>
        <v>HERE</v>
      </c>
      <c r="AA212" s="2">
        <f>IF(Z212="HERE",Y212,AA211+Graph!$G$1*1000)</f>
        <v>78044971.811845198</v>
      </c>
      <c r="AB212" s="2">
        <f t="shared" si="21"/>
        <v>710646.24303135276</v>
      </c>
      <c r="AC212" s="2">
        <f t="shared" si="41"/>
        <v>19177555</v>
      </c>
      <c r="AD212" s="3">
        <f t="shared" si="10"/>
        <v>52800000</v>
      </c>
      <c r="AE212" s="2">
        <f>IF(AE210&gt;=52800000,52800000,IF(AB191=Graph!G$1*1000,AE211+Graph!G$1*1000,AC212))</f>
        <v>19177555</v>
      </c>
      <c r="AF212" s="3">
        <f t="shared" si="11"/>
        <v>19177555</v>
      </c>
      <c r="AG212" s="3">
        <f t="shared" si="29"/>
        <v>48478877.75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137</v>
      </c>
      <c r="C213" s="7"/>
      <c r="D213" s="2" t="e">
        <f t="shared" si="12"/>
        <v>#N/A</v>
      </c>
      <c r="E213" s="2" t="e">
        <f t="shared" si="22"/>
        <v>#N/A</v>
      </c>
      <c r="F213" s="2"/>
      <c r="G213" s="2">
        <f t="shared" si="44"/>
        <v>0</v>
      </c>
      <c r="H213" s="2">
        <f t="shared" si="42"/>
        <v>19177555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3602194.4285714333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712752.88292682171</v>
      </c>
      <c r="Q213" s="2">
        <f t="shared" si="45"/>
        <v>712752.88292682171</v>
      </c>
      <c r="R213" s="2">
        <f t="shared" si="43"/>
        <v>97935279.694772035</v>
      </c>
      <c r="S213" s="2">
        <f t="shared" si="17"/>
        <v>0</v>
      </c>
      <c r="T213" s="2">
        <f t="shared" si="18"/>
        <v>20920.857142857276</v>
      </c>
      <c r="U213" s="2">
        <f t="shared" si="19"/>
        <v>712752.88292682171</v>
      </c>
      <c r="V213" s="2">
        <f t="shared" si="37"/>
        <v>19177555</v>
      </c>
      <c r="W213" s="2">
        <f t="shared" si="20"/>
        <v>0</v>
      </c>
      <c r="X213" s="2">
        <f t="shared" si="6"/>
        <v>712752.88292682171</v>
      </c>
      <c r="Y213" s="2">
        <f t="shared" si="40"/>
        <v>78757724.69477202</v>
      </c>
      <c r="Z213" s="2" t="str">
        <f t="shared" si="8"/>
        <v>HERE</v>
      </c>
      <c r="AA213" s="2">
        <f>IF(Z213="HERE",Y213,AA212+Graph!$G$1*1000)</f>
        <v>78757724.69477202</v>
      </c>
      <c r="AB213" s="2">
        <f t="shared" si="21"/>
        <v>712752.88292682171</v>
      </c>
      <c r="AC213" s="2">
        <f t="shared" si="41"/>
        <v>19177555</v>
      </c>
      <c r="AD213" s="3">
        <f t="shared" si="10"/>
        <v>52800000</v>
      </c>
      <c r="AE213" s="2">
        <f>IF(AE211&gt;=52800000,52800000,IF(AB192=Graph!G$1*1000,AE212+Graph!G$1*1000,AC213))</f>
        <v>19177555</v>
      </c>
      <c r="AF213" s="3">
        <f t="shared" si="11"/>
        <v>19177555</v>
      </c>
      <c r="AG213" s="3">
        <f t="shared" si="29"/>
        <v>48478877.75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138</v>
      </c>
      <c r="C214" s="7"/>
      <c r="D214" s="2" t="e">
        <f t="shared" si="12"/>
        <v>#N/A</v>
      </c>
      <c r="E214" s="2" t="e">
        <f t="shared" si="22"/>
        <v>#N/A</v>
      </c>
      <c r="F214" s="2"/>
      <c r="G214" s="2">
        <f t="shared" si="44"/>
        <v>0</v>
      </c>
      <c r="H214" s="2">
        <f t="shared" si="42"/>
        <v>19177555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3623115.2857142906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714859.52282229066</v>
      </c>
      <c r="Q214" s="2">
        <f t="shared" si="45"/>
        <v>714859.52282229066</v>
      </c>
      <c r="R214" s="2">
        <f t="shared" si="43"/>
        <v>98650139.217594326</v>
      </c>
      <c r="S214" s="2">
        <f t="shared" si="17"/>
        <v>0</v>
      </c>
      <c r="T214" s="2">
        <f t="shared" si="18"/>
        <v>20920.857142857276</v>
      </c>
      <c r="U214" s="2">
        <f t="shared" si="19"/>
        <v>714859.52282229066</v>
      </c>
      <c r="V214" s="2">
        <f t="shared" si="37"/>
        <v>19177555</v>
      </c>
      <c r="W214" s="2">
        <f t="shared" si="20"/>
        <v>0</v>
      </c>
      <c r="X214" s="2">
        <f t="shared" si="6"/>
        <v>714859.52282229066</v>
      </c>
      <c r="Y214" s="2">
        <f t="shared" si="40"/>
        <v>79472584.217594311</v>
      </c>
      <c r="Z214" s="2" t="str">
        <f t="shared" si="8"/>
        <v>HERE</v>
      </c>
      <c r="AA214" s="2">
        <f>IF(Z214="HERE",Y214,AA213+Graph!$G$1*1000)</f>
        <v>79472584.217594311</v>
      </c>
      <c r="AB214" s="2">
        <f t="shared" si="21"/>
        <v>714859.52282229066</v>
      </c>
      <c r="AC214" s="2">
        <f t="shared" si="41"/>
        <v>19177555</v>
      </c>
      <c r="AD214" s="3">
        <f t="shared" si="10"/>
        <v>52800000</v>
      </c>
      <c r="AE214" s="2">
        <f>IF(AE212&gt;=52800000,52800000,IF(AB193=Graph!G$1*1000,AE213+Graph!G$1*1000,AC214))</f>
        <v>19177555</v>
      </c>
      <c r="AF214" s="3">
        <f t="shared" si="11"/>
        <v>19177555</v>
      </c>
      <c r="AG214" s="3">
        <f t="shared" si="29"/>
        <v>48478877.75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139</v>
      </c>
      <c r="C215" s="7"/>
      <c r="D215" s="2" t="e">
        <f t="shared" si="12"/>
        <v>#N/A</v>
      </c>
      <c r="E215" s="2" t="e">
        <f t="shared" si="22"/>
        <v>#N/A</v>
      </c>
      <c r="F215" s="2"/>
      <c r="G215" s="2">
        <f t="shared" si="44"/>
        <v>0</v>
      </c>
      <c r="H215" s="2">
        <f t="shared" si="42"/>
        <v>19177555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3644036.1428571478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716966.16271775961</v>
      </c>
      <c r="Q215" s="2">
        <f t="shared" si="45"/>
        <v>716966.16271775961</v>
      </c>
      <c r="R215" s="2">
        <f t="shared" si="43"/>
        <v>99367105.380312085</v>
      </c>
      <c r="S215" s="2">
        <f t="shared" si="17"/>
        <v>0</v>
      </c>
      <c r="T215" s="2">
        <f t="shared" si="18"/>
        <v>20920.857142857276</v>
      </c>
      <c r="U215" s="2">
        <f t="shared" si="19"/>
        <v>716966.16271775961</v>
      </c>
      <c r="V215" s="2">
        <f t="shared" si="37"/>
        <v>19177555</v>
      </c>
      <c r="W215" s="2">
        <f t="shared" si="20"/>
        <v>0</v>
      </c>
      <c r="X215" s="2">
        <f t="shared" si="6"/>
        <v>716966.16271775961</v>
      </c>
      <c r="Y215" s="2">
        <f t="shared" si="40"/>
        <v>80189550.38031207</v>
      </c>
      <c r="Z215" s="2" t="str">
        <f t="shared" si="8"/>
        <v>HERE</v>
      </c>
      <c r="AA215" s="2">
        <f>IF(Z215="HERE",Y215,AA214+Graph!$G$1*1000)</f>
        <v>80189550.38031207</v>
      </c>
      <c r="AB215" s="2">
        <f t="shared" si="21"/>
        <v>716966.16271775961</v>
      </c>
      <c r="AC215" s="2">
        <f t="shared" si="41"/>
        <v>19177555</v>
      </c>
      <c r="AD215" s="3">
        <f t="shared" si="10"/>
        <v>52800000</v>
      </c>
      <c r="AE215" s="2">
        <f>IF(AE213&gt;=52800000,52800000,IF(AB194=Graph!G$1*1000,AE214+Graph!G$1*1000,AC215))</f>
        <v>19177555</v>
      </c>
      <c r="AF215" s="3">
        <f t="shared" si="11"/>
        <v>19177555</v>
      </c>
      <c r="AG215" s="3">
        <f t="shared" si="29"/>
        <v>48478877.75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140</v>
      </c>
      <c r="C216" s="7"/>
      <c r="D216" s="2" t="e">
        <f t="shared" si="12"/>
        <v>#N/A</v>
      </c>
      <c r="E216" s="2" t="e">
        <f t="shared" si="22"/>
        <v>#N/A</v>
      </c>
      <c r="F216" s="2"/>
      <c r="G216" s="2">
        <f t="shared" si="44"/>
        <v>0</v>
      </c>
      <c r="H216" s="2">
        <f t="shared" si="42"/>
        <v>19177555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3664957.0000000051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719072.80261322856</v>
      </c>
      <c r="Q216" s="2">
        <f t="shared" si="45"/>
        <v>719072.80261322856</v>
      </c>
      <c r="R216" s="2">
        <f t="shared" si="43"/>
        <v>100086178.18292531</v>
      </c>
      <c r="S216" s="2">
        <f t="shared" si="17"/>
        <v>0</v>
      </c>
      <c r="T216" s="2">
        <f t="shared" si="18"/>
        <v>20920.857142857276</v>
      </c>
      <c r="U216" s="2">
        <f t="shared" si="19"/>
        <v>719072.80261322856</v>
      </c>
      <c r="V216" s="2">
        <f t="shared" si="37"/>
        <v>19177555</v>
      </c>
      <c r="W216" s="2">
        <f t="shared" si="20"/>
        <v>0</v>
      </c>
      <c r="X216" s="2">
        <f t="shared" si="6"/>
        <v>719072.80261322856</v>
      </c>
      <c r="Y216" s="2">
        <f t="shared" si="40"/>
        <v>80908623.182925299</v>
      </c>
      <c r="Z216" s="2" t="str">
        <f t="shared" si="8"/>
        <v>HERE</v>
      </c>
      <c r="AA216" s="2">
        <f>IF(Z216="HERE",Y216,AA215+Graph!$G$1*1000)</f>
        <v>80908623.182925299</v>
      </c>
      <c r="AB216" s="2">
        <f t="shared" si="21"/>
        <v>719072.80261322856</v>
      </c>
      <c r="AC216" s="2">
        <f t="shared" si="41"/>
        <v>19177555</v>
      </c>
      <c r="AD216" s="3">
        <f t="shared" si="10"/>
        <v>52800000</v>
      </c>
      <c r="AE216" s="2">
        <f>IF(AE214&gt;=52800000,52800000,IF(AB195=Graph!G$1*1000,AE215+Graph!G$1*1000,AC216))</f>
        <v>19177555</v>
      </c>
      <c r="AF216" s="3">
        <f t="shared" si="11"/>
        <v>19177555</v>
      </c>
      <c r="AG216" s="3">
        <f t="shared" si="29"/>
        <v>48478877.75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141</v>
      </c>
      <c r="C217" s="7"/>
      <c r="D217" s="2" t="e">
        <f t="shared" si="12"/>
        <v>#N/A</v>
      </c>
      <c r="E217" s="2" t="e">
        <f t="shared" si="22"/>
        <v>#N/A</v>
      </c>
      <c r="F217" s="2"/>
      <c r="G217" s="2">
        <f t="shared" si="44"/>
        <v>0</v>
      </c>
      <c r="H217" s="2">
        <f t="shared" si="42"/>
        <v>19177555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3685877.8571428624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721179.44250869751</v>
      </c>
      <c r="Q217" s="2">
        <f t="shared" si="45"/>
        <v>721179.44250869751</v>
      </c>
      <c r="R217" s="2">
        <f t="shared" si="43"/>
        <v>100807357.62543401</v>
      </c>
      <c r="S217" s="2">
        <f t="shared" si="17"/>
        <v>0</v>
      </c>
      <c r="T217" s="2">
        <f t="shared" si="18"/>
        <v>20920.857142857276</v>
      </c>
      <c r="U217" s="2">
        <f t="shared" si="19"/>
        <v>721179.44250869751</v>
      </c>
      <c r="V217" s="2">
        <f t="shared" si="37"/>
        <v>19177555</v>
      </c>
      <c r="W217" s="2">
        <f t="shared" si="20"/>
        <v>0</v>
      </c>
      <c r="X217" s="2">
        <f t="shared" si="6"/>
        <v>721179.44250869751</v>
      </c>
      <c r="Y217" s="2">
        <f t="shared" si="40"/>
        <v>81629802.625433996</v>
      </c>
      <c r="Z217" s="2" t="str">
        <f t="shared" si="8"/>
        <v>HERE</v>
      </c>
      <c r="AA217" s="2">
        <f>IF(Z217="HERE",Y217,AA216+Graph!$G$1*1000)</f>
        <v>81629802.625433996</v>
      </c>
      <c r="AB217" s="2">
        <f t="shared" si="21"/>
        <v>721179.44250869751</v>
      </c>
      <c r="AC217" s="2">
        <f t="shared" si="41"/>
        <v>19177555</v>
      </c>
      <c r="AD217" s="3">
        <f t="shared" si="10"/>
        <v>52800000</v>
      </c>
      <c r="AE217" s="2">
        <f>IF(AE215&gt;=52800000,52800000,IF(AB196=Graph!G$1*1000,AE216+Graph!G$1*1000,AC217))</f>
        <v>19177555</v>
      </c>
      <c r="AF217" s="3">
        <f t="shared" si="11"/>
        <v>19177555</v>
      </c>
      <c r="AG217" s="3">
        <f t="shared" si="29"/>
        <v>48478877.75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142</v>
      </c>
      <c r="C218" s="7"/>
      <c r="D218" s="2" t="e">
        <f t="shared" si="12"/>
        <v>#N/A</v>
      </c>
      <c r="E218" s="2" t="e">
        <f t="shared" si="22"/>
        <v>#N/A</v>
      </c>
      <c r="F218" s="2"/>
      <c r="G218" s="2">
        <f t="shared" si="44"/>
        <v>0</v>
      </c>
      <c r="H218" s="2">
        <f t="shared" si="42"/>
        <v>19177555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3706798.7142857197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723286.08240416646</v>
      </c>
      <c r="Q218" s="2">
        <f t="shared" si="45"/>
        <v>723286.08240416646</v>
      </c>
      <c r="R218" s="2">
        <f t="shared" si="43"/>
        <v>101530643.70783818</v>
      </c>
      <c r="S218" s="2">
        <f t="shared" si="17"/>
        <v>0</v>
      </c>
      <c r="T218" s="2">
        <f t="shared" si="18"/>
        <v>20920.857142857276</v>
      </c>
      <c r="U218" s="2">
        <f t="shared" si="19"/>
        <v>723286.08240416646</v>
      </c>
      <c r="V218" s="2">
        <f t="shared" si="37"/>
        <v>19177555</v>
      </c>
      <c r="W218" s="2">
        <f t="shared" si="20"/>
        <v>0</v>
      </c>
      <c r="X218" s="2">
        <f t="shared" si="6"/>
        <v>723286.08240416646</v>
      </c>
      <c r="Y218" s="2">
        <f t="shared" si="40"/>
        <v>82353088.707838163</v>
      </c>
      <c r="Z218" s="2" t="str">
        <f t="shared" si="8"/>
        <v>HERE</v>
      </c>
      <c r="AA218" s="2">
        <f>IF(Z218="HERE",Y218,AA217+Graph!$G$1*1000)</f>
        <v>82353088.707838163</v>
      </c>
      <c r="AB218" s="2">
        <f t="shared" si="21"/>
        <v>723286.08240416646</v>
      </c>
      <c r="AC218" s="2">
        <f t="shared" si="41"/>
        <v>19177555</v>
      </c>
      <c r="AD218" s="3">
        <f t="shared" si="10"/>
        <v>52800000</v>
      </c>
      <c r="AE218" s="2">
        <f>IF(AE216&gt;=52800000,52800000,IF(AB197=Graph!G$1*1000,AE217+Graph!G$1*1000,AC218))</f>
        <v>19177555</v>
      </c>
      <c r="AF218" s="3">
        <f t="shared" si="11"/>
        <v>19177555</v>
      </c>
      <c r="AG218" s="3">
        <f t="shared" si="29"/>
        <v>48478877.75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143</v>
      </c>
      <c r="C219" s="7"/>
      <c r="D219" s="2" t="e">
        <f t="shared" si="12"/>
        <v>#N/A</v>
      </c>
      <c r="E219" s="2" t="e">
        <f t="shared" si="22"/>
        <v>#N/A</v>
      </c>
      <c r="F219" s="2"/>
      <c r="G219" s="2">
        <f t="shared" si="44"/>
        <v>0</v>
      </c>
      <c r="H219" s="2">
        <f t="shared" si="42"/>
        <v>19177555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3727719.5714285769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725392.72229963541</v>
      </c>
      <c r="Q219" s="2">
        <f t="shared" si="45"/>
        <v>725392.72229963541</v>
      </c>
      <c r="R219" s="2">
        <f t="shared" si="43"/>
        <v>102256036.43013781</v>
      </c>
      <c r="S219" s="2">
        <f t="shared" si="17"/>
        <v>0</v>
      </c>
      <c r="T219" s="2">
        <f t="shared" si="18"/>
        <v>20920.857142857276</v>
      </c>
      <c r="U219" s="2">
        <f t="shared" si="19"/>
        <v>725392.72229963541</v>
      </c>
      <c r="V219" s="2">
        <f t="shared" si="37"/>
        <v>19177555</v>
      </c>
      <c r="W219" s="2">
        <f t="shared" si="20"/>
        <v>0</v>
      </c>
      <c r="X219" s="2">
        <f t="shared" si="6"/>
        <v>725392.72229963541</v>
      </c>
      <c r="Y219" s="2">
        <f t="shared" si="40"/>
        <v>83078481.430137798</v>
      </c>
      <c r="Z219" s="2" t="str">
        <f t="shared" si="8"/>
        <v>HERE</v>
      </c>
      <c r="AA219" s="2">
        <f>IF(Z219="HERE",Y219,AA218+Graph!$G$1*1000)</f>
        <v>83078481.430137798</v>
      </c>
      <c r="AB219" s="2">
        <f t="shared" si="21"/>
        <v>725392.72229963541</v>
      </c>
      <c r="AC219" s="2">
        <f t="shared" si="41"/>
        <v>19177555</v>
      </c>
      <c r="AD219" s="3">
        <f t="shared" si="10"/>
        <v>52800000</v>
      </c>
      <c r="AE219" s="2">
        <f>IF(AE217&gt;=52800000,52800000,IF(AB198=Graph!G$1*1000,AE218+Graph!G$1*1000,AC219))</f>
        <v>19177555</v>
      </c>
      <c r="AF219" s="3">
        <f t="shared" si="11"/>
        <v>19177555</v>
      </c>
      <c r="AG219" s="3">
        <f t="shared" si="29"/>
        <v>48478877.75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144</v>
      </c>
      <c r="C220" s="7"/>
      <c r="D220" s="2" t="e">
        <f t="shared" si="12"/>
        <v>#N/A</v>
      </c>
      <c r="E220" s="2" t="e">
        <f t="shared" si="22"/>
        <v>#N/A</v>
      </c>
      <c r="F220" s="2"/>
      <c r="G220" s="2">
        <f t="shared" si="44"/>
        <v>0</v>
      </c>
      <c r="H220" s="2">
        <f t="shared" si="42"/>
        <v>19177555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3748640.4285714342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727499.36219510436</v>
      </c>
      <c r="Q220" s="2">
        <f t="shared" si="45"/>
        <v>727499.36219510436</v>
      </c>
      <c r="R220" s="2">
        <f t="shared" si="43"/>
        <v>102983535.79233292</v>
      </c>
      <c r="S220" s="2">
        <f t="shared" si="17"/>
        <v>0</v>
      </c>
      <c r="T220" s="2">
        <f t="shared" si="18"/>
        <v>20920.857142857276</v>
      </c>
      <c r="U220" s="2">
        <f t="shared" si="19"/>
        <v>727499.36219510436</v>
      </c>
      <c r="V220" s="2">
        <f t="shared" si="37"/>
        <v>19177555</v>
      </c>
      <c r="W220" s="2">
        <f t="shared" si="20"/>
        <v>0</v>
      </c>
      <c r="X220" s="2">
        <f t="shared" si="6"/>
        <v>727499.36219510436</v>
      </c>
      <c r="Y220" s="2">
        <f t="shared" si="40"/>
        <v>83805980.792332903</v>
      </c>
      <c r="Z220" s="2" t="str">
        <f t="shared" si="8"/>
        <v>HERE</v>
      </c>
      <c r="AA220" s="2">
        <f>IF(Z220="HERE",Y220,AA219+Graph!$G$1*1000)</f>
        <v>83805980.792332903</v>
      </c>
      <c r="AB220" s="2">
        <f t="shared" si="21"/>
        <v>727499.36219510436</v>
      </c>
      <c r="AC220" s="2">
        <f t="shared" si="41"/>
        <v>19177555</v>
      </c>
      <c r="AD220" s="3">
        <f t="shared" si="10"/>
        <v>52800000</v>
      </c>
      <c r="AE220" s="2">
        <f>IF(AE218&gt;=52800000,52800000,IF(AB199=Graph!G$1*1000,AE219+Graph!G$1*1000,AC220))</f>
        <v>19177555</v>
      </c>
      <c r="AF220" s="3">
        <f t="shared" si="11"/>
        <v>19177555</v>
      </c>
      <c r="AG220" s="3">
        <f t="shared" si="29"/>
        <v>48478877.75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145</v>
      </c>
      <c r="C221" s="7"/>
      <c r="D221" s="2" t="e">
        <f t="shared" si="12"/>
        <v>#N/A</v>
      </c>
      <c r="E221" s="2" t="e">
        <f t="shared" si="22"/>
        <v>#N/A</v>
      </c>
      <c r="F221" s="2"/>
      <c r="G221" s="2">
        <f t="shared" si="44"/>
        <v>0</v>
      </c>
      <c r="H221" s="2">
        <f t="shared" si="42"/>
        <v>19177555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3769561.2857142915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729606.00209058821</v>
      </c>
      <c r="Q221" s="2">
        <f t="shared" si="45"/>
        <v>729606.00209058821</v>
      </c>
      <c r="R221" s="2">
        <f t="shared" si="43"/>
        <v>103713141.79442351</v>
      </c>
      <c r="S221" s="2">
        <f t="shared" si="17"/>
        <v>0</v>
      </c>
      <c r="T221" s="2">
        <f t="shared" si="18"/>
        <v>20920.857142857276</v>
      </c>
      <c r="U221" s="2">
        <f t="shared" si="19"/>
        <v>729606.00209058821</v>
      </c>
      <c r="V221" s="2">
        <f t="shared" si="37"/>
        <v>19177555</v>
      </c>
      <c r="W221" s="2">
        <f t="shared" si="20"/>
        <v>0</v>
      </c>
      <c r="X221" s="2">
        <f t="shared" si="6"/>
        <v>729606.00209058821</v>
      </c>
      <c r="Y221" s="2">
        <f t="shared" si="40"/>
        <v>84535586.794423491</v>
      </c>
      <c r="Z221" s="2" t="str">
        <f t="shared" si="8"/>
        <v>HERE</v>
      </c>
      <c r="AA221" s="2">
        <f>IF(Z221="HERE",Y221,AA220+Graph!$G$1*1000)</f>
        <v>84535586.794423491</v>
      </c>
      <c r="AB221" s="2">
        <f t="shared" si="21"/>
        <v>729606.00209058821</v>
      </c>
      <c r="AC221" s="2">
        <f t="shared" si="41"/>
        <v>19177555</v>
      </c>
      <c r="AD221" s="3">
        <f t="shared" si="10"/>
        <v>52800000</v>
      </c>
      <c r="AE221" s="2">
        <f>IF(AE219&gt;=52800000,52800000,IF(AB200=Graph!G$1*1000,AE220+Graph!G$1*1000,AC221))</f>
        <v>19177555</v>
      </c>
      <c r="AF221" s="3">
        <f t="shared" si="11"/>
        <v>19177555</v>
      </c>
      <c r="AG221" s="3">
        <f t="shared" si="29"/>
        <v>48478877.75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146</v>
      </c>
      <c r="C222" s="7"/>
      <c r="D222" s="2" t="e">
        <f t="shared" si="12"/>
        <v>#N/A</v>
      </c>
      <c r="E222" s="2" t="e">
        <f t="shared" si="22"/>
        <v>#N/A</v>
      </c>
      <c r="F222" s="2"/>
      <c r="G222" s="2">
        <f t="shared" si="44"/>
        <v>0</v>
      </c>
      <c r="H222" s="2">
        <f t="shared" si="42"/>
        <v>19177555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3790482.1428571488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731712.64198605716</v>
      </c>
      <c r="Q222" s="2">
        <f t="shared" si="45"/>
        <v>731712.64198605716</v>
      </c>
      <c r="R222" s="2">
        <f t="shared" si="43"/>
        <v>104444854.43640956</v>
      </c>
      <c r="S222" s="2">
        <f t="shared" si="17"/>
        <v>0</v>
      </c>
      <c r="T222" s="2">
        <f t="shared" si="18"/>
        <v>20920.857142857276</v>
      </c>
      <c r="U222" s="2">
        <f t="shared" si="19"/>
        <v>731712.64198605716</v>
      </c>
      <c r="V222" s="2">
        <f t="shared" si="37"/>
        <v>19177555</v>
      </c>
      <c r="W222" s="2">
        <f t="shared" si="20"/>
        <v>0</v>
      </c>
      <c r="X222" s="2">
        <f t="shared" si="6"/>
        <v>731712.64198605716</v>
      </c>
      <c r="Y222" s="2">
        <f t="shared" si="40"/>
        <v>85267299.436409548</v>
      </c>
      <c r="Z222" s="2" t="str">
        <f t="shared" si="8"/>
        <v>HERE</v>
      </c>
      <c r="AA222" s="2">
        <f>IF(Z222="HERE",Y222,AA221+Graph!$G$1*1000)</f>
        <v>85267299.436409548</v>
      </c>
      <c r="AB222" s="2">
        <f t="shared" si="21"/>
        <v>731712.64198605716</v>
      </c>
      <c r="AC222" s="2">
        <f t="shared" si="41"/>
        <v>19177555</v>
      </c>
      <c r="AD222" s="3">
        <f t="shared" si="10"/>
        <v>52800000</v>
      </c>
      <c r="AE222" s="2">
        <f>IF(AE220&gt;=52800000,52800000,IF(AB201=Graph!G$1*1000,AE221+Graph!G$1*1000,AC222))</f>
        <v>19177555</v>
      </c>
      <c r="AF222" s="3">
        <f t="shared" si="11"/>
        <v>19177555</v>
      </c>
      <c r="AG222" s="3">
        <f t="shared" si="29"/>
        <v>48478877.75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147</v>
      </c>
      <c r="C223" s="7"/>
      <c r="D223" s="2" t="e">
        <f t="shared" si="12"/>
        <v>#N/A</v>
      </c>
      <c r="E223" s="2" t="e">
        <f t="shared" si="22"/>
        <v>#N/A</v>
      </c>
      <c r="F223" s="2"/>
      <c r="G223" s="2">
        <f t="shared" si="44"/>
        <v>0</v>
      </c>
      <c r="H223" s="2">
        <f t="shared" si="42"/>
        <v>19177555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3811403.0000000061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733819.28188152611</v>
      </c>
      <c r="Q223" s="2">
        <f t="shared" si="45"/>
        <v>733819.28188152611</v>
      </c>
      <c r="R223" s="2">
        <f t="shared" si="43"/>
        <v>105178673.71829109</v>
      </c>
      <c r="S223" s="2">
        <f t="shared" si="17"/>
        <v>0</v>
      </c>
      <c r="T223" s="2">
        <f t="shared" si="18"/>
        <v>20920.857142857276</v>
      </c>
      <c r="U223" s="2">
        <f t="shared" si="19"/>
        <v>733819.28188152611</v>
      </c>
      <c r="V223" s="2">
        <f t="shared" si="37"/>
        <v>19177555</v>
      </c>
      <c r="W223" s="2">
        <f t="shared" si="20"/>
        <v>0</v>
      </c>
      <c r="X223" s="2">
        <f t="shared" si="6"/>
        <v>733819.28188152611</v>
      </c>
      <c r="Y223" s="2">
        <f t="shared" ref="Y223:Y286" si="46">IF(COUNT($C224)=0,IF(COUNT($C223)=1,C223,SUM(Y222+X223)),C223)</f>
        <v>86001118.718291074</v>
      </c>
      <c r="Z223" s="2" t="str">
        <f t="shared" si="8"/>
        <v>HERE</v>
      </c>
      <c r="AA223" s="2">
        <f>IF(Z223="HERE",Y223,AA222+Graph!$G$1*1000)</f>
        <v>86001118.718291074</v>
      </c>
      <c r="AB223" s="2">
        <f t="shared" si="21"/>
        <v>733819.28188152611</v>
      </c>
      <c r="AC223" s="2">
        <f t="shared" ref="AC223:AC286" si="47">IF(Z224="HERE",V223,AC222)</f>
        <v>19177555</v>
      </c>
      <c r="AD223" s="3">
        <f t="shared" si="10"/>
        <v>52800000</v>
      </c>
      <c r="AE223" s="2">
        <f>IF(AE221&gt;=52800000,52800000,IF(AB202=Graph!G$1*1000,AE222+Graph!G$1*1000,AC223))</f>
        <v>19177555</v>
      </c>
      <c r="AF223" s="3">
        <f t="shared" si="11"/>
        <v>19177555</v>
      </c>
      <c r="AG223" s="3">
        <f t="shared" si="29"/>
        <v>48478877.75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148</v>
      </c>
      <c r="C224" s="7"/>
      <c r="D224" s="2" t="e">
        <f t="shared" si="12"/>
        <v>#N/A</v>
      </c>
      <c r="E224" s="2" t="e">
        <f t="shared" si="22"/>
        <v>#N/A</v>
      </c>
      <c r="F224" s="2"/>
      <c r="G224" s="2">
        <f t="shared" si="44"/>
        <v>0</v>
      </c>
      <c r="H224" s="2">
        <f t="shared" ref="H224:H287" si="48">IF(COUNT($C225)=0,IF(COUNT($C224)=1,C224,SUM(H223+G224)),C224)</f>
        <v>19177555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3832323.8571428633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735925.92177699506</v>
      </c>
      <c r="Q224" s="2">
        <f t="shared" si="45"/>
        <v>735925.92177699506</v>
      </c>
      <c r="R224" s="2">
        <f t="shared" ref="R224:R287" si="49">IF(COUNT($C225)=0,IF(COUNT($C224)=1,M224,SUM(R223+Q224)),M224)</f>
        <v>105914599.64006808</v>
      </c>
      <c r="S224" s="2">
        <f t="shared" si="17"/>
        <v>0</v>
      </c>
      <c r="T224" s="2">
        <f t="shared" si="18"/>
        <v>20920.857142857276</v>
      </c>
      <c r="U224" s="2">
        <f t="shared" si="19"/>
        <v>735925.92177699506</v>
      </c>
      <c r="V224" s="2">
        <f t="shared" si="37"/>
        <v>19177555</v>
      </c>
      <c r="W224" s="2">
        <f t="shared" si="20"/>
        <v>0</v>
      </c>
      <c r="X224" s="2">
        <f t="shared" si="6"/>
        <v>735925.92177699506</v>
      </c>
      <c r="Y224" s="2">
        <f t="shared" si="46"/>
        <v>86737044.640068069</v>
      </c>
      <c r="Z224" s="2" t="str">
        <f t="shared" si="8"/>
        <v>HERE</v>
      </c>
      <c r="AA224" s="2">
        <f>IF(Z224="HERE",Y224,AA223+Graph!$G$1*1000)</f>
        <v>86737044.640068069</v>
      </c>
      <c r="AB224" s="2">
        <f t="shared" si="21"/>
        <v>735925.92177699506</v>
      </c>
      <c r="AC224" s="2">
        <f t="shared" si="47"/>
        <v>19177555</v>
      </c>
      <c r="AD224" s="3">
        <f t="shared" si="10"/>
        <v>52800000</v>
      </c>
      <c r="AE224" s="2">
        <f>IF(AE222&gt;=52800000,52800000,IF(AB203=Graph!G$1*1000,AE223+Graph!G$1*1000,AC224))</f>
        <v>19177555</v>
      </c>
      <c r="AF224" s="3">
        <f t="shared" si="11"/>
        <v>19177555</v>
      </c>
      <c r="AG224" s="3">
        <f t="shared" si="29"/>
        <v>48478877.75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149</v>
      </c>
      <c r="C225" s="7"/>
      <c r="D225" s="2" t="e">
        <f t="shared" si="12"/>
        <v>#N/A</v>
      </c>
      <c r="E225" s="2" t="e">
        <f t="shared" si="22"/>
        <v>#N/A</v>
      </c>
      <c r="F225" s="2"/>
      <c r="G225" s="2">
        <f t="shared" si="44"/>
        <v>0</v>
      </c>
      <c r="H225" s="2">
        <f t="shared" si="48"/>
        <v>19177555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3853244.7142857206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738032.56167246401</v>
      </c>
      <c r="Q225" s="2">
        <f t="shared" si="45"/>
        <v>738032.56167246401</v>
      </c>
      <c r="R225" s="2">
        <f t="shared" si="49"/>
        <v>106652632.20174055</v>
      </c>
      <c r="S225" s="2">
        <f t="shared" si="17"/>
        <v>0</v>
      </c>
      <c r="T225" s="2">
        <f t="shared" si="18"/>
        <v>20920.857142857276</v>
      </c>
      <c r="U225" s="2">
        <f t="shared" si="19"/>
        <v>738032.56167246401</v>
      </c>
      <c r="V225" s="2">
        <f t="shared" si="37"/>
        <v>19177555</v>
      </c>
      <c r="W225" s="2">
        <f t="shared" si="20"/>
        <v>0</v>
      </c>
      <c r="X225" s="2">
        <f t="shared" si="6"/>
        <v>738032.56167246401</v>
      </c>
      <c r="Y225" s="2">
        <f t="shared" si="46"/>
        <v>87475077.201740533</v>
      </c>
      <c r="Z225" s="2" t="str">
        <f t="shared" si="8"/>
        <v>HERE</v>
      </c>
      <c r="AA225" s="2">
        <f>IF(Z225="HERE",Y225,AA224+Graph!$G$1*1000)</f>
        <v>87475077.201740533</v>
      </c>
      <c r="AB225" s="2">
        <f t="shared" si="21"/>
        <v>738032.56167246401</v>
      </c>
      <c r="AC225" s="2">
        <f t="shared" si="47"/>
        <v>19177555</v>
      </c>
      <c r="AD225" s="3">
        <f t="shared" si="10"/>
        <v>52800000</v>
      </c>
      <c r="AE225" s="2">
        <f>IF(AE223&gt;=52800000,52800000,IF(AB204=Graph!G$1*1000,AE224+Graph!G$1*1000,AC225))</f>
        <v>19177555</v>
      </c>
      <c r="AF225" s="3">
        <f t="shared" si="11"/>
        <v>19177555</v>
      </c>
      <c r="AG225" s="3">
        <f t="shared" si="29"/>
        <v>48478877.75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150</v>
      </c>
      <c r="C226" s="7"/>
      <c r="D226" s="2" t="e">
        <f t="shared" si="12"/>
        <v>#N/A</v>
      </c>
      <c r="E226" s="2" t="e">
        <f t="shared" si="22"/>
        <v>#N/A</v>
      </c>
      <c r="F226" s="2"/>
      <c r="G226" s="2">
        <f t="shared" si="44"/>
        <v>0</v>
      </c>
      <c r="H226" s="2">
        <f t="shared" si="48"/>
        <v>19177555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3874165.5714285779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740139.20156793296</v>
      </c>
      <c r="Q226" s="2">
        <f t="shared" si="45"/>
        <v>740139.20156793296</v>
      </c>
      <c r="R226" s="2">
        <f t="shared" si="49"/>
        <v>107392771.40330848</v>
      </c>
      <c r="S226" s="2">
        <f t="shared" si="17"/>
        <v>0</v>
      </c>
      <c r="T226" s="2">
        <f t="shared" si="18"/>
        <v>20920.857142857276</v>
      </c>
      <c r="U226" s="2">
        <f t="shared" si="19"/>
        <v>740139.20156793296</v>
      </c>
      <c r="V226" s="2">
        <f t="shared" si="37"/>
        <v>19177555</v>
      </c>
      <c r="W226" s="2">
        <f t="shared" si="20"/>
        <v>0</v>
      </c>
      <c r="X226" s="2">
        <f t="shared" si="6"/>
        <v>740139.20156793296</v>
      </c>
      <c r="Y226" s="2">
        <f t="shared" si="46"/>
        <v>88215216.403308466</v>
      </c>
      <c r="Z226" s="2" t="str">
        <f t="shared" si="8"/>
        <v>HERE</v>
      </c>
      <c r="AA226" s="2">
        <f>IF(Z226="HERE",Y226,AA225+Graph!$G$1*1000)</f>
        <v>88215216.403308466</v>
      </c>
      <c r="AB226" s="2">
        <f t="shared" si="21"/>
        <v>740139.20156793296</v>
      </c>
      <c r="AC226" s="2">
        <f t="shared" si="47"/>
        <v>19177555</v>
      </c>
      <c r="AD226" s="3">
        <f t="shared" si="10"/>
        <v>52800000</v>
      </c>
      <c r="AE226" s="2">
        <f>IF(AE224&gt;=52800000,52800000,IF(AB205=Graph!G$1*1000,AE225+Graph!G$1*1000,AC226))</f>
        <v>19177555</v>
      </c>
      <c r="AF226" s="3">
        <f t="shared" si="11"/>
        <v>19177555</v>
      </c>
      <c r="AG226" s="3">
        <f t="shared" si="29"/>
        <v>48478877.75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151</v>
      </c>
      <c r="C227" s="7"/>
      <c r="D227" s="2" t="e">
        <f t="shared" si="12"/>
        <v>#N/A</v>
      </c>
      <c r="E227" s="2" t="e">
        <f t="shared" si="22"/>
        <v>#N/A</v>
      </c>
      <c r="F227" s="2"/>
      <c r="G227" s="2">
        <f t="shared" si="44"/>
        <v>0</v>
      </c>
      <c r="H227" s="2">
        <f t="shared" si="48"/>
        <v>19177555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3895086.4285714352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742245.84146340191</v>
      </c>
      <c r="Q227" s="2">
        <f t="shared" si="45"/>
        <v>742245.84146340191</v>
      </c>
      <c r="R227" s="2">
        <f t="shared" si="49"/>
        <v>108135017.24477188</v>
      </c>
      <c r="S227" s="2">
        <f t="shared" si="17"/>
        <v>0</v>
      </c>
      <c r="T227" s="2">
        <f t="shared" si="18"/>
        <v>20920.857142857276</v>
      </c>
      <c r="U227" s="2">
        <f t="shared" si="19"/>
        <v>742245.84146340191</v>
      </c>
      <c r="V227" s="2">
        <f t="shared" si="37"/>
        <v>19177555</v>
      </c>
      <c r="W227" s="2">
        <f t="shared" si="20"/>
        <v>0</v>
      </c>
      <c r="X227" s="2">
        <f t="shared" si="6"/>
        <v>742245.84146340191</v>
      </c>
      <c r="Y227" s="2">
        <f t="shared" si="46"/>
        <v>88957462.244771868</v>
      </c>
      <c r="Z227" s="2" t="str">
        <f t="shared" si="8"/>
        <v>HERE</v>
      </c>
      <c r="AA227" s="2">
        <f>IF(Z227="HERE",Y227,AA226+Graph!$G$1*1000)</f>
        <v>88957462.244771868</v>
      </c>
      <c r="AB227" s="2">
        <f t="shared" si="21"/>
        <v>742245.84146340191</v>
      </c>
      <c r="AC227" s="2">
        <f t="shared" si="47"/>
        <v>19177555</v>
      </c>
      <c r="AD227" s="3">
        <f t="shared" si="10"/>
        <v>52800000</v>
      </c>
      <c r="AE227" s="2">
        <f>IF(AE225&gt;=52800000,52800000,IF(AB206=Graph!G$1*1000,AE226+Graph!G$1*1000,AC227))</f>
        <v>19177555</v>
      </c>
      <c r="AF227" s="3">
        <f t="shared" si="11"/>
        <v>19177555</v>
      </c>
      <c r="AG227" s="3">
        <f t="shared" si="29"/>
        <v>48478877.75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152</v>
      </c>
      <c r="C228" s="7"/>
      <c r="D228" s="2" t="e">
        <f t="shared" si="12"/>
        <v>#N/A</v>
      </c>
      <c r="E228" s="2" t="e">
        <f t="shared" si="22"/>
        <v>#N/A</v>
      </c>
      <c r="F228" s="2"/>
      <c r="G228" s="2">
        <f t="shared" si="44"/>
        <v>0</v>
      </c>
      <c r="H228" s="2">
        <f t="shared" si="48"/>
        <v>19177555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3916007.2857142924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744352.48135887086</v>
      </c>
      <c r="Q228" s="2">
        <f t="shared" si="45"/>
        <v>744352.48135887086</v>
      </c>
      <c r="R228" s="2">
        <f t="shared" si="49"/>
        <v>108879369.72613075</v>
      </c>
      <c r="S228" s="2">
        <f t="shared" si="17"/>
        <v>0</v>
      </c>
      <c r="T228" s="2">
        <f t="shared" si="18"/>
        <v>20920.857142857276</v>
      </c>
      <c r="U228" s="2">
        <f t="shared" si="19"/>
        <v>744352.48135887086</v>
      </c>
      <c r="V228" s="2">
        <f t="shared" si="37"/>
        <v>19177555</v>
      </c>
      <c r="W228" s="2">
        <f t="shared" si="20"/>
        <v>0</v>
      </c>
      <c r="X228" s="2">
        <f t="shared" si="6"/>
        <v>744352.48135887086</v>
      </c>
      <c r="Y228" s="2">
        <f t="shared" si="46"/>
        <v>89701814.726130739</v>
      </c>
      <c r="Z228" s="2" t="str">
        <f t="shared" si="8"/>
        <v>HERE</v>
      </c>
      <c r="AA228" s="2">
        <f>IF(Z228="HERE",Y228,AA227+Graph!$G$1*1000)</f>
        <v>89701814.726130739</v>
      </c>
      <c r="AB228" s="2">
        <f t="shared" si="21"/>
        <v>744352.48135887086</v>
      </c>
      <c r="AC228" s="2">
        <f t="shared" si="47"/>
        <v>19177555</v>
      </c>
      <c r="AD228" s="3">
        <f t="shared" si="10"/>
        <v>52800000</v>
      </c>
      <c r="AE228" s="2">
        <f>IF(AE226&gt;=52800000,52800000,IF(AB207=Graph!G$1*1000,AE227+Graph!G$1*1000,AC228))</f>
        <v>19177555</v>
      </c>
      <c r="AF228" s="3">
        <f t="shared" si="11"/>
        <v>19177555</v>
      </c>
      <c r="AG228" s="3">
        <f t="shared" si="29"/>
        <v>48478877.75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153</v>
      </c>
      <c r="C229" s="7"/>
      <c r="D229" s="2" t="e">
        <f t="shared" si="12"/>
        <v>#N/A</v>
      </c>
      <c r="E229" s="2" t="e">
        <f t="shared" si="22"/>
        <v>#N/A</v>
      </c>
      <c r="F229" s="2"/>
      <c r="G229" s="2">
        <f t="shared" si="44"/>
        <v>0</v>
      </c>
      <c r="H229" s="2">
        <f t="shared" si="48"/>
        <v>19177555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3936928.1428571497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746459.12125433981</v>
      </c>
      <c r="Q229" s="2">
        <f t="shared" si="45"/>
        <v>746459.12125433981</v>
      </c>
      <c r="R229" s="2">
        <f t="shared" si="49"/>
        <v>109625828.84738509</v>
      </c>
      <c r="S229" s="2">
        <f t="shared" si="17"/>
        <v>0</v>
      </c>
      <c r="T229" s="2">
        <f t="shared" si="18"/>
        <v>20920.857142857276</v>
      </c>
      <c r="U229" s="2">
        <f t="shared" si="19"/>
        <v>746459.12125433981</v>
      </c>
      <c r="V229" s="2">
        <f t="shared" si="37"/>
        <v>19177555</v>
      </c>
      <c r="W229" s="2">
        <f t="shared" si="20"/>
        <v>0</v>
      </c>
      <c r="X229" s="2">
        <f t="shared" si="6"/>
        <v>746459.12125433981</v>
      </c>
      <c r="Y229" s="2">
        <f t="shared" si="46"/>
        <v>90448273.847385079</v>
      </c>
      <c r="Z229" s="2" t="str">
        <f t="shared" si="8"/>
        <v>HERE</v>
      </c>
      <c r="AA229" s="2">
        <f>IF(Z229="HERE",Y229,AA228+Graph!$G$1*1000)</f>
        <v>90448273.847385079</v>
      </c>
      <c r="AB229" s="2">
        <f t="shared" si="21"/>
        <v>746459.12125433981</v>
      </c>
      <c r="AC229" s="2">
        <f t="shared" si="47"/>
        <v>19177555</v>
      </c>
      <c r="AD229" s="3">
        <f t="shared" si="10"/>
        <v>52800000</v>
      </c>
      <c r="AE229" s="2">
        <f>IF(AE227&gt;=52800000,52800000,IF(AB208=Graph!G$1*1000,AE228+Graph!G$1*1000,AC229))</f>
        <v>19177555</v>
      </c>
      <c r="AF229" s="3">
        <f t="shared" si="11"/>
        <v>19177555</v>
      </c>
      <c r="AG229" s="3">
        <f t="shared" si="29"/>
        <v>48478877.75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154</v>
      </c>
      <c r="C230" s="7"/>
      <c r="D230" s="2" t="e">
        <f t="shared" si="12"/>
        <v>#N/A</v>
      </c>
      <c r="E230" s="2" t="e">
        <f t="shared" si="22"/>
        <v>#N/A</v>
      </c>
      <c r="F230" s="2"/>
      <c r="G230" s="2">
        <f t="shared" ref="G230:G293" si="50">IF(F230&gt;800000,$AK$31*1000,F230)</f>
        <v>0</v>
      </c>
      <c r="H230" s="2">
        <f t="shared" si="48"/>
        <v>19177555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3957849.000000007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748565.76114980876</v>
      </c>
      <c r="Q230" s="2">
        <f t="shared" ref="Q230:Q293" si="51">IF(P230&gt;800000,800000,P230)</f>
        <v>748565.76114980876</v>
      </c>
      <c r="R230" s="2">
        <f t="shared" si="49"/>
        <v>110374394.6085349</v>
      </c>
      <c r="S230" s="2">
        <f t="shared" si="17"/>
        <v>0</v>
      </c>
      <c r="T230" s="2">
        <f t="shared" si="18"/>
        <v>20920.857142857276</v>
      </c>
      <c r="U230" s="2">
        <f t="shared" si="19"/>
        <v>748565.76114980876</v>
      </c>
      <c r="V230" s="2">
        <f t="shared" si="37"/>
        <v>19177555</v>
      </c>
      <c r="W230" s="2">
        <f t="shared" si="20"/>
        <v>0</v>
      </c>
      <c r="X230" s="2">
        <f t="shared" si="6"/>
        <v>748565.76114980876</v>
      </c>
      <c r="Y230" s="2">
        <f t="shared" si="46"/>
        <v>91196839.608534887</v>
      </c>
      <c r="Z230" s="2" t="str">
        <f t="shared" si="8"/>
        <v>HERE</v>
      </c>
      <c r="AA230" s="2">
        <f>IF(Z230="HERE",Y230,AA229+Graph!$G$1*1000)</f>
        <v>91196839.608534887</v>
      </c>
      <c r="AB230" s="2">
        <f t="shared" si="21"/>
        <v>748565.76114980876</v>
      </c>
      <c r="AC230" s="2">
        <f t="shared" si="47"/>
        <v>19177555</v>
      </c>
      <c r="AD230" s="3">
        <f t="shared" si="10"/>
        <v>52800000</v>
      </c>
      <c r="AE230" s="2">
        <f>IF(AE228&gt;=52800000,52800000,IF(AB209=Graph!G$1*1000,AE229+Graph!G$1*1000,AC230))</f>
        <v>19177555</v>
      </c>
      <c r="AF230" s="3">
        <f t="shared" si="11"/>
        <v>19177555</v>
      </c>
      <c r="AG230" s="3">
        <f t="shared" si="29"/>
        <v>48478877.75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155</v>
      </c>
      <c r="C231" s="7"/>
      <c r="D231" s="2" t="e">
        <f t="shared" si="12"/>
        <v>#N/A</v>
      </c>
      <c r="E231" s="2" t="e">
        <f t="shared" si="22"/>
        <v>#N/A</v>
      </c>
      <c r="F231" s="2"/>
      <c r="G231" s="2">
        <f t="shared" si="50"/>
        <v>0</v>
      </c>
      <c r="H231" s="2">
        <f t="shared" si="48"/>
        <v>19177555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3978769.8571428643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750672.40104529262</v>
      </c>
      <c r="Q231" s="2">
        <f t="shared" si="51"/>
        <v>750672.40104529262</v>
      </c>
      <c r="R231" s="2">
        <f t="shared" si="49"/>
        <v>111125067.00958019</v>
      </c>
      <c r="S231" s="2">
        <f t="shared" si="17"/>
        <v>0</v>
      </c>
      <c r="T231" s="2">
        <f t="shared" si="18"/>
        <v>20920.857142857276</v>
      </c>
      <c r="U231" s="2">
        <f t="shared" si="19"/>
        <v>750672.40104529262</v>
      </c>
      <c r="V231" s="2">
        <f t="shared" si="37"/>
        <v>19177555</v>
      </c>
      <c r="W231" s="2">
        <f t="shared" si="20"/>
        <v>0</v>
      </c>
      <c r="X231" s="2">
        <f t="shared" si="6"/>
        <v>750672.40104529262</v>
      </c>
      <c r="Y231" s="2">
        <f t="shared" si="46"/>
        <v>91947512.00958018</v>
      </c>
      <c r="Z231" s="2" t="str">
        <f t="shared" si="8"/>
        <v>HERE</v>
      </c>
      <c r="AA231" s="2">
        <f>IF(Z231="HERE",Y231,AA230+Graph!$G$1*1000)</f>
        <v>91947512.00958018</v>
      </c>
      <c r="AB231" s="2">
        <f t="shared" si="21"/>
        <v>750672.40104529262</v>
      </c>
      <c r="AC231" s="2">
        <f t="shared" si="47"/>
        <v>19177555</v>
      </c>
      <c r="AD231" s="3">
        <f t="shared" si="10"/>
        <v>52800000</v>
      </c>
      <c r="AE231" s="2">
        <f>IF(AE229&gt;=52800000,52800000,IF(AB210=Graph!G$1*1000,AE230+Graph!G$1*1000,AC231))</f>
        <v>19177555</v>
      </c>
      <c r="AF231" s="3">
        <f t="shared" si="11"/>
        <v>19177555</v>
      </c>
      <c r="AG231" s="3">
        <f t="shared" si="29"/>
        <v>48478877.75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156</v>
      </c>
      <c r="C232" s="7"/>
      <c r="D232" s="2" t="e">
        <f t="shared" si="12"/>
        <v>#N/A</v>
      </c>
      <c r="E232" s="2" t="e">
        <f t="shared" si="22"/>
        <v>#N/A</v>
      </c>
      <c r="F232" s="2"/>
      <c r="G232" s="2">
        <f t="shared" si="50"/>
        <v>0</v>
      </c>
      <c r="H232" s="2">
        <f t="shared" si="48"/>
        <v>19177555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3999690.7142857215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752779.04094076157</v>
      </c>
      <c r="Q232" s="2">
        <f t="shared" si="51"/>
        <v>752779.04094076157</v>
      </c>
      <c r="R232" s="2">
        <f t="shared" si="49"/>
        <v>111877846.05052096</v>
      </c>
      <c r="S232" s="2">
        <f t="shared" si="17"/>
        <v>0</v>
      </c>
      <c r="T232" s="2">
        <f t="shared" si="18"/>
        <v>20920.857142857276</v>
      </c>
      <c r="U232" s="2">
        <f t="shared" si="19"/>
        <v>752779.04094076157</v>
      </c>
      <c r="V232" s="2">
        <f t="shared" si="37"/>
        <v>19177555</v>
      </c>
      <c r="W232" s="2">
        <f t="shared" si="20"/>
        <v>0</v>
      </c>
      <c r="X232" s="2">
        <f t="shared" si="6"/>
        <v>752779.04094076157</v>
      </c>
      <c r="Y232" s="2">
        <f t="shared" si="46"/>
        <v>92700291.050520942</v>
      </c>
      <c r="Z232" s="2" t="str">
        <f t="shared" si="8"/>
        <v>HERE</v>
      </c>
      <c r="AA232" s="2">
        <f>IF(Z232="HERE",Y232,AA231+Graph!$G$1*1000)</f>
        <v>92700291.050520942</v>
      </c>
      <c r="AB232" s="2">
        <f t="shared" si="21"/>
        <v>752779.04094076157</v>
      </c>
      <c r="AC232" s="2">
        <f t="shared" si="47"/>
        <v>19177555</v>
      </c>
      <c r="AD232" s="3">
        <f t="shared" si="10"/>
        <v>52800000</v>
      </c>
      <c r="AE232" s="2">
        <f>IF(AE230&gt;=52800000,52800000,IF(AB211=Graph!G$1*1000,AE231+Graph!G$1*1000,AC232))</f>
        <v>19177555</v>
      </c>
      <c r="AF232" s="3">
        <f t="shared" si="11"/>
        <v>19177555</v>
      </c>
      <c r="AG232" s="3">
        <f t="shared" si="29"/>
        <v>48478877.75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157</v>
      </c>
      <c r="C233" s="7"/>
      <c r="D233" s="2" t="e">
        <f t="shared" si="12"/>
        <v>#N/A</v>
      </c>
      <c r="E233" s="2" t="e">
        <f t="shared" si="22"/>
        <v>#N/A</v>
      </c>
      <c r="F233" s="2"/>
      <c r="G233" s="2">
        <f t="shared" si="50"/>
        <v>0</v>
      </c>
      <c r="H233" s="2">
        <f t="shared" si="48"/>
        <v>19177555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4020611.5714285788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754885.68083623052</v>
      </c>
      <c r="Q233" s="2">
        <f t="shared" si="51"/>
        <v>754885.68083623052</v>
      </c>
      <c r="R233" s="2">
        <f t="shared" si="49"/>
        <v>112632731.73135719</v>
      </c>
      <c r="S233" s="2">
        <f t="shared" si="17"/>
        <v>0</v>
      </c>
      <c r="T233" s="2">
        <f t="shared" si="18"/>
        <v>20920.857142857276</v>
      </c>
      <c r="U233" s="2">
        <f t="shared" si="19"/>
        <v>754885.68083623052</v>
      </c>
      <c r="V233" s="2">
        <f t="shared" si="37"/>
        <v>19177555</v>
      </c>
      <c r="W233" s="2">
        <f t="shared" si="20"/>
        <v>0</v>
      </c>
      <c r="X233" s="2">
        <f t="shared" si="6"/>
        <v>754885.68083623052</v>
      </c>
      <c r="Y233" s="2">
        <f t="shared" si="46"/>
        <v>93455176.731357172</v>
      </c>
      <c r="Z233" s="2" t="str">
        <f t="shared" si="8"/>
        <v>HERE</v>
      </c>
      <c r="AA233" s="2">
        <f>IF(Z233="HERE",Y233,AA232+Graph!$G$1*1000)</f>
        <v>93455176.731357172</v>
      </c>
      <c r="AB233" s="2">
        <f t="shared" si="21"/>
        <v>754885.68083623052</v>
      </c>
      <c r="AC233" s="2">
        <f t="shared" si="47"/>
        <v>19177555</v>
      </c>
      <c r="AD233" s="3">
        <f t="shared" si="10"/>
        <v>52800000</v>
      </c>
      <c r="AE233" s="2">
        <f>IF(AE231&gt;=52800000,52800000,IF(AB212=Graph!G$1*1000,AE232+Graph!G$1*1000,AC233))</f>
        <v>19177555</v>
      </c>
      <c r="AF233" s="3">
        <f t="shared" si="11"/>
        <v>19177555</v>
      </c>
      <c r="AG233" s="3">
        <f t="shared" si="29"/>
        <v>48478877.75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158</v>
      </c>
      <c r="C234" s="7"/>
      <c r="D234" s="2" t="e">
        <f t="shared" si="12"/>
        <v>#N/A</v>
      </c>
      <c r="E234" s="2" t="e">
        <f t="shared" si="22"/>
        <v>#N/A</v>
      </c>
      <c r="F234" s="2"/>
      <c r="G234" s="2">
        <f t="shared" si="50"/>
        <v>0</v>
      </c>
      <c r="H234" s="2">
        <f t="shared" si="48"/>
        <v>19177555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4041532.4285714361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756992.32073169947</v>
      </c>
      <c r="Q234" s="2">
        <f t="shared" si="51"/>
        <v>756992.32073169947</v>
      </c>
      <c r="R234" s="2">
        <f t="shared" si="49"/>
        <v>113389724.05208889</v>
      </c>
      <c r="S234" s="2">
        <f t="shared" si="17"/>
        <v>0</v>
      </c>
      <c r="T234" s="2">
        <f t="shared" si="18"/>
        <v>20920.857142857276</v>
      </c>
      <c r="U234" s="2">
        <f t="shared" si="19"/>
        <v>756992.32073169947</v>
      </c>
      <c r="V234" s="2">
        <f t="shared" si="37"/>
        <v>19177555</v>
      </c>
      <c r="W234" s="2">
        <f t="shared" si="20"/>
        <v>0</v>
      </c>
      <c r="X234" s="2">
        <f t="shared" si="6"/>
        <v>756992.32073169947</v>
      </c>
      <c r="Y234" s="2">
        <f t="shared" si="46"/>
        <v>94212169.052088872</v>
      </c>
      <c r="Z234" s="2" t="str">
        <f t="shared" si="8"/>
        <v>HERE</v>
      </c>
      <c r="AA234" s="2">
        <f>IF(Z234="HERE",Y234,AA233+Graph!$G$1*1000)</f>
        <v>94212169.052088872</v>
      </c>
      <c r="AB234" s="2">
        <f t="shared" si="21"/>
        <v>756992.32073169947</v>
      </c>
      <c r="AC234" s="2">
        <f t="shared" si="47"/>
        <v>19177555</v>
      </c>
      <c r="AD234" s="3">
        <f t="shared" si="10"/>
        <v>52800000</v>
      </c>
      <c r="AE234" s="2">
        <f>IF(AE232&gt;=52800000,52800000,IF(AB213=Graph!G$1*1000,AE233+Graph!G$1*1000,AC234))</f>
        <v>19177555</v>
      </c>
      <c r="AF234" s="3">
        <f t="shared" si="11"/>
        <v>19177555</v>
      </c>
      <c r="AG234" s="3">
        <f t="shared" si="29"/>
        <v>48478877.75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159</v>
      </c>
      <c r="C235" s="7"/>
      <c r="D235" s="2" t="e">
        <f t="shared" si="12"/>
        <v>#N/A</v>
      </c>
      <c r="E235" s="2" t="e">
        <f t="shared" si="22"/>
        <v>#N/A</v>
      </c>
      <c r="F235" s="2"/>
      <c r="G235" s="2">
        <f t="shared" si="50"/>
        <v>0</v>
      </c>
      <c r="H235" s="2">
        <f t="shared" si="48"/>
        <v>19177555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4062453.2857142934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759098.96062716842</v>
      </c>
      <c r="Q235" s="2">
        <f t="shared" si="51"/>
        <v>759098.96062716842</v>
      </c>
      <c r="R235" s="2">
        <f t="shared" si="49"/>
        <v>114148823.01271605</v>
      </c>
      <c r="S235" s="2">
        <f t="shared" si="17"/>
        <v>0</v>
      </c>
      <c r="T235" s="2">
        <f t="shared" si="18"/>
        <v>20920.857142857276</v>
      </c>
      <c r="U235" s="2">
        <f t="shared" si="19"/>
        <v>759098.96062716842</v>
      </c>
      <c r="V235" s="2">
        <f t="shared" si="37"/>
        <v>19177555</v>
      </c>
      <c r="W235" s="2">
        <f t="shared" si="20"/>
        <v>0</v>
      </c>
      <c r="X235" s="2">
        <f t="shared" si="6"/>
        <v>759098.96062716842</v>
      </c>
      <c r="Y235" s="2">
        <f t="shared" si="46"/>
        <v>94971268.01271604</v>
      </c>
      <c r="Z235" s="2" t="str">
        <f t="shared" si="8"/>
        <v>HERE</v>
      </c>
      <c r="AA235" s="2">
        <f>IF(Z235="HERE",Y235,AA234+Graph!$G$1*1000)</f>
        <v>94971268.01271604</v>
      </c>
      <c r="AB235" s="2">
        <f t="shared" si="21"/>
        <v>759098.96062716842</v>
      </c>
      <c r="AC235" s="2">
        <f t="shared" si="47"/>
        <v>19177555</v>
      </c>
      <c r="AD235" s="3">
        <f t="shared" si="10"/>
        <v>52800000</v>
      </c>
      <c r="AE235" s="2">
        <f>IF(AE233&gt;=52800000,52800000,IF(AB214=Graph!G$1*1000,AE234+Graph!G$1*1000,AC235))</f>
        <v>19177555</v>
      </c>
      <c r="AF235" s="3">
        <f t="shared" si="11"/>
        <v>19177555</v>
      </c>
      <c r="AG235" s="3">
        <f t="shared" si="29"/>
        <v>48478877.75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160</v>
      </c>
      <c r="C236" s="7"/>
      <c r="D236" s="2" t="e">
        <f t="shared" si="12"/>
        <v>#N/A</v>
      </c>
      <c r="E236" s="2" t="e">
        <f t="shared" si="22"/>
        <v>#N/A</v>
      </c>
      <c r="F236" s="2"/>
      <c r="G236" s="2">
        <f t="shared" si="50"/>
        <v>0</v>
      </c>
      <c r="H236" s="2">
        <f t="shared" si="48"/>
        <v>19177555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4083374.1428571506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761205.60052263737</v>
      </c>
      <c r="Q236" s="2">
        <f t="shared" si="51"/>
        <v>761205.60052263737</v>
      </c>
      <c r="R236" s="2">
        <f t="shared" si="49"/>
        <v>114910028.61323869</v>
      </c>
      <c r="S236" s="2">
        <f t="shared" si="17"/>
        <v>0</v>
      </c>
      <c r="T236" s="2">
        <f t="shared" si="18"/>
        <v>20920.857142857276</v>
      </c>
      <c r="U236" s="2">
        <f t="shared" si="19"/>
        <v>761205.60052263737</v>
      </c>
      <c r="V236" s="2">
        <f t="shared" si="37"/>
        <v>19177555</v>
      </c>
      <c r="W236" s="2">
        <f t="shared" si="20"/>
        <v>0</v>
      </c>
      <c r="X236" s="2">
        <f t="shared" si="6"/>
        <v>761205.60052263737</v>
      </c>
      <c r="Y236" s="2">
        <f t="shared" si="46"/>
        <v>95732473.613238677</v>
      </c>
      <c r="Z236" s="2" t="str">
        <f t="shared" si="8"/>
        <v>HERE</v>
      </c>
      <c r="AA236" s="2">
        <f>IF(Z236="HERE",Y236,AA235+Graph!$G$1*1000)</f>
        <v>95732473.613238677</v>
      </c>
      <c r="AB236" s="2">
        <f t="shared" si="21"/>
        <v>761205.60052263737</v>
      </c>
      <c r="AC236" s="2">
        <f t="shared" si="47"/>
        <v>19177555</v>
      </c>
      <c r="AD236" s="3">
        <f t="shared" si="10"/>
        <v>52800000</v>
      </c>
      <c r="AE236" s="2">
        <f>IF(AE234&gt;=52800000,52800000,IF(AB215=Graph!G$1*1000,AE235+Graph!G$1*1000,AC236))</f>
        <v>19177555</v>
      </c>
      <c r="AF236" s="3">
        <f t="shared" si="11"/>
        <v>19177555</v>
      </c>
      <c r="AG236" s="3">
        <f t="shared" si="29"/>
        <v>48478877.75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161</v>
      </c>
      <c r="C237" s="7"/>
      <c r="D237" s="2" t="e">
        <f t="shared" si="12"/>
        <v>#N/A</v>
      </c>
      <c r="E237" s="2" t="e">
        <f t="shared" si="22"/>
        <v>#N/A</v>
      </c>
      <c r="F237" s="2"/>
      <c r="G237" s="2">
        <f t="shared" si="50"/>
        <v>0</v>
      </c>
      <c r="H237" s="2">
        <f t="shared" si="48"/>
        <v>19177555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4104295.0000000079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763312.24041810632</v>
      </c>
      <c r="Q237" s="2">
        <f t="shared" si="51"/>
        <v>763312.24041810632</v>
      </c>
      <c r="R237" s="2">
        <f t="shared" si="49"/>
        <v>115673340.8536568</v>
      </c>
      <c r="S237" s="2">
        <f t="shared" si="17"/>
        <v>0</v>
      </c>
      <c r="T237" s="2">
        <f t="shared" si="18"/>
        <v>20920.857142857276</v>
      </c>
      <c r="U237" s="2">
        <f t="shared" si="19"/>
        <v>763312.24041810632</v>
      </c>
      <c r="V237" s="2">
        <f t="shared" si="37"/>
        <v>19177555</v>
      </c>
      <c r="W237" s="2">
        <f t="shared" si="20"/>
        <v>0</v>
      </c>
      <c r="X237" s="2">
        <f t="shared" si="6"/>
        <v>763312.24041810632</v>
      </c>
      <c r="Y237" s="2">
        <f t="shared" si="46"/>
        <v>96495785.853656784</v>
      </c>
      <c r="Z237" s="2" t="str">
        <f t="shared" si="8"/>
        <v>HERE</v>
      </c>
      <c r="AA237" s="2">
        <f>IF(Z237="HERE",Y237,AA236+Graph!$G$1*1000)</f>
        <v>96495785.853656784</v>
      </c>
      <c r="AB237" s="2">
        <f t="shared" si="21"/>
        <v>763312.24041810632</v>
      </c>
      <c r="AC237" s="2">
        <f t="shared" si="47"/>
        <v>19177555</v>
      </c>
      <c r="AD237" s="3">
        <f t="shared" si="10"/>
        <v>52800000</v>
      </c>
      <c r="AE237" s="2">
        <f>IF(AE235&gt;=52800000,52800000,IF(AB216=Graph!G$1*1000,AE236+Graph!G$1*1000,AC237))</f>
        <v>19177555</v>
      </c>
      <c r="AF237" s="3">
        <f t="shared" si="11"/>
        <v>19177555</v>
      </c>
      <c r="AG237" s="3">
        <f t="shared" si="29"/>
        <v>48478877.75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162</v>
      </c>
      <c r="C238" s="7"/>
      <c r="D238" s="2" t="e">
        <f t="shared" si="12"/>
        <v>#N/A</v>
      </c>
      <c r="E238" s="2" t="e">
        <f t="shared" si="22"/>
        <v>#N/A</v>
      </c>
      <c r="F238" s="2"/>
      <c r="G238" s="2">
        <f t="shared" si="50"/>
        <v>0</v>
      </c>
      <c r="H238" s="2">
        <f t="shared" si="48"/>
        <v>19177555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4125215.8571428652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765418.88031357527</v>
      </c>
      <c r="Q238" s="2">
        <f t="shared" si="51"/>
        <v>765418.88031357527</v>
      </c>
      <c r="R238" s="2">
        <f t="shared" si="49"/>
        <v>116438759.73397037</v>
      </c>
      <c r="S238" s="2">
        <f t="shared" si="17"/>
        <v>0</v>
      </c>
      <c r="T238" s="2">
        <f t="shared" si="18"/>
        <v>20920.857142857276</v>
      </c>
      <c r="U238" s="2">
        <f t="shared" si="19"/>
        <v>765418.88031357527</v>
      </c>
      <c r="V238" s="2">
        <f t="shared" si="37"/>
        <v>19177555</v>
      </c>
      <c r="W238" s="2">
        <f t="shared" si="20"/>
        <v>0</v>
      </c>
      <c r="X238" s="2">
        <f t="shared" si="6"/>
        <v>765418.88031357527</v>
      </c>
      <c r="Y238" s="2">
        <f t="shared" si="46"/>
        <v>97261204.733970359</v>
      </c>
      <c r="Z238" s="2" t="str">
        <f t="shared" si="8"/>
        <v>HERE</v>
      </c>
      <c r="AA238" s="2">
        <f>IF(Z238="HERE",Y238,AA237+Graph!$G$1*1000)</f>
        <v>97261204.733970359</v>
      </c>
      <c r="AB238" s="2">
        <f t="shared" si="21"/>
        <v>765418.88031357527</v>
      </c>
      <c r="AC238" s="2">
        <f t="shared" si="47"/>
        <v>19177555</v>
      </c>
      <c r="AD238" s="3">
        <f t="shared" si="10"/>
        <v>52800000</v>
      </c>
      <c r="AE238" s="2">
        <f>IF(AE236&gt;=52800000,52800000,IF(AB217=Graph!G$1*1000,AE237+Graph!G$1*1000,AC238))</f>
        <v>19177555</v>
      </c>
      <c r="AF238" s="3">
        <f t="shared" si="11"/>
        <v>19177555</v>
      </c>
      <c r="AG238" s="3">
        <f t="shared" si="29"/>
        <v>48478877.75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163</v>
      </c>
      <c r="C239" s="7"/>
      <c r="D239" s="2" t="e">
        <f t="shared" si="12"/>
        <v>#N/A</v>
      </c>
      <c r="E239" s="2" t="e">
        <f t="shared" si="22"/>
        <v>#N/A</v>
      </c>
      <c r="F239" s="2"/>
      <c r="G239" s="2">
        <f t="shared" si="50"/>
        <v>0</v>
      </c>
      <c r="H239" s="2">
        <f t="shared" si="48"/>
        <v>19177555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4146136.7142857225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767525.52020904422</v>
      </c>
      <c r="Q239" s="2">
        <f t="shared" si="51"/>
        <v>767525.52020904422</v>
      </c>
      <c r="R239" s="2">
        <f t="shared" si="49"/>
        <v>117206285.25417942</v>
      </c>
      <c r="S239" s="2">
        <f t="shared" si="17"/>
        <v>0</v>
      </c>
      <c r="T239" s="2">
        <f t="shared" si="18"/>
        <v>20920.857142857276</v>
      </c>
      <c r="U239" s="2">
        <f t="shared" si="19"/>
        <v>767525.52020904422</v>
      </c>
      <c r="V239" s="2">
        <f t="shared" si="37"/>
        <v>19177555</v>
      </c>
      <c r="W239" s="2">
        <f t="shared" si="20"/>
        <v>0</v>
      </c>
      <c r="X239" s="2">
        <f t="shared" si="6"/>
        <v>767525.52020904422</v>
      </c>
      <c r="Y239" s="2">
        <f t="shared" si="46"/>
        <v>98028730.254179403</v>
      </c>
      <c r="Z239" s="2" t="str">
        <f t="shared" si="8"/>
        <v>HERE</v>
      </c>
      <c r="AA239" s="2">
        <f>IF(Z239="HERE",Y239,AA238+Graph!$G$1*1000)</f>
        <v>98028730.254179403</v>
      </c>
      <c r="AB239" s="2">
        <f t="shared" si="21"/>
        <v>767525.52020904422</v>
      </c>
      <c r="AC239" s="2">
        <f t="shared" si="47"/>
        <v>19177555</v>
      </c>
      <c r="AD239" s="3">
        <f t="shared" si="10"/>
        <v>52800000</v>
      </c>
      <c r="AE239" s="2">
        <f>IF(AE237&gt;=52800000,52800000,IF(AB218=Graph!G$1*1000,AE238+Graph!G$1*1000,AC239))</f>
        <v>19177555</v>
      </c>
      <c r="AF239" s="3">
        <f t="shared" si="11"/>
        <v>19177555</v>
      </c>
      <c r="AG239" s="3">
        <f t="shared" si="29"/>
        <v>48478877.75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164</v>
      </c>
      <c r="C240" s="7"/>
      <c r="D240" s="2" t="e">
        <f t="shared" si="12"/>
        <v>#N/A</v>
      </c>
      <c r="E240" s="2" t="e">
        <f t="shared" si="22"/>
        <v>#N/A</v>
      </c>
      <c r="F240" s="2"/>
      <c r="G240" s="2">
        <f t="shared" si="50"/>
        <v>0</v>
      </c>
      <c r="H240" s="2">
        <f t="shared" si="48"/>
        <v>19177555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4167057.5714285797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769632.16010451317</v>
      </c>
      <c r="Q240" s="2">
        <f t="shared" si="51"/>
        <v>769632.16010451317</v>
      </c>
      <c r="R240" s="2">
        <f t="shared" si="49"/>
        <v>117975917.41428393</v>
      </c>
      <c r="S240" s="2">
        <f t="shared" si="17"/>
        <v>0</v>
      </c>
      <c r="T240" s="2">
        <f t="shared" si="18"/>
        <v>20920.857142857276</v>
      </c>
      <c r="U240" s="2">
        <f t="shared" si="19"/>
        <v>769632.16010451317</v>
      </c>
      <c r="V240" s="2">
        <f t="shared" si="37"/>
        <v>19177555</v>
      </c>
      <c r="W240" s="2">
        <f t="shared" si="20"/>
        <v>0</v>
      </c>
      <c r="X240" s="2">
        <f t="shared" si="6"/>
        <v>769632.16010451317</v>
      </c>
      <c r="Y240" s="2">
        <f t="shared" si="46"/>
        <v>98798362.414283916</v>
      </c>
      <c r="Z240" s="2" t="str">
        <f t="shared" si="8"/>
        <v>HERE</v>
      </c>
      <c r="AA240" s="2">
        <f>IF(Z240="HERE",Y240,AA239+Graph!$G$1*1000)</f>
        <v>98798362.414283916</v>
      </c>
      <c r="AB240" s="2">
        <f t="shared" si="21"/>
        <v>769632.16010451317</v>
      </c>
      <c r="AC240" s="2">
        <f t="shared" si="47"/>
        <v>19177555</v>
      </c>
      <c r="AD240" s="3">
        <f t="shared" si="10"/>
        <v>52800000</v>
      </c>
      <c r="AE240" s="2">
        <f>IF(AE238&gt;=52800000,52800000,IF(AB219=Graph!G$1*1000,AE239+Graph!G$1*1000,AC240))</f>
        <v>19177555</v>
      </c>
      <c r="AF240" s="3">
        <f t="shared" si="11"/>
        <v>19177555</v>
      </c>
      <c r="AG240" s="3">
        <f t="shared" si="29"/>
        <v>48478877.75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165</v>
      </c>
      <c r="C241" s="7"/>
      <c r="D241" s="2" t="e">
        <f t="shared" si="12"/>
        <v>#N/A</v>
      </c>
      <c r="E241" s="2" t="e">
        <f t="shared" si="22"/>
        <v>#N/A</v>
      </c>
      <c r="F241" s="2"/>
      <c r="G241" s="2">
        <f t="shared" si="50"/>
        <v>0</v>
      </c>
      <c r="H241" s="2">
        <f t="shared" si="48"/>
        <v>19177555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4187978.428571437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771738.79999998212</v>
      </c>
      <c r="Q241" s="2">
        <f t="shared" si="51"/>
        <v>771738.79999998212</v>
      </c>
      <c r="R241" s="2">
        <f t="shared" si="49"/>
        <v>118747656.21428391</v>
      </c>
      <c r="S241" s="2">
        <f t="shared" si="17"/>
        <v>0</v>
      </c>
      <c r="T241" s="2">
        <f t="shared" si="18"/>
        <v>20920.857142857276</v>
      </c>
      <c r="U241" s="2">
        <f t="shared" si="19"/>
        <v>771738.79999998212</v>
      </c>
      <c r="V241" s="2">
        <f t="shared" si="37"/>
        <v>19177555</v>
      </c>
      <c r="W241" s="2">
        <f t="shared" si="20"/>
        <v>0</v>
      </c>
      <c r="X241" s="2">
        <f t="shared" si="6"/>
        <v>771738.79999998212</v>
      </c>
      <c r="Y241" s="2">
        <f t="shared" si="46"/>
        <v>99570101.214283898</v>
      </c>
      <c r="Z241" s="2" t="str">
        <f t="shared" si="8"/>
        <v>HERE</v>
      </c>
      <c r="AA241" s="2">
        <f>IF(Z241="HERE",Y241,AA240+Graph!$G$1*1000)</f>
        <v>99570101.214283898</v>
      </c>
      <c r="AB241" s="2">
        <f t="shared" si="21"/>
        <v>771738.79999998212</v>
      </c>
      <c r="AC241" s="2">
        <f t="shared" si="47"/>
        <v>19177555</v>
      </c>
      <c r="AD241" s="3">
        <f t="shared" si="10"/>
        <v>52800000</v>
      </c>
      <c r="AE241" s="2">
        <f>IF(AE239&gt;=52800000,52800000,IF(AB220=Graph!G$1*1000,AE240+Graph!G$1*1000,AC241))</f>
        <v>19177555</v>
      </c>
      <c r="AF241" s="3">
        <f t="shared" si="11"/>
        <v>19177555</v>
      </c>
      <c r="AG241" s="3">
        <f t="shared" si="29"/>
        <v>48478877.75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166</v>
      </c>
      <c r="C242" s="7"/>
      <c r="D242" s="2" t="e">
        <f t="shared" si="12"/>
        <v>#N/A</v>
      </c>
      <c r="E242" s="2" t="e">
        <f t="shared" si="22"/>
        <v>#N/A</v>
      </c>
      <c r="F242" s="2"/>
      <c r="G242" s="2">
        <f t="shared" si="50"/>
        <v>0</v>
      </c>
      <c r="H242" s="2">
        <f t="shared" si="48"/>
        <v>19177555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4208899.2857142938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773845.43989546597</v>
      </c>
      <c r="Q242" s="2">
        <f t="shared" si="51"/>
        <v>773845.43989546597</v>
      </c>
      <c r="R242" s="2">
        <f t="shared" si="49"/>
        <v>119521501.65417938</v>
      </c>
      <c r="S242" s="2">
        <f t="shared" si="17"/>
        <v>0</v>
      </c>
      <c r="T242" s="2">
        <f t="shared" si="18"/>
        <v>20920.85714285681</v>
      </c>
      <c r="U242" s="2">
        <f t="shared" si="19"/>
        <v>773845.43989546597</v>
      </c>
      <c r="V242" s="2">
        <f t="shared" si="37"/>
        <v>19177555</v>
      </c>
      <c r="W242" s="2">
        <f t="shared" si="20"/>
        <v>0</v>
      </c>
      <c r="X242" s="2">
        <f t="shared" si="6"/>
        <v>773845.43989546597</v>
      </c>
      <c r="Y242" s="2">
        <f t="shared" si="46"/>
        <v>100343946.65417936</v>
      </c>
      <c r="Z242" s="2" t="str">
        <f t="shared" si="8"/>
        <v>HERE</v>
      </c>
      <c r="AA242" s="2">
        <f>IF(Z242="HERE",Y242,AA241+Graph!$G$1*1000)</f>
        <v>100343946.65417936</v>
      </c>
      <c r="AB242" s="2">
        <f t="shared" si="21"/>
        <v>773845.43989546597</v>
      </c>
      <c r="AC242" s="2">
        <f t="shared" si="47"/>
        <v>19177555</v>
      </c>
      <c r="AD242" s="3">
        <f t="shared" si="10"/>
        <v>52800000</v>
      </c>
      <c r="AE242" s="2">
        <f>IF(AE240&gt;=52800000,52800000,IF(AB221=Graph!G$1*1000,AE241+Graph!G$1*1000,AC242))</f>
        <v>19177555</v>
      </c>
      <c r="AF242" s="3">
        <f t="shared" si="11"/>
        <v>19177555</v>
      </c>
      <c r="AG242" s="3">
        <f t="shared" si="29"/>
        <v>48478877.75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167</v>
      </c>
      <c r="C243" s="7"/>
      <c r="D243" s="2" t="e">
        <f t="shared" si="12"/>
        <v>#N/A</v>
      </c>
      <c r="E243" s="2" t="e">
        <f t="shared" si="22"/>
        <v>#N/A</v>
      </c>
      <c r="F243" s="2"/>
      <c r="G243" s="2">
        <f t="shared" si="50"/>
        <v>0</v>
      </c>
      <c r="H243" s="2">
        <f t="shared" si="48"/>
        <v>19177555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4229820.1428571511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775952.07979093492</v>
      </c>
      <c r="Q243" s="2">
        <f t="shared" si="51"/>
        <v>775952.07979093492</v>
      </c>
      <c r="R243" s="2">
        <f t="shared" si="49"/>
        <v>120297453.73397031</v>
      </c>
      <c r="S243" s="2">
        <f t="shared" si="17"/>
        <v>0</v>
      </c>
      <c r="T243" s="2">
        <f t="shared" si="18"/>
        <v>20920.857142857276</v>
      </c>
      <c r="U243" s="2">
        <f t="shared" si="19"/>
        <v>775952.07979093492</v>
      </c>
      <c r="V243" s="2">
        <f t="shared" si="37"/>
        <v>19177555</v>
      </c>
      <c r="W243" s="2">
        <f t="shared" si="20"/>
        <v>0</v>
      </c>
      <c r="X243" s="2">
        <f t="shared" si="6"/>
        <v>775952.07979093492</v>
      </c>
      <c r="Y243" s="2">
        <f t="shared" si="46"/>
        <v>101119898.7339703</v>
      </c>
      <c r="Z243" s="2" t="str">
        <f t="shared" si="8"/>
        <v>HERE</v>
      </c>
      <c r="AA243" s="2">
        <f>IF(Z243="HERE",Y243,AA242+Graph!$G$1*1000)</f>
        <v>101119898.7339703</v>
      </c>
      <c r="AB243" s="2">
        <f t="shared" si="21"/>
        <v>775952.07979093492</v>
      </c>
      <c r="AC243" s="2">
        <f t="shared" si="47"/>
        <v>19177555</v>
      </c>
      <c r="AD243" s="3">
        <f t="shared" si="10"/>
        <v>52800000</v>
      </c>
      <c r="AE243" s="2">
        <f>IF(AE241&gt;=52800000,52800000,IF(AB222=Graph!G$1*1000,AE242+Graph!G$1*1000,AC243))</f>
        <v>19177555</v>
      </c>
      <c r="AF243" s="3">
        <f t="shared" si="11"/>
        <v>19177555</v>
      </c>
      <c r="AG243" s="3">
        <f t="shared" si="29"/>
        <v>48478877.75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168</v>
      </c>
      <c r="C244" s="7"/>
      <c r="D244" s="2" t="e">
        <f t="shared" si="12"/>
        <v>#N/A</v>
      </c>
      <c r="E244" s="2" t="e">
        <f t="shared" si="22"/>
        <v>#N/A</v>
      </c>
      <c r="F244" s="2"/>
      <c r="G244" s="2">
        <f t="shared" si="50"/>
        <v>0</v>
      </c>
      <c r="H244" s="2">
        <f t="shared" si="48"/>
        <v>19177555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4250741.0000000084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778058.71968640387</v>
      </c>
      <c r="Q244" s="2">
        <f t="shared" si="51"/>
        <v>778058.71968640387</v>
      </c>
      <c r="R244" s="2">
        <f t="shared" si="49"/>
        <v>121075512.45365672</v>
      </c>
      <c r="S244" s="2">
        <f t="shared" si="17"/>
        <v>0</v>
      </c>
      <c r="T244" s="2">
        <f t="shared" si="18"/>
        <v>20920.857142857276</v>
      </c>
      <c r="U244" s="2">
        <f t="shared" si="19"/>
        <v>778058.71968640387</v>
      </c>
      <c r="V244" s="2">
        <f t="shared" si="37"/>
        <v>19177555</v>
      </c>
      <c r="W244" s="2">
        <f t="shared" si="20"/>
        <v>0</v>
      </c>
      <c r="X244" s="2">
        <f t="shared" si="6"/>
        <v>778058.71968640387</v>
      </c>
      <c r="Y244" s="2">
        <f t="shared" si="46"/>
        <v>101897957.4536567</v>
      </c>
      <c r="Z244" s="2" t="str">
        <f t="shared" si="8"/>
        <v>HERE</v>
      </c>
      <c r="AA244" s="2">
        <f>IF(Z244="HERE",Y244,AA243+Graph!$G$1*1000)</f>
        <v>101897957.4536567</v>
      </c>
      <c r="AB244" s="2">
        <f t="shared" si="21"/>
        <v>778058.71968640387</v>
      </c>
      <c r="AC244" s="2">
        <f t="shared" si="47"/>
        <v>19177555</v>
      </c>
      <c r="AD244" s="3">
        <f t="shared" si="10"/>
        <v>52800000</v>
      </c>
      <c r="AE244" s="2">
        <f>IF(AE242&gt;=52800000,52800000,IF(AB223=Graph!G$1*1000,AE243+Graph!G$1*1000,AC244))</f>
        <v>19177555</v>
      </c>
      <c r="AF244" s="3">
        <f t="shared" si="11"/>
        <v>19177555</v>
      </c>
      <c r="AG244" s="3">
        <f t="shared" si="29"/>
        <v>48478877.75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169</v>
      </c>
      <c r="C245" s="7"/>
      <c r="D245" s="2" t="e">
        <f t="shared" si="12"/>
        <v>#N/A</v>
      </c>
      <c r="E245" s="2" t="e">
        <f t="shared" si="22"/>
        <v>#N/A</v>
      </c>
      <c r="F245" s="2"/>
      <c r="G245" s="2">
        <f t="shared" si="50"/>
        <v>0</v>
      </c>
      <c r="H245" s="2">
        <f t="shared" si="48"/>
        <v>19177555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4271661.8571428657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780165.35958187282</v>
      </c>
      <c r="Q245" s="2">
        <f t="shared" si="51"/>
        <v>780165.35958187282</v>
      </c>
      <c r="R245" s="2">
        <f t="shared" si="49"/>
        <v>121855677.81323859</v>
      </c>
      <c r="S245" s="2">
        <f t="shared" si="17"/>
        <v>0</v>
      </c>
      <c r="T245" s="2">
        <f t="shared" si="18"/>
        <v>20920.857142857276</v>
      </c>
      <c r="U245" s="2">
        <f t="shared" si="19"/>
        <v>780165.35958187282</v>
      </c>
      <c r="V245" s="2">
        <f t="shared" si="37"/>
        <v>19177555</v>
      </c>
      <c r="W245" s="2">
        <f t="shared" si="20"/>
        <v>0</v>
      </c>
      <c r="X245" s="2">
        <f t="shared" si="6"/>
        <v>780165.35958187282</v>
      </c>
      <c r="Y245" s="2">
        <f t="shared" si="46"/>
        <v>102678122.81323858</v>
      </c>
      <c r="Z245" s="2" t="str">
        <f t="shared" si="8"/>
        <v>HERE</v>
      </c>
      <c r="AA245" s="2">
        <f>IF(Z245="HERE",Y245,AA244+Graph!$G$1*1000)</f>
        <v>102678122.81323858</v>
      </c>
      <c r="AB245" s="2">
        <f t="shared" si="21"/>
        <v>780165.35958187282</v>
      </c>
      <c r="AC245" s="2">
        <f t="shared" si="47"/>
        <v>19177555</v>
      </c>
      <c r="AD245" s="3">
        <f t="shared" si="10"/>
        <v>52800000</v>
      </c>
      <c r="AE245" s="2">
        <f>IF(AE243&gt;=52800000,52800000,IF(AB224=Graph!G$1*1000,AE244+Graph!G$1*1000,AC245))</f>
        <v>19177555</v>
      </c>
      <c r="AF245" s="3">
        <f t="shared" si="11"/>
        <v>19177555</v>
      </c>
      <c r="AG245" s="3">
        <f t="shared" si="29"/>
        <v>48478877.75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170</v>
      </c>
      <c r="C246" s="7"/>
      <c r="D246" s="2" t="e">
        <f t="shared" si="12"/>
        <v>#N/A</v>
      </c>
      <c r="E246" s="2" t="e">
        <f t="shared" si="22"/>
        <v>#N/A</v>
      </c>
      <c r="F246" s="2"/>
      <c r="G246" s="2">
        <f t="shared" si="50"/>
        <v>0</v>
      </c>
      <c r="H246" s="2">
        <f t="shared" si="48"/>
        <v>19177555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4292582.7142857229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782271.99947734177</v>
      </c>
      <c r="Q246" s="2">
        <f t="shared" si="51"/>
        <v>782271.99947734177</v>
      </c>
      <c r="R246" s="2">
        <f t="shared" si="49"/>
        <v>122637949.81271593</v>
      </c>
      <c r="S246" s="2">
        <f t="shared" si="17"/>
        <v>0</v>
      </c>
      <c r="T246" s="2">
        <f t="shared" si="18"/>
        <v>20920.857142857276</v>
      </c>
      <c r="U246" s="2">
        <f t="shared" si="19"/>
        <v>782271.99947734177</v>
      </c>
      <c r="V246" s="2">
        <f t="shared" si="37"/>
        <v>19177555</v>
      </c>
      <c r="W246" s="2">
        <f t="shared" si="20"/>
        <v>0</v>
      </c>
      <c r="X246" s="2">
        <f t="shared" si="6"/>
        <v>782271.99947734177</v>
      </c>
      <c r="Y246" s="2">
        <f t="shared" si="46"/>
        <v>103460394.81271592</v>
      </c>
      <c r="Z246" s="2" t="str">
        <f t="shared" si="8"/>
        <v>HERE</v>
      </c>
      <c r="AA246" s="2">
        <f>IF(Z246="HERE",Y246,AA245+Graph!$G$1*1000)</f>
        <v>103460394.81271592</v>
      </c>
      <c r="AB246" s="2">
        <f t="shared" si="21"/>
        <v>782271.99947734177</v>
      </c>
      <c r="AC246" s="2">
        <f t="shared" si="47"/>
        <v>19177555</v>
      </c>
      <c r="AD246" s="3">
        <f t="shared" si="10"/>
        <v>52800000</v>
      </c>
      <c r="AE246" s="2">
        <f>IF(AE244&gt;=52800000,52800000,IF(AB225=Graph!G$1*1000,AE245+Graph!G$1*1000,AC246))</f>
        <v>19177555</v>
      </c>
      <c r="AF246" s="3">
        <f t="shared" si="11"/>
        <v>19177555</v>
      </c>
      <c r="AG246" s="3">
        <f t="shared" si="29"/>
        <v>48478877.75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171</v>
      </c>
      <c r="C247" s="7"/>
      <c r="D247" s="2" t="e">
        <f t="shared" si="12"/>
        <v>#N/A</v>
      </c>
      <c r="E247" s="2" t="e">
        <f t="shared" si="22"/>
        <v>#N/A</v>
      </c>
      <c r="F247" s="2"/>
      <c r="G247" s="2">
        <f t="shared" si="50"/>
        <v>0</v>
      </c>
      <c r="H247" s="2">
        <f t="shared" si="48"/>
        <v>19177555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4313503.5714285802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784378.63937281072</v>
      </c>
      <c r="Q247" s="2">
        <f t="shared" si="51"/>
        <v>784378.63937281072</v>
      </c>
      <c r="R247" s="2">
        <f t="shared" si="49"/>
        <v>123422328.45208874</v>
      </c>
      <c r="S247" s="2">
        <f t="shared" si="17"/>
        <v>0</v>
      </c>
      <c r="T247" s="2">
        <f t="shared" si="18"/>
        <v>20920.857142857276</v>
      </c>
      <c r="U247" s="2">
        <f t="shared" si="19"/>
        <v>784378.63937281072</v>
      </c>
      <c r="V247" s="2">
        <f t="shared" si="37"/>
        <v>19177555</v>
      </c>
      <c r="W247" s="2">
        <f t="shared" si="20"/>
        <v>0</v>
      </c>
      <c r="X247" s="2">
        <f t="shared" si="6"/>
        <v>784378.63937281072</v>
      </c>
      <c r="Y247" s="2">
        <f t="shared" si="46"/>
        <v>104244773.45208873</v>
      </c>
      <c r="Z247" s="2" t="str">
        <f t="shared" si="8"/>
        <v>HERE</v>
      </c>
      <c r="AA247" s="2">
        <f>IF(Z247="HERE",Y247,AA246+Graph!$G$1*1000)</f>
        <v>104244773.45208873</v>
      </c>
      <c r="AB247" s="2">
        <f t="shared" si="21"/>
        <v>784378.63937281072</v>
      </c>
      <c r="AC247" s="2">
        <f t="shared" si="47"/>
        <v>19177555</v>
      </c>
      <c r="AD247" s="3">
        <f t="shared" si="10"/>
        <v>52800000</v>
      </c>
      <c r="AE247" s="2">
        <f>IF(AE245&gt;=52800000,52800000,IF(AB226=Graph!G$1*1000,AE246+Graph!G$1*1000,AC247))</f>
        <v>19177555</v>
      </c>
      <c r="AF247" s="3">
        <f t="shared" si="11"/>
        <v>19177555</v>
      </c>
      <c r="AG247" s="3">
        <f t="shared" si="29"/>
        <v>48478877.75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172</v>
      </c>
      <c r="C248" s="7"/>
      <c r="D248" s="2" t="e">
        <f t="shared" si="12"/>
        <v>#N/A</v>
      </c>
      <c r="E248" s="2" t="e">
        <f t="shared" si="22"/>
        <v>#N/A</v>
      </c>
      <c r="F248" s="2"/>
      <c r="G248" s="2">
        <f t="shared" si="50"/>
        <v>0</v>
      </c>
      <c r="H248" s="2">
        <f t="shared" si="48"/>
        <v>19177555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4334424.4285714375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786485.27926827967</v>
      </c>
      <c r="Q248" s="2">
        <f t="shared" si="51"/>
        <v>786485.27926827967</v>
      </c>
      <c r="R248" s="2">
        <f t="shared" si="49"/>
        <v>124208813.73135702</v>
      </c>
      <c r="S248" s="2">
        <f t="shared" si="17"/>
        <v>0</v>
      </c>
      <c r="T248" s="2">
        <f t="shared" si="18"/>
        <v>20920.857142857276</v>
      </c>
      <c r="U248" s="2">
        <f t="shared" si="19"/>
        <v>786485.27926827967</v>
      </c>
      <c r="V248" s="2">
        <f t="shared" si="37"/>
        <v>19177555</v>
      </c>
      <c r="W248" s="2">
        <f t="shared" si="20"/>
        <v>0</v>
      </c>
      <c r="X248" s="2">
        <f t="shared" si="6"/>
        <v>786485.27926827967</v>
      </c>
      <c r="Y248" s="2">
        <f t="shared" si="46"/>
        <v>105031258.73135701</v>
      </c>
      <c r="Z248" s="2" t="str">
        <f t="shared" si="8"/>
        <v>HERE</v>
      </c>
      <c r="AA248" s="2">
        <f>IF(Z248="HERE",Y248,AA247+Graph!$G$1*1000)</f>
        <v>105031258.73135701</v>
      </c>
      <c r="AB248" s="2">
        <f t="shared" si="21"/>
        <v>786485.27926827967</v>
      </c>
      <c r="AC248" s="2">
        <f t="shared" si="47"/>
        <v>19177555</v>
      </c>
      <c r="AD248" s="3">
        <f t="shared" si="10"/>
        <v>52800000</v>
      </c>
      <c r="AE248" s="2">
        <f>IF(AE246&gt;=52800000,52800000,IF(AB227=Graph!G$1*1000,AE247+Graph!G$1*1000,AC248))</f>
        <v>19177555</v>
      </c>
      <c r="AF248" s="3">
        <f t="shared" si="11"/>
        <v>19177555</v>
      </c>
      <c r="AG248" s="3">
        <f t="shared" si="29"/>
        <v>48478877.75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173</v>
      </c>
      <c r="C249" s="7"/>
      <c r="D249" s="2" t="e">
        <f t="shared" si="12"/>
        <v>#N/A</v>
      </c>
      <c r="E249" s="2" t="e">
        <f t="shared" si="22"/>
        <v>#N/A</v>
      </c>
      <c r="F249" s="2"/>
      <c r="G249" s="2">
        <f t="shared" si="50"/>
        <v>0</v>
      </c>
      <c r="H249" s="2">
        <f t="shared" si="48"/>
        <v>19177555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4355345.2857142948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788591.91916374862</v>
      </c>
      <c r="Q249" s="2">
        <f t="shared" si="51"/>
        <v>788591.91916374862</v>
      </c>
      <c r="R249" s="2">
        <f t="shared" si="49"/>
        <v>124997405.65052077</v>
      </c>
      <c r="S249" s="2">
        <f t="shared" si="17"/>
        <v>0</v>
      </c>
      <c r="T249" s="2">
        <f t="shared" si="18"/>
        <v>20920.857142857276</v>
      </c>
      <c r="U249" s="2">
        <f t="shared" si="19"/>
        <v>788591.91916374862</v>
      </c>
      <c r="V249" s="2">
        <f t="shared" si="37"/>
        <v>19177555</v>
      </c>
      <c r="W249" s="2">
        <f t="shared" si="20"/>
        <v>0</v>
      </c>
      <c r="X249" s="2">
        <f t="shared" si="6"/>
        <v>788591.91916374862</v>
      </c>
      <c r="Y249" s="2">
        <f t="shared" si="46"/>
        <v>105819850.65052076</v>
      </c>
      <c r="Z249" s="2" t="str">
        <f t="shared" si="8"/>
        <v>HERE</v>
      </c>
      <c r="AA249" s="2">
        <f>IF(Z249="HERE",Y249,AA248+Graph!$G$1*1000)</f>
        <v>105819850.65052076</v>
      </c>
      <c r="AB249" s="2">
        <f t="shared" si="21"/>
        <v>788591.91916374862</v>
      </c>
      <c r="AC249" s="2">
        <f t="shared" si="47"/>
        <v>19177555</v>
      </c>
      <c r="AD249" s="3">
        <f t="shared" si="10"/>
        <v>52800000</v>
      </c>
      <c r="AE249" s="2">
        <f>IF(AE247&gt;=52800000,52800000,IF(AB228=Graph!G$1*1000,AE248+Graph!G$1*1000,AC249))</f>
        <v>19177555</v>
      </c>
      <c r="AF249" s="3">
        <f t="shared" si="11"/>
        <v>19177555</v>
      </c>
      <c r="AG249" s="3">
        <f t="shared" si="29"/>
        <v>48478877.75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174</v>
      </c>
      <c r="C250" s="7"/>
      <c r="D250" s="2" t="e">
        <f t="shared" si="12"/>
        <v>#N/A</v>
      </c>
      <c r="E250" s="2" t="e">
        <f t="shared" si="22"/>
        <v>#N/A</v>
      </c>
      <c r="F250" s="2"/>
      <c r="G250" s="2">
        <f t="shared" si="50"/>
        <v>0</v>
      </c>
      <c r="H250" s="2">
        <f t="shared" si="48"/>
        <v>19177555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4376266.142857152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790698.55905921757</v>
      </c>
      <c r="Q250" s="2">
        <f t="shared" si="51"/>
        <v>790698.55905921757</v>
      </c>
      <c r="R250" s="2">
        <f t="shared" si="49"/>
        <v>125788104.20957999</v>
      </c>
      <c r="S250" s="2">
        <f t="shared" si="17"/>
        <v>0</v>
      </c>
      <c r="T250" s="2">
        <f t="shared" si="18"/>
        <v>20920.857142857276</v>
      </c>
      <c r="U250" s="2">
        <f t="shared" si="19"/>
        <v>790698.55905921757</v>
      </c>
      <c r="V250" s="2">
        <f t="shared" si="37"/>
        <v>19177555</v>
      </c>
      <c r="W250" s="2">
        <f t="shared" si="20"/>
        <v>0</v>
      </c>
      <c r="X250" s="2">
        <f t="shared" si="6"/>
        <v>790698.55905921757</v>
      </c>
      <c r="Y250" s="2">
        <f t="shared" si="46"/>
        <v>106610549.20957997</v>
      </c>
      <c r="Z250" s="2" t="str">
        <f t="shared" si="8"/>
        <v>HERE</v>
      </c>
      <c r="AA250" s="2">
        <f>IF(Z250="HERE",Y250,AA249+Graph!$G$1*1000)</f>
        <v>106610549.20957997</v>
      </c>
      <c r="AB250" s="2">
        <f t="shared" si="21"/>
        <v>790698.55905921757</v>
      </c>
      <c r="AC250" s="2">
        <f t="shared" si="47"/>
        <v>19177555</v>
      </c>
      <c r="AD250" s="3">
        <f t="shared" si="10"/>
        <v>52800000</v>
      </c>
      <c r="AE250" s="2">
        <f>IF(AE248&gt;=52800000,52800000,IF(AB229=Graph!G$1*1000,AE249+Graph!G$1*1000,AC250))</f>
        <v>19177555</v>
      </c>
      <c r="AF250" s="3">
        <f t="shared" si="11"/>
        <v>19177555</v>
      </c>
      <c r="AG250" s="3">
        <f t="shared" si="29"/>
        <v>48478877.75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175</v>
      </c>
      <c r="C251" s="7"/>
      <c r="D251" s="2" t="e">
        <f t="shared" si="12"/>
        <v>#N/A</v>
      </c>
      <c r="E251" s="2" t="e">
        <f t="shared" si="22"/>
        <v>#N/A</v>
      </c>
      <c r="F251" s="2"/>
      <c r="G251" s="2">
        <f t="shared" si="50"/>
        <v>0</v>
      </c>
      <c r="H251" s="2">
        <f t="shared" si="48"/>
        <v>19177555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4397187.0000000093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792805.19895468652</v>
      </c>
      <c r="Q251" s="2">
        <f t="shared" si="51"/>
        <v>792805.19895468652</v>
      </c>
      <c r="R251" s="2">
        <f t="shared" si="49"/>
        <v>126580909.40853468</v>
      </c>
      <c r="S251" s="2">
        <f t="shared" si="17"/>
        <v>0</v>
      </c>
      <c r="T251" s="2">
        <f t="shared" si="18"/>
        <v>20920.857142857276</v>
      </c>
      <c r="U251" s="2">
        <f t="shared" si="19"/>
        <v>792805.19895468652</v>
      </c>
      <c r="V251" s="2">
        <f t="shared" si="37"/>
        <v>19177555</v>
      </c>
      <c r="W251" s="2">
        <f t="shared" si="20"/>
        <v>0</v>
      </c>
      <c r="X251" s="2">
        <f t="shared" si="6"/>
        <v>792805.19895468652</v>
      </c>
      <c r="Y251" s="2">
        <f t="shared" si="46"/>
        <v>107403354.40853466</v>
      </c>
      <c r="Z251" s="2" t="str">
        <f t="shared" si="8"/>
        <v>HERE</v>
      </c>
      <c r="AA251" s="2">
        <f>IF(Z251="HERE",Y251,AA250+Graph!$G$1*1000)</f>
        <v>107403354.40853466</v>
      </c>
      <c r="AB251" s="2">
        <f t="shared" si="21"/>
        <v>792805.19895468652</v>
      </c>
      <c r="AC251" s="2">
        <f t="shared" si="47"/>
        <v>19177555</v>
      </c>
      <c r="AD251" s="3">
        <f t="shared" si="10"/>
        <v>52800000</v>
      </c>
      <c r="AE251" s="2">
        <f>IF(AE249&gt;=52800000,52800000,IF(AB230=Graph!G$1*1000,AE250+Graph!G$1*1000,AC251))</f>
        <v>19177555</v>
      </c>
      <c r="AF251" s="3">
        <f t="shared" si="11"/>
        <v>19177555</v>
      </c>
      <c r="AG251" s="3">
        <f t="shared" si="29"/>
        <v>48478877.75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176</v>
      </c>
      <c r="C252" s="7"/>
      <c r="D252" s="2" t="e">
        <f t="shared" si="12"/>
        <v>#N/A</v>
      </c>
      <c r="E252" s="2" t="e">
        <f t="shared" si="22"/>
        <v>#N/A</v>
      </c>
      <c r="F252" s="2"/>
      <c r="G252" s="2">
        <f t="shared" si="50"/>
        <v>0</v>
      </c>
      <c r="H252" s="2">
        <f t="shared" si="48"/>
        <v>19177555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4418107.8571428666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794911.83885017037</v>
      </c>
      <c r="Q252" s="2">
        <f t="shared" si="51"/>
        <v>794911.83885017037</v>
      </c>
      <c r="R252" s="2">
        <f t="shared" si="49"/>
        <v>127375821.24738485</v>
      </c>
      <c r="S252" s="2">
        <f t="shared" si="17"/>
        <v>0</v>
      </c>
      <c r="T252" s="2">
        <f t="shared" si="18"/>
        <v>20920.857142857276</v>
      </c>
      <c r="U252" s="2">
        <f t="shared" si="19"/>
        <v>794911.83885017037</v>
      </c>
      <c r="V252" s="2">
        <f t="shared" si="37"/>
        <v>19177555</v>
      </c>
      <c r="W252" s="2">
        <f t="shared" si="20"/>
        <v>0</v>
      </c>
      <c r="X252" s="2">
        <f t="shared" si="6"/>
        <v>794911.83885017037</v>
      </c>
      <c r="Y252" s="2">
        <f t="shared" si="46"/>
        <v>108198266.24738483</v>
      </c>
      <c r="Z252" s="2" t="str">
        <f t="shared" si="8"/>
        <v>HERE</v>
      </c>
      <c r="AA252" s="2">
        <f>IF(Z252="HERE",Y252,AA251+Graph!$G$1*1000)</f>
        <v>108198266.24738483</v>
      </c>
      <c r="AB252" s="2">
        <f t="shared" si="21"/>
        <v>794911.83885017037</v>
      </c>
      <c r="AC252" s="2">
        <f t="shared" si="47"/>
        <v>19177555</v>
      </c>
      <c r="AD252" s="3">
        <f t="shared" si="10"/>
        <v>52800000</v>
      </c>
      <c r="AE252" s="2">
        <f>IF(AE250&gt;=52800000,52800000,IF(AB231=Graph!G$1*1000,AE251+Graph!G$1*1000,AC252))</f>
        <v>19177555</v>
      </c>
      <c r="AF252" s="3">
        <f t="shared" si="11"/>
        <v>19177555</v>
      </c>
      <c r="AG252" s="3">
        <f t="shared" si="29"/>
        <v>48478877.75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177</v>
      </c>
      <c r="C253" s="7"/>
      <c r="D253" s="2" t="e">
        <f t="shared" si="12"/>
        <v>#N/A</v>
      </c>
      <c r="E253" s="2" t="e">
        <f t="shared" si="22"/>
        <v>#N/A</v>
      </c>
      <c r="F253" s="2"/>
      <c r="G253" s="2">
        <f t="shared" si="50"/>
        <v>0</v>
      </c>
      <c r="H253" s="2">
        <f t="shared" si="48"/>
        <v>19177555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4439028.7142857239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797018.47874563932</v>
      </c>
      <c r="Q253" s="2">
        <f t="shared" si="51"/>
        <v>797018.47874563932</v>
      </c>
      <c r="R253" s="2">
        <f t="shared" si="49"/>
        <v>128172839.72613049</v>
      </c>
      <c r="S253" s="2">
        <f t="shared" si="17"/>
        <v>0</v>
      </c>
      <c r="T253" s="2">
        <f t="shared" si="18"/>
        <v>20920.857142857276</v>
      </c>
      <c r="U253" s="2">
        <f t="shared" si="19"/>
        <v>797018.47874563932</v>
      </c>
      <c r="V253" s="2">
        <f t="shared" si="37"/>
        <v>19177555</v>
      </c>
      <c r="W253" s="2">
        <f t="shared" si="20"/>
        <v>0</v>
      </c>
      <c r="X253" s="2">
        <f t="shared" si="6"/>
        <v>797018.47874563932</v>
      </c>
      <c r="Y253" s="2">
        <f t="shared" si="46"/>
        <v>108995284.72613047</v>
      </c>
      <c r="Z253" s="2" t="str">
        <f t="shared" si="8"/>
        <v>HERE</v>
      </c>
      <c r="AA253" s="2">
        <f>IF(Z253="HERE",Y253,AA252+Graph!$G$1*1000)</f>
        <v>108995284.72613047</v>
      </c>
      <c r="AB253" s="2">
        <f t="shared" si="21"/>
        <v>797018.47874563932</v>
      </c>
      <c r="AC253" s="2">
        <f t="shared" si="47"/>
        <v>19177555</v>
      </c>
      <c r="AD253" s="3">
        <f t="shared" si="10"/>
        <v>52800000</v>
      </c>
      <c r="AE253" s="2">
        <f>IF(AE251&gt;=52800000,52800000,IF(AB232=Graph!G$1*1000,AE252+Graph!G$1*1000,AC253))</f>
        <v>19177555</v>
      </c>
      <c r="AF253" s="3">
        <f t="shared" si="11"/>
        <v>19177555</v>
      </c>
      <c r="AG253" s="3">
        <f t="shared" si="29"/>
        <v>48478877.75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178</v>
      </c>
      <c r="C254" s="7"/>
      <c r="D254" s="2" t="e">
        <f t="shared" si="12"/>
        <v>#N/A</v>
      </c>
      <c r="E254" s="2" t="e">
        <f t="shared" si="22"/>
        <v>#N/A</v>
      </c>
      <c r="F254" s="2"/>
      <c r="G254" s="2">
        <f t="shared" si="50"/>
        <v>0</v>
      </c>
      <c r="H254" s="2">
        <f t="shared" si="48"/>
        <v>19177555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4459949.5714285811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799125.11864110827</v>
      </c>
      <c r="Q254" s="2">
        <f t="shared" si="51"/>
        <v>799125.11864110827</v>
      </c>
      <c r="R254" s="2">
        <f t="shared" si="49"/>
        <v>128971964.84477159</v>
      </c>
      <c r="S254" s="2">
        <f t="shared" si="17"/>
        <v>0</v>
      </c>
      <c r="T254" s="2">
        <f t="shared" si="18"/>
        <v>20920.857142857276</v>
      </c>
      <c r="U254" s="2">
        <f t="shared" si="19"/>
        <v>799125.11864110827</v>
      </c>
      <c r="V254" s="2">
        <f t="shared" si="37"/>
        <v>19177555</v>
      </c>
      <c r="W254" s="2">
        <f t="shared" si="20"/>
        <v>0</v>
      </c>
      <c r="X254" s="2">
        <f t="shared" si="6"/>
        <v>799125.11864110827</v>
      </c>
      <c r="Y254" s="2">
        <f t="shared" si="46"/>
        <v>109794409.84477158</v>
      </c>
      <c r="Z254" s="2" t="str">
        <f t="shared" si="8"/>
        <v>HERE</v>
      </c>
      <c r="AA254" s="2">
        <f>IF(Z254="HERE",Y254,AA253+Graph!$G$1*1000)</f>
        <v>109794409.84477158</v>
      </c>
      <c r="AB254" s="2">
        <f t="shared" si="21"/>
        <v>799125.11864110827</v>
      </c>
      <c r="AC254" s="2">
        <f t="shared" si="47"/>
        <v>19177555</v>
      </c>
      <c r="AD254" s="3">
        <f t="shared" si="10"/>
        <v>52800000</v>
      </c>
      <c r="AE254" s="2">
        <f>IF(AE252&gt;=52800000,52800000,IF(AB233=Graph!G$1*1000,AE253+Graph!G$1*1000,AC254))</f>
        <v>19177555</v>
      </c>
      <c r="AF254" s="3">
        <f t="shared" si="11"/>
        <v>19177555</v>
      </c>
      <c r="AG254" s="3">
        <f t="shared" si="29"/>
        <v>48478877.75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179</v>
      </c>
      <c r="C255" s="7"/>
      <c r="D255" s="2" t="e">
        <f t="shared" si="12"/>
        <v>#N/A</v>
      </c>
      <c r="E255" s="2" t="e">
        <f t="shared" si="22"/>
        <v>#N/A</v>
      </c>
      <c r="F255" s="2"/>
      <c r="G255" s="2">
        <f t="shared" si="50"/>
        <v>0</v>
      </c>
      <c r="H255" s="2">
        <f t="shared" si="48"/>
        <v>19177555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4480870.4285714384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801231.75853657722</v>
      </c>
      <c r="Q255" s="2">
        <f t="shared" si="51"/>
        <v>800000</v>
      </c>
      <c r="R255" s="2">
        <f t="shared" si="49"/>
        <v>129771964.84477159</v>
      </c>
      <c r="S255" s="2">
        <f t="shared" si="17"/>
        <v>0</v>
      </c>
      <c r="T255" s="2">
        <f t="shared" si="18"/>
        <v>20920.857142857276</v>
      </c>
      <c r="U255" s="2">
        <f t="shared" si="19"/>
        <v>800000</v>
      </c>
      <c r="V255" s="2">
        <f t="shared" si="37"/>
        <v>19177555</v>
      </c>
      <c r="W255" s="2">
        <f t="shared" si="20"/>
        <v>0</v>
      </c>
      <c r="X255" s="2">
        <f t="shared" si="6"/>
        <v>800000</v>
      </c>
      <c r="Y255" s="2">
        <f t="shared" si="46"/>
        <v>110594409.84477158</v>
      </c>
      <c r="Z255" s="2" t="str">
        <f t="shared" si="8"/>
        <v>HERE</v>
      </c>
      <c r="AA255" s="2">
        <f>IF(Z255="HERE",Y255,AA254+Graph!$G$1*1000)</f>
        <v>110594409.84477158</v>
      </c>
      <c r="AB255" s="2">
        <f t="shared" si="21"/>
        <v>800000</v>
      </c>
      <c r="AC255" s="2">
        <f t="shared" si="47"/>
        <v>19177555</v>
      </c>
      <c r="AD255" s="3">
        <f t="shared" si="10"/>
        <v>52800000</v>
      </c>
      <c r="AE255" s="2">
        <f>IF(AE253&gt;=52800000,52800000,IF(AB234=Graph!G$1*1000,AE254+Graph!G$1*1000,AC255))</f>
        <v>19177555</v>
      </c>
      <c r="AF255" s="3">
        <f t="shared" si="11"/>
        <v>19177555</v>
      </c>
      <c r="AG255" s="3">
        <f t="shared" si="29"/>
        <v>48478877.75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180</v>
      </c>
      <c r="C256" s="7"/>
      <c r="D256" s="2" t="e">
        <f t="shared" si="12"/>
        <v>#N/A</v>
      </c>
      <c r="E256" s="2" t="e">
        <f t="shared" si="22"/>
        <v>#N/A</v>
      </c>
      <c r="F256" s="2"/>
      <c r="G256" s="2">
        <f t="shared" si="50"/>
        <v>0</v>
      </c>
      <c r="H256" s="2">
        <f t="shared" si="48"/>
        <v>19177555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4501791.2857142957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803338.39843204618</v>
      </c>
      <c r="Q256" s="2">
        <f t="shared" si="51"/>
        <v>800000</v>
      </c>
      <c r="R256" s="2">
        <f t="shared" si="49"/>
        <v>130571964.84477159</v>
      </c>
      <c r="S256" s="2">
        <f t="shared" si="17"/>
        <v>0</v>
      </c>
      <c r="T256" s="2">
        <f t="shared" si="18"/>
        <v>20920.857142857276</v>
      </c>
      <c r="U256" s="2">
        <f t="shared" si="19"/>
        <v>800000</v>
      </c>
      <c r="V256" s="2">
        <f t="shared" si="37"/>
        <v>19177555</v>
      </c>
      <c r="W256" s="2">
        <f t="shared" si="20"/>
        <v>0</v>
      </c>
      <c r="X256" s="2">
        <f t="shared" si="6"/>
        <v>800000</v>
      </c>
      <c r="Y256" s="2">
        <f t="shared" si="46"/>
        <v>111394409.84477158</v>
      </c>
      <c r="Z256" s="2" t="str">
        <f t="shared" si="8"/>
        <v>HERE</v>
      </c>
      <c r="AA256" s="2">
        <f>IF(Z256="HERE",Y256,AA255+Graph!$G$1*1000)</f>
        <v>111394409.84477158</v>
      </c>
      <c r="AB256" s="2">
        <f t="shared" si="21"/>
        <v>800000</v>
      </c>
      <c r="AC256" s="2">
        <f t="shared" si="47"/>
        <v>19177555</v>
      </c>
      <c r="AD256" s="3">
        <f t="shared" si="10"/>
        <v>52800000</v>
      </c>
      <c r="AE256" s="2">
        <f>IF(AE254&gt;=52800000,52800000,IF(AB235=Graph!G$1*1000,AE255+Graph!G$1*1000,AC256))</f>
        <v>19177555</v>
      </c>
      <c r="AF256" s="3">
        <f t="shared" si="11"/>
        <v>19177555</v>
      </c>
      <c r="AG256" s="3">
        <f t="shared" si="29"/>
        <v>48478877.75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52">ROW(M257)-MATCH(MAX(I:I),I:I,0)</f>
        <v>181</v>
      </c>
      <c r="C257" s="7"/>
      <c r="D257" s="2" t="e">
        <f t="shared" si="12"/>
        <v>#N/A</v>
      </c>
      <c r="E257" s="2" t="e">
        <f t="shared" si="22"/>
        <v>#N/A</v>
      </c>
      <c r="F257" s="2"/>
      <c r="G257" s="2">
        <f t="shared" si="50"/>
        <v>0</v>
      </c>
      <c r="H257" s="2">
        <f t="shared" si="48"/>
        <v>19177555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4522712.142857153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805445.03832751513</v>
      </c>
      <c r="Q257" s="2">
        <f t="shared" si="51"/>
        <v>800000</v>
      </c>
      <c r="R257" s="2">
        <f t="shared" si="49"/>
        <v>131371964.84477159</v>
      </c>
      <c r="S257" s="2">
        <f t="shared" si="17"/>
        <v>0</v>
      </c>
      <c r="T257" s="2">
        <f t="shared" si="18"/>
        <v>20920.857142857276</v>
      </c>
      <c r="U257" s="2">
        <f t="shared" si="19"/>
        <v>800000</v>
      </c>
      <c r="V257" s="2">
        <f t="shared" si="37"/>
        <v>19177555</v>
      </c>
      <c r="W257" s="2">
        <f t="shared" si="20"/>
        <v>0</v>
      </c>
      <c r="X257" s="2">
        <f t="shared" si="6"/>
        <v>800000</v>
      </c>
      <c r="Y257" s="2">
        <f t="shared" si="46"/>
        <v>112194409.84477158</v>
      </c>
      <c r="Z257" s="2" t="str">
        <f t="shared" si="8"/>
        <v>HERE</v>
      </c>
      <c r="AA257" s="2">
        <f>IF(Z257="HERE",Y257,AA256+Graph!$G$1*1000)</f>
        <v>112194409.84477158</v>
      </c>
      <c r="AB257" s="2">
        <f t="shared" si="21"/>
        <v>800000</v>
      </c>
      <c r="AC257" s="2">
        <f t="shared" si="47"/>
        <v>19177555</v>
      </c>
      <c r="AD257" s="3">
        <f t="shared" si="10"/>
        <v>52800000</v>
      </c>
      <c r="AE257" s="2">
        <f>IF(AE255&gt;=52800000,52800000,IF(AB236=Graph!G$1*1000,AE256+Graph!G$1*1000,AC257))</f>
        <v>19177555</v>
      </c>
      <c r="AF257" s="3">
        <f t="shared" si="11"/>
        <v>19177555</v>
      </c>
      <c r="AG257" s="3">
        <f t="shared" si="29"/>
        <v>48478877.75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52"/>
        <v>182</v>
      </c>
      <c r="C258" s="7"/>
      <c r="D258" s="2" t="e">
        <f t="shared" si="12"/>
        <v>#N/A</v>
      </c>
      <c r="E258" s="2" t="e">
        <f t="shared" si="22"/>
        <v>#N/A</v>
      </c>
      <c r="F258" s="2"/>
      <c r="G258" s="2">
        <f t="shared" si="50"/>
        <v>0</v>
      </c>
      <c r="H258" s="2">
        <f t="shared" si="48"/>
        <v>19177555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4543633.0000000102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807551.67822298408</v>
      </c>
      <c r="Q258" s="2">
        <f t="shared" si="51"/>
        <v>800000</v>
      </c>
      <c r="R258" s="2">
        <f t="shared" si="49"/>
        <v>132171964.84477159</v>
      </c>
      <c r="S258" s="2">
        <f t="shared" si="17"/>
        <v>0</v>
      </c>
      <c r="T258" s="2">
        <f t="shared" si="18"/>
        <v>20920.857142857276</v>
      </c>
      <c r="U258" s="2">
        <f t="shared" si="19"/>
        <v>800000</v>
      </c>
      <c r="V258" s="2">
        <f t="shared" si="37"/>
        <v>19177555</v>
      </c>
      <c r="W258" s="2">
        <f t="shared" si="20"/>
        <v>0</v>
      </c>
      <c r="X258" s="2">
        <f t="shared" si="6"/>
        <v>800000</v>
      </c>
      <c r="Y258" s="2">
        <f t="shared" si="46"/>
        <v>112994409.84477158</v>
      </c>
      <c r="Z258" s="2" t="str">
        <f t="shared" si="8"/>
        <v>HERE</v>
      </c>
      <c r="AA258" s="2">
        <f>IF(Z258="HERE",Y258,AA257+Graph!$G$1*1000)</f>
        <v>112994409.84477158</v>
      </c>
      <c r="AB258" s="2">
        <f t="shared" si="21"/>
        <v>800000</v>
      </c>
      <c r="AC258" s="2">
        <f t="shared" si="47"/>
        <v>19177555</v>
      </c>
      <c r="AD258" s="3">
        <f t="shared" si="10"/>
        <v>52800000</v>
      </c>
      <c r="AE258" s="2">
        <f>IF(AE256&gt;=52800000,52800000,IF(AB237=Graph!G$1*1000,AE257+Graph!G$1*1000,AC258))</f>
        <v>19177555</v>
      </c>
      <c r="AF258" s="3">
        <f t="shared" si="11"/>
        <v>19177555</v>
      </c>
      <c r="AG258" s="3">
        <f t="shared" si="29"/>
        <v>48478877.75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52"/>
        <v>183</v>
      </c>
      <c r="C259" s="7"/>
      <c r="D259" s="2" t="e">
        <f t="shared" si="12"/>
        <v>#N/A</v>
      </c>
      <c r="E259" s="2" t="e">
        <f t="shared" si="22"/>
        <v>#N/A</v>
      </c>
      <c r="F259" s="2"/>
      <c r="G259" s="2">
        <f t="shared" si="50"/>
        <v>0</v>
      </c>
      <c r="H259" s="2">
        <f t="shared" si="48"/>
        <v>19177555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4564553.8571428675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809658.31811845303</v>
      </c>
      <c r="Q259" s="2">
        <f t="shared" si="51"/>
        <v>800000</v>
      </c>
      <c r="R259" s="2">
        <f t="shared" si="49"/>
        <v>132971964.84477159</v>
      </c>
      <c r="S259" s="2">
        <f t="shared" si="17"/>
        <v>0</v>
      </c>
      <c r="T259" s="2">
        <f t="shared" si="18"/>
        <v>20920.857142857276</v>
      </c>
      <c r="U259" s="2">
        <f t="shared" si="19"/>
        <v>800000</v>
      </c>
      <c r="V259" s="2">
        <f t="shared" si="37"/>
        <v>19177555</v>
      </c>
      <c r="W259" s="2">
        <f t="shared" si="20"/>
        <v>0</v>
      </c>
      <c r="X259" s="2">
        <f t="shared" si="6"/>
        <v>800000</v>
      </c>
      <c r="Y259" s="2">
        <f t="shared" si="46"/>
        <v>113794409.84477158</v>
      </c>
      <c r="Z259" s="2" t="str">
        <f t="shared" si="8"/>
        <v>HERE</v>
      </c>
      <c r="AA259" s="2">
        <f>IF(Z259="HERE",Y259,AA258+Graph!$G$1*1000)</f>
        <v>113794409.84477158</v>
      </c>
      <c r="AB259" s="2">
        <f t="shared" si="21"/>
        <v>800000</v>
      </c>
      <c r="AC259" s="2">
        <f t="shared" si="47"/>
        <v>19177555</v>
      </c>
      <c r="AD259" s="3">
        <f t="shared" si="10"/>
        <v>52800000</v>
      </c>
      <c r="AE259" s="2">
        <f>IF(AE257&gt;=52800000,52800000,IF(AB238=Graph!G$1*1000,AE258+Graph!G$1*1000,AC259))</f>
        <v>19177555</v>
      </c>
      <c r="AF259" s="3">
        <f t="shared" si="11"/>
        <v>19177555</v>
      </c>
      <c r="AG259" s="3">
        <f t="shared" si="29"/>
        <v>48478877.75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52"/>
        <v>184</v>
      </c>
      <c r="C260" s="7"/>
      <c r="D260" s="2" t="e">
        <f t="shared" si="12"/>
        <v>#N/A</v>
      </c>
      <c r="E260" s="2" t="e">
        <f t="shared" si="22"/>
        <v>#N/A</v>
      </c>
      <c r="F260" s="2"/>
      <c r="G260" s="2">
        <f t="shared" si="50"/>
        <v>0</v>
      </c>
      <c r="H260" s="2">
        <f t="shared" si="48"/>
        <v>19177555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4585474.7142857248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811764.95801392198</v>
      </c>
      <c r="Q260" s="2">
        <f t="shared" si="51"/>
        <v>800000</v>
      </c>
      <c r="R260" s="2">
        <f t="shared" si="49"/>
        <v>133771964.84477159</v>
      </c>
      <c r="S260" s="2">
        <f t="shared" si="17"/>
        <v>0</v>
      </c>
      <c r="T260" s="2">
        <f t="shared" si="18"/>
        <v>20920.857142857276</v>
      </c>
      <c r="U260" s="2">
        <f t="shared" si="19"/>
        <v>800000</v>
      </c>
      <c r="V260" s="2">
        <f t="shared" si="37"/>
        <v>19177555</v>
      </c>
      <c r="W260" s="2">
        <f t="shared" si="20"/>
        <v>0</v>
      </c>
      <c r="X260" s="2">
        <f t="shared" si="6"/>
        <v>800000</v>
      </c>
      <c r="Y260" s="2">
        <f t="shared" si="46"/>
        <v>114594409.84477158</v>
      </c>
      <c r="Z260" s="2" t="str">
        <f t="shared" si="8"/>
        <v>HERE</v>
      </c>
      <c r="AA260" s="2">
        <f>IF(Z260="HERE",Y260,AA259+Graph!$G$1*1000)</f>
        <v>114594409.84477158</v>
      </c>
      <c r="AB260" s="2">
        <f t="shared" si="21"/>
        <v>800000</v>
      </c>
      <c r="AC260" s="2">
        <f t="shared" si="47"/>
        <v>19177555</v>
      </c>
      <c r="AD260" s="3">
        <f t="shared" si="10"/>
        <v>52800000</v>
      </c>
      <c r="AE260" s="2">
        <f>IF(AE258&gt;=52800000,52800000,IF(AB239=Graph!G$1*1000,AE259+Graph!G$1*1000,AC260))</f>
        <v>19177555</v>
      </c>
      <c r="AF260" s="3">
        <f t="shared" si="11"/>
        <v>19177555</v>
      </c>
      <c r="AG260" s="3">
        <f t="shared" si="29"/>
        <v>48478877.75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52"/>
        <v>185</v>
      </c>
      <c r="C261" s="7"/>
      <c r="D261" s="2" t="e">
        <f t="shared" si="12"/>
        <v>#N/A</v>
      </c>
      <c r="E261" s="2" t="e">
        <f t="shared" si="22"/>
        <v>#N/A</v>
      </c>
      <c r="F261" s="2"/>
      <c r="G261" s="2">
        <f t="shared" si="50"/>
        <v>0</v>
      </c>
      <c r="H261" s="2">
        <f t="shared" si="48"/>
        <v>19177555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4606395.5714285821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813871.59790939093</v>
      </c>
      <c r="Q261" s="2">
        <f t="shared" si="51"/>
        <v>800000</v>
      </c>
      <c r="R261" s="2">
        <f t="shared" si="49"/>
        <v>134571964.84477159</v>
      </c>
      <c r="S261" s="2">
        <f t="shared" si="17"/>
        <v>0</v>
      </c>
      <c r="T261" s="2">
        <f t="shared" si="18"/>
        <v>20920.857142857276</v>
      </c>
      <c r="U261" s="2">
        <f t="shared" si="19"/>
        <v>800000</v>
      </c>
      <c r="V261" s="2">
        <f t="shared" si="37"/>
        <v>19177555</v>
      </c>
      <c r="W261" s="2">
        <f t="shared" si="20"/>
        <v>0</v>
      </c>
      <c r="X261" s="2">
        <f t="shared" si="6"/>
        <v>800000</v>
      </c>
      <c r="Y261" s="2">
        <f t="shared" si="46"/>
        <v>115394409.84477158</v>
      </c>
      <c r="Z261" s="2" t="str">
        <f t="shared" si="8"/>
        <v>HERE</v>
      </c>
      <c r="AA261" s="2">
        <f>IF(Z261="HERE",Y261,AA260+Graph!$G$1*1000)</f>
        <v>115394409.84477158</v>
      </c>
      <c r="AB261" s="2">
        <f t="shared" si="21"/>
        <v>800000</v>
      </c>
      <c r="AC261" s="2">
        <f t="shared" si="47"/>
        <v>19177555</v>
      </c>
      <c r="AD261" s="3">
        <f t="shared" si="10"/>
        <v>52800000</v>
      </c>
      <c r="AE261" s="2">
        <f>IF(AE259&gt;=52800000,52800000,IF(AB240=Graph!G$1*1000,AE260+Graph!G$1*1000,AC261))</f>
        <v>19177555</v>
      </c>
      <c r="AF261" s="3">
        <f t="shared" si="11"/>
        <v>19177555</v>
      </c>
      <c r="AG261" s="3">
        <f t="shared" si="29"/>
        <v>48478877.75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52"/>
        <v>186</v>
      </c>
      <c r="C262" s="7"/>
      <c r="D262" s="2" t="e">
        <f t="shared" si="12"/>
        <v>#N/A</v>
      </c>
      <c r="E262" s="2" t="e">
        <f t="shared" si="22"/>
        <v>#N/A</v>
      </c>
      <c r="F262" s="2"/>
      <c r="G262" s="2">
        <f t="shared" si="50"/>
        <v>0</v>
      </c>
      <c r="H262" s="2">
        <f t="shared" si="48"/>
        <v>19177555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4627316.4285714393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815978.23780485988</v>
      </c>
      <c r="Q262" s="2">
        <f t="shared" si="51"/>
        <v>800000</v>
      </c>
      <c r="R262" s="2">
        <f t="shared" si="49"/>
        <v>135371964.84477159</v>
      </c>
      <c r="S262" s="2">
        <f t="shared" si="17"/>
        <v>0</v>
      </c>
      <c r="T262" s="2">
        <f t="shared" si="18"/>
        <v>20920.857142857276</v>
      </c>
      <c r="U262" s="2">
        <f t="shared" si="19"/>
        <v>800000</v>
      </c>
      <c r="V262" s="2">
        <f t="shared" si="37"/>
        <v>19177555</v>
      </c>
      <c r="W262" s="2">
        <f t="shared" si="20"/>
        <v>0</v>
      </c>
      <c r="X262" s="2">
        <f t="shared" si="6"/>
        <v>800000</v>
      </c>
      <c r="Y262" s="2">
        <f t="shared" si="46"/>
        <v>116194409.84477158</v>
      </c>
      <c r="Z262" s="2" t="str">
        <f t="shared" si="8"/>
        <v>HERE</v>
      </c>
      <c r="AA262" s="2">
        <f>IF(Z262="HERE",Y262,AA261+Graph!$G$1*1000)</f>
        <v>116194409.84477158</v>
      </c>
      <c r="AB262" s="2">
        <f t="shared" si="21"/>
        <v>800000</v>
      </c>
      <c r="AC262" s="2">
        <f t="shared" si="47"/>
        <v>19177555</v>
      </c>
      <c r="AD262" s="3">
        <f t="shared" si="10"/>
        <v>52800000</v>
      </c>
      <c r="AE262" s="2">
        <f>IF(AE260&gt;=52800000,52800000,IF(AB241=Graph!G$1*1000,AE261+Graph!G$1*1000,AC262))</f>
        <v>19177555</v>
      </c>
      <c r="AF262" s="3">
        <f t="shared" si="11"/>
        <v>19177555</v>
      </c>
      <c r="AG262" s="3">
        <f t="shared" si="29"/>
        <v>48478877.75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52"/>
        <v>187</v>
      </c>
      <c r="C263" s="7"/>
      <c r="D263" s="2" t="e">
        <f t="shared" si="12"/>
        <v>#N/A</v>
      </c>
      <c r="E263" s="2" t="e">
        <f t="shared" si="22"/>
        <v>#N/A</v>
      </c>
      <c r="F263" s="2"/>
      <c r="G263" s="2">
        <f t="shared" si="50"/>
        <v>0</v>
      </c>
      <c r="H263" s="2">
        <f t="shared" si="48"/>
        <v>19177555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4648237.2857142966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818084.87770034373</v>
      </c>
      <c r="Q263" s="2">
        <f t="shared" si="51"/>
        <v>800000</v>
      </c>
      <c r="R263" s="2">
        <f t="shared" si="49"/>
        <v>136171964.84477159</v>
      </c>
      <c r="S263" s="2">
        <f t="shared" si="17"/>
        <v>0</v>
      </c>
      <c r="T263" s="2">
        <f t="shared" si="18"/>
        <v>20920.857142857276</v>
      </c>
      <c r="U263" s="2">
        <f t="shared" si="19"/>
        <v>800000</v>
      </c>
      <c r="V263" s="2">
        <f t="shared" si="37"/>
        <v>19177555</v>
      </c>
      <c r="W263" s="2">
        <f t="shared" si="20"/>
        <v>0</v>
      </c>
      <c r="X263" s="2">
        <f t="shared" si="6"/>
        <v>800000</v>
      </c>
      <c r="Y263" s="2">
        <f t="shared" si="46"/>
        <v>116994409.84477158</v>
      </c>
      <c r="Z263" s="2" t="str">
        <f t="shared" si="8"/>
        <v>HERE</v>
      </c>
      <c r="AA263" s="2">
        <f>IF(Z263="HERE",Y263,AA262+Graph!$G$1*1000)</f>
        <v>116994409.84477158</v>
      </c>
      <c r="AB263" s="2">
        <f t="shared" si="21"/>
        <v>800000</v>
      </c>
      <c r="AC263" s="2">
        <f t="shared" si="47"/>
        <v>19177555</v>
      </c>
      <c r="AD263" s="3">
        <f t="shared" si="10"/>
        <v>52800000</v>
      </c>
      <c r="AE263" s="2">
        <f>IF(AE261&gt;=52800000,52800000,IF(AB242=Graph!G$1*1000,AE262+Graph!G$1*1000,AC263))</f>
        <v>19177555</v>
      </c>
      <c r="AF263" s="3">
        <f t="shared" si="11"/>
        <v>19177555</v>
      </c>
      <c r="AG263" s="3">
        <f t="shared" si="29"/>
        <v>48478877.75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52"/>
        <v>188</v>
      </c>
      <c r="C264" s="7"/>
      <c r="D264" s="2" t="e">
        <f t="shared" si="12"/>
        <v>#N/A</v>
      </c>
      <c r="E264" s="2" t="e">
        <f t="shared" si="22"/>
        <v>#N/A</v>
      </c>
      <c r="F264" s="2"/>
      <c r="G264" s="2">
        <f t="shared" si="50"/>
        <v>0</v>
      </c>
      <c r="H264" s="2">
        <f t="shared" si="48"/>
        <v>19177555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4669158.1428571539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820191.51759581268</v>
      </c>
      <c r="Q264" s="2">
        <f t="shared" si="51"/>
        <v>800000</v>
      </c>
      <c r="R264" s="2">
        <f t="shared" si="49"/>
        <v>136971964.84477159</v>
      </c>
      <c r="S264" s="2">
        <f t="shared" si="17"/>
        <v>0</v>
      </c>
      <c r="T264" s="2">
        <f t="shared" si="18"/>
        <v>20920.857142857276</v>
      </c>
      <c r="U264" s="2">
        <f t="shared" si="19"/>
        <v>800000</v>
      </c>
      <c r="V264" s="2">
        <f t="shared" si="37"/>
        <v>19177555</v>
      </c>
      <c r="W264" s="2">
        <f t="shared" si="20"/>
        <v>0</v>
      </c>
      <c r="X264" s="2">
        <f t="shared" si="6"/>
        <v>800000</v>
      </c>
      <c r="Y264" s="2">
        <f t="shared" si="46"/>
        <v>117794409.84477158</v>
      </c>
      <c r="Z264" s="2" t="str">
        <f t="shared" si="8"/>
        <v>HERE</v>
      </c>
      <c r="AA264" s="2">
        <f>IF(Z264="HERE",Y264,AA263+Graph!$G$1*1000)</f>
        <v>117794409.84477158</v>
      </c>
      <c r="AB264" s="2">
        <f t="shared" si="21"/>
        <v>800000</v>
      </c>
      <c r="AC264" s="2">
        <f t="shared" si="47"/>
        <v>19177555</v>
      </c>
      <c r="AD264" s="3">
        <f t="shared" si="10"/>
        <v>52800000</v>
      </c>
      <c r="AE264" s="2">
        <f>IF(AE262&gt;=52800000,52800000,IF(AB243=Graph!G$1*1000,AE263+Graph!G$1*1000,AC264))</f>
        <v>19177555</v>
      </c>
      <c r="AF264" s="3">
        <f t="shared" si="11"/>
        <v>19177555</v>
      </c>
      <c r="AG264" s="3">
        <f t="shared" si="29"/>
        <v>48478877.75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52"/>
        <v>189</v>
      </c>
      <c r="C265" s="7"/>
      <c r="D265" s="2" t="e">
        <f t="shared" si="12"/>
        <v>#N/A</v>
      </c>
      <c r="E265" s="2" t="e">
        <f t="shared" si="22"/>
        <v>#N/A</v>
      </c>
      <c r="F265" s="2"/>
      <c r="G265" s="2">
        <f t="shared" si="50"/>
        <v>0</v>
      </c>
      <c r="H265" s="2">
        <f t="shared" si="48"/>
        <v>19177555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4690079.0000000112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822298.15749128163</v>
      </c>
      <c r="Q265" s="2">
        <f t="shared" si="51"/>
        <v>800000</v>
      </c>
      <c r="R265" s="2">
        <f t="shared" si="49"/>
        <v>137771964.84477159</v>
      </c>
      <c r="S265" s="2">
        <f t="shared" si="17"/>
        <v>0</v>
      </c>
      <c r="T265" s="2">
        <f t="shared" si="18"/>
        <v>20920.857142857276</v>
      </c>
      <c r="U265" s="2">
        <f t="shared" si="19"/>
        <v>800000</v>
      </c>
      <c r="V265" s="2">
        <f t="shared" si="37"/>
        <v>19177555</v>
      </c>
      <c r="W265" s="2">
        <f t="shared" si="20"/>
        <v>0</v>
      </c>
      <c r="X265" s="2">
        <f t="shared" si="6"/>
        <v>800000</v>
      </c>
      <c r="Y265" s="2">
        <f t="shared" si="46"/>
        <v>118594409.84477158</v>
      </c>
      <c r="Z265" s="2" t="str">
        <f t="shared" si="8"/>
        <v>HERE</v>
      </c>
      <c r="AA265" s="2">
        <f>IF(Z265="HERE",Y265,AA264+Graph!$G$1*1000)</f>
        <v>118594409.84477158</v>
      </c>
      <c r="AB265" s="2">
        <f t="shared" si="21"/>
        <v>800000</v>
      </c>
      <c r="AC265" s="2">
        <f t="shared" si="47"/>
        <v>19177555</v>
      </c>
      <c r="AD265" s="3">
        <f t="shared" si="10"/>
        <v>52800000</v>
      </c>
      <c r="AE265" s="2">
        <f>IF(AE263&gt;=52800000,52800000,IF(AB244=Graph!G$1*1000,AE264+Graph!G$1*1000,AC265))</f>
        <v>19177555</v>
      </c>
      <c r="AF265" s="3">
        <f t="shared" si="11"/>
        <v>19177555</v>
      </c>
      <c r="AG265" s="3">
        <f t="shared" si="29"/>
        <v>48478877.75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52"/>
        <v>190</v>
      </c>
      <c r="C266" s="7"/>
      <c r="D266" s="2" t="e">
        <f t="shared" si="12"/>
        <v>#N/A</v>
      </c>
      <c r="E266" s="2" t="e">
        <f t="shared" si="22"/>
        <v>#N/A</v>
      </c>
      <c r="F266" s="2"/>
      <c r="G266" s="2">
        <f t="shared" si="50"/>
        <v>0</v>
      </c>
      <c r="H266" s="2">
        <f t="shared" si="48"/>
        <v>19177555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4710999.8571428685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824404.79738675058</v>
      </c>
      <c r="Q266" s="2">
        <f t="shared" si="51"/>
        <v>800000</v>
      </c>
      <c r="R266" s="2">
        <f t="shared" si="49"/>
        <v>138571964.84477159</v>
      </c>
      <c r="S266" s="2">
        <f t="shared" si="17"/>
        <v>0</v>
      </c>
      <c r="T266" s="2">
        <f t="shared" si="18"/>
        <v>20920.857142857276</v>
      </c>
      <c r="U266" s="2">
        <f t="shared" si="19"/>
        <v>800000</v>
      </c>
      <c r="V266" s="2">
        <f t="shared" si="37"/>
        <v>19177555</v>
      </c>
      <c r="W266" s="2">
        <f t="shared" si="20"/>
        <v>0</v>
      </c>
      <c r="X266" s="2">
        <f t="shared" si="6"/>
        <v>800000</v>
      </c>
      <c r="Y266" s="2">
        <f t="shared" si="46"/>
        <v>119394409.84477158</v>
      </c>
      <c r="Z266" s="2" t="str">
        <f t="shared" si="8"/>
        <v>HERE</v>
      </c>
      <c r="AA266" s="2">
        <f>IF(Z266="HERE",Y266,AA265+Graph!$G$1*1000)</f>
        <v>119394409.84477158</v>
      </c>
      <c r="AB266" s="2">
        <f t="shared" si="21"/>
        <v>800000</v>
      </c>
      <c r="AC266" s="2">
        <f t="shared" si="47"/>
        <v>19177555</v>
      </c>
      <c r="AD266" s="3">
        <f t="shared" si="10"/>
        <v>52800000</v>
      </c>
      <c r="AE266" s="2">
        <f>IF(AE264&gt;=52800000,52800000,IF(AB245=Graph!G$1*1000,AE265+Graph!G$1*1000,AC266))</f>
        <v>19177555</v>
      </c>
      <c r="AF266" s="3">
        <f t="shared" si="11"/>
        <v>19177555</v>
      </c>
      <c r="AG266" s="3">
        <f t="shared" si="29"/>
        <v>48478877.75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52"/>
        <v>191</v>
      </c>
      <c r="C267" s="7"/>
      <c r="D267" s="2" t="e">
        <f t="shared" si="12"/>
        <v>#N/A</v>
      </c>
      <c r="E267" s="2" t="e">
        <f t="shared" si="22"/>
        <v>#N/A</v>
      </c>
      <c r="F267" s="2"/>
      <c r="G267" s="2">
        <f t="shared" si="50"/>
        <v>0</v>
      </c>
      <c r="H267" s="2">
        <f t="shared" si="48"/>
        <v>19177555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4731920.7142857257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826511.43728221953</v>
      </c>
      <c r="Q267" s="2">
        <f t="shared" si="51"/>
        <v>800000</v>
      </c>
      <c r="R267" s="2">
        <f t="shared" si="49"/>
        <v>139371964.84477159</v>
      </c>
      <c r="S267" s="2">
        <f t="shared" si="17"/>
        <v>0</v>
      </c>
      <c r="T267" s="2">
        <f t="shared" si="18"/>
        <v>20920.857142857276</v>
      </c>
      <c r="U267" s="2">
        <f t="shared" si="19"/>
        <v>800000</v>
      </c>
      <c r="V267" s="2">
        <f t="shared" si="37"/>
        <v>19177555</v>
      </c>
      <c r="W267" s="2">
        <f t="shared" si="20"/>
        <v>0</v>
      </c>
      <c r="X267" s="2">
        <f t="shared" si="6"/>
        <v>800000</v>
      </c>
      <c r="Y267" s="2">
        <f t="shared" si="46"/>
        <v>120194409.84477158</v>
      </c>
      <c r="Z267" s="2" t="str">
        <f t="shared" si="8"/>
        <v>HERE</v>
      </c>
      <c r="AA267" s="2">
        <f>IF(Z267="HERE",Y267,AA266+Graph!$G$1*1000)</f>
        <v>120194409.84477158</v>
      </c>
      <c r="AB267" s="2">
        <f t="shared" si="21"/>
        <v>800000</v>
      </c>
      <c r="AC267" s="2">
        <f t="shared" si="47"/>
        <v>19177555</v>
      </c>
      <c r="AD267" s="3">
        <f t="shared" si="10"/>
        <v>52800000</v>
      </c>
      <c r="AE267" s="2">
        <f>IF(AE265&gt;=52800000,52800000,IF(AB246=Graph!G$1*1000,AE266+Graph!G$1*1000,AC267))</f>
        <v>19177555</v>
      </c>
      <c r="AF267" s="3">
        <f t="shared" si="11"/>
        <v>19177555</v>
      </c>
      <c r="AG267" s="3">
        <f t="shared" si="29"/>
        <v>48478877.75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52"/>
        <v>192</v>
      </c>
      <c r="C268" s="7"/>
      <c r="D268" s="2" t="e">
        <f t="shared" si="12"/>
        <v>#N/A</v>
      </c>
      <c r="E268" s="2" t="e">
        <f t="shared" si="22"/>
        <v>#N/A</v>
      </c>
      <c r="F268" s="2"/>
      <c r="G268" s="2">
        <f t="shared" si="50"/>
        <v>0</v>
      </c>
      <c r="H268" s="2">
        <f t="shared" si="48"/>
        <v>19177555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4752841.571428583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828618.07717768848</v>
      </c>
      <c r="Q268" s="2">
        <f t="shared" si="51"/>
        <v>800000</v>
      </c>
      <c r="R268" s="2">
        <f t="shared" si="49"/>
        <v>140171964.84477159</v>
      </c>
      <c r="S268" s="2">
        <f t="shared" si="17"/>
        <v>0</v>
      </c>
      <c r="T268" s="2">
        <f t="shared" si="18"/>
        <v>20920.857142857276</v>
      </c>
      <c r="U268" s="2">
        <f t="shared" si="19"/>
        <v>800000</v>
      </c>
      <c r="V268" s="2">
        <f t="shared" si="37"/>
        <v>19177555</v>
      </c>
      <c r="W268" s="2">
        <f t="shared" si="20"/>
        <v>0</v>
      </c>
      <c r="X268" s="2">
        <f t="shared" si="6"/>
        <v>800000</v>
      </c>
      <c r="Y268" s="2">
        <f t="shared" si="46"/>
        <v>120994409.84477158</v>
      </c>
      <c r="Z268" s="2" t="str">
        <f t="shared" si="8"/>
        <v>HERE</v>
      </c>
      <c r="AA268" s="2">
        <f>IF(Z268="HERE",Y268,AA267+Graph!$G$1*1000)</f>
        <v>120994409.84477158</v>
      </c>
      <c r="AB268" s="2">
        <f t="shared" si="21"/>
        <v>800000</v>
      </c>
      <c r="AC268" s="2">
        <f t="shared" si="47"/>
        <v>19177555</v>
      </c>
      <c r="AD268" s="3">
        <f t="shared" si="10"/>
        <v>52800000</v>
      </c>
      <c r="AE268" s="2">
        <f>IF(AE266&gt;=52800000,52800000,IF(AB247=Graph!G$1*1000,AE267+Graph!G$1*1000,AC268))</f>
        <v>19177555</v>
      </c>
      <c r="AF268" s="3">
        <f t="shared" si="11"/>
        <v>19177555</v>
      </c>
      <c r="AG268" s="3">
        <f t="shared" si="29"/>
        <v>48478877.75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52"/>
        <v>193</v>
      </c>
      <c r="C269" s="7"/>
      <c r="D269" s="2" t="e">
        <f t="shared" si="12"/>
        <v>#N/A</v>
      </c>
      <c r="E269" s="2" t="e">
        <f t="shared" si="22"/>
        <v>#N/A</v>
      </c>
      <c r="F269" s="2"/>
      <c r="G269" s="2">
        <f t="shared" si="50"/>
        <v>0</v>
      </c>
      <c r="H269" s="2">
        <f t="shared" si="48"/>
        <v>19177555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4773762.4285714403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830724.71707315743</v>
      </c>
      <c r="Q269" s="2">
        <f t="shared" si="51"/>
        <v>800000</v>
      </c>
      <c r="R269" s="2">
        <f t="shared" si="49"/>
        <v>140971964.84477159</v>
      </c>
      <c r="S269" s="2">
        <f t="shared" si="17"/>
        <v>0</v>
      </c>
      <c r="T269" s="2">
        <f t="shared" si="18"/>
        <v>20920.857142857276</v>
      </c>
      <c r="U269" s="2">
        <f t="shared" si="19"/>
        <v>800000</v>
      </c>
      <c r="V269" s="2">
        <f t="shared" si="37"/>
        <v>19177555</v>
      </c>
      <c r="W269" s="2">
        <f t="shared" si="20"/>
        <v>0</v>
      </c>
      <c r="X269" s="2">
        <f t="shared" si="6"/>
        <v>800000</v>
      </c>
      <c r="Y269" s="2">
        <f t="shared" si="46"/>
        <v>121794409.84477158</v>
      </c>
      <c r="Z269" s="2" t="str">
        <f t="shared" si="8"/>
        <v>HERE</v>
      </c>
      <c r="AA269" s="2">
        <f>IF(Z269="HERE",Y269,AA268+Graph!$G$1*1000)</f>
        <v>121794409.84477158</v>
      </c>
      <c r="AB269" s="2">
        <f t="shared" si="21"/>
        <v>800000</v>
      </c>
      <c r="AC269" s="2">
        <f t="shared" si="47"/>
        <v>19177555</v>
      </c>
      <c r="AD269" s="3">
        <f t="shared" si="10"/>
        <v>52800000</v>
      </c>
      <c r="AE269" s="2">
        <f>IF(AE267&gt;=52800000,52800000,IF(AB248=Graph!G$1*1000,AE268+Graph!G$1*1000,AC269))</f>
        <v>19177555</v>
      </c>
      <c r="AF269" s="3">
        <f t="shared" si="11"/>
        <v>19177555</v>
      </c>
      <c r="AG269" s="3">
        <f t="shared" si="29"/>
        <v>48478877.75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52"/>
        <v>194</v>
      </c>
      <c r="C270" s="7"/>
      <c r="D270" s="2" t="e">
        <f t="shared" si="12"/>
        <v>#N/A</v>
      </c>
      <c r="E270" s="2" t="e">
        <f t="shared" si="22"/>
        <v>#N/A</v>
      </c>
      <c r="F270" s="2"/>
      <c r="G270" s="2">
        <f t="shared" si="50"/>
        <v>0</v>
      </c>
      <c r="H270" s="2">
        <f t="shared" si="48"/>
        <v>19177555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4794683.2857142976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832831.35696862638</v>
      </c>
      <c r="Q270" s="2">
        <f t="shared" si="51"/>
        <v>800000</v>
      </c>
      <c r="R270" s="2">
        <f t="shared" si="49"/>
        <v>141771964.84477159</v>
      </c>
      <c r="S270" s="2">
        <f t="shared" si="17"/>
        <v>0</v>
      </c>
      <c r="T270" s="2">
        <f t="shared" si="18"/>
        <v>20920.857142857276</v>
      </c>
      <c r="U270" s="2">
        <f t="shared" si="19"/>
        <v>800000</v>
      </c>
      <c r="V270" s="2">
        <f t="shared" si="37"/>
        <v>19177555</v>
      </c>
      <c r="W270" s="2">
        <f t="shared" si="20"/>
        <v>0</v>
      </c>
      <c r="X270" s="2">
        <f t="shared" si="6"/>
        <v>800000</v>
      </c>
      <c r="Y270" s="2">
        <f t="shared" si="46"/>
        <v>122594409.84477158</v>
      </c>
      <c r="Z270" s="2" t="str">
        <f t="shared" si="8"/>
        <v>HERE</v>
      </c>
      <c r="AA270" s="2">
        <f>IF(Z270="HERE",Y270,AA269+Graph!$G$1*1000)</f>
        <v>122594409.84477158</v>
      </c>
      <c r="AB270" s="2">
        <f t="shared" si="21"/>
        <v>800000</v>
      </c>
      <c r="AC270" s="2">
        <f t="shared" si="47"/>
        <v>19177555</v>
      </c>
      <c r="AD270" s="3">
        <f t="shared" si="10"/>
        <v>52800000</v>
      </c>
      <c r="AE270" s="2">
        <f>IF(AE268&gt;=52800000,52800000,IF(AB249=Graph!G$1*1000,AE269+Graph!G$1*1000,AC270))</f>
        <v>19177555</v>
      </c>
      <c r="AF270" s="3">
        <f t="shared" si="11"/>
        <v>19177555</v>
      </c>
      <c r="AG270" s="3">
        <f t="shared" si="29"/>
        <v>48478877.75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52"/>
        <v>195</v>
      </c>
      <c r="C271" s="7"/>
      <c r="D271" s="2" t="e">
        <f t="shared" si="12"/>
        <v>#N/A</v>
      </c>
      <c r="E271" s="2" t="e">
        <f t="shared" si="22"/>
        <v>#N/A</v>
      </c>
      <c r="F271" s="2"/>
      <c r="G271" s="2">
        <f t="shared" si="50"/>
        <v>0</v>
      </c>
      <c r="H271" s="2">
        <f t="shared" si="48"/>
        <v>19177555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4815604.1428571548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834937.99686409533</v>
      </c>
      <c r="Q271" s="2">
        <f t="shared" si="51"/>
        <v>800000</v>
      </c>
      <c r="R271" s="2">
        <f t="shared" si="49"/>
        <v>142571964.84477159</v>
      </c>
      <c r="S271" s="2">
        <f t="shared" si="17"/>
        <v>0</v>
      </c>
      <c r="T271" s="2">
        <f t="shared" si="18"/>
        <v>20920.857142857276</v>
      </c>
      <c r="U271" s="2">
        <f t="shared" si="19"/>
        <v>800000</v>
      </c>
      <c r="V271" s="2">
        <f t="shared" si="37"/>
        <v>19177555</v>
      </c>
      <c r="W271" s="2">
        <f t="shared" si="20"/>
        <v>0</v>
      </c>
      <c r="X271" s="2">
        <f t="shared" si="6"/>
        <v>800000</v>
      </c>
      <c r="Y271" s="2">
        <f t="shared" si="46"/>
        <v>123394409.84477158</v>
      </c>
      <c r="Z271" s="2" t="str">
        <f t="shared" si="8"/>
        <v>HERE</v>
      </c>
      <c r="AA271" s="2">
        <f>IF(Z271="HERE",Y271,AA270+Graph!$G$1*1000)</f>
        <v>123394409.84477158</v>
      </c>
      <c r="AB271" s="2">
        <f t="shared" si="21"/>
        <v>800000</v>
      </c>
      <c r="AC271" s="2">
        <f t="shared" si="47"/>
        <v>19177555</v>
      </c>
      <c r="AD271" s="3">
        <f t="shared" si="10"/>
        <v>52800000</v>
      </c>
      <c r="AE271" s="2">
        <f>IF(AE269&gt;=52800000,52800000,IF(AB250=Graph!G$1*1000,AE270+Graph!G$1*1000,AC271))</f>
        <v>19177555</v>
      </c>
      <c r="AF271" s="3">
        <f t="shared" si="11"/>
        <v>19177555</v>
      </c>
      <c r="AG271" s="3">
        <f t="shared" si="29"/>
        <v>48478877.75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52"/>
        <v>196</v>
      </c>
      <c r="C272" s="7"/>
      <c r="D272" s="2" t="e">
        <f t="shared" si="12"/>
        <v>#N/A</v>
      </c>
      <c r="E272" s="2" t="e">
        <f t="shared" si="22"/>
        <v>#N/A</v>
      </c>
      <c r="F272" s="2"/>
      <c r="G272" s="2">
        <f t="shared" si="50"/>
        <v>0</v>
      </c>
      <c r="H272" s="2">
        <f t="shared" si="48"/>
        <v>19177555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4836525.0000000121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837044.63675956428</v>
      </c>
      <c r="Q272" s="2">
        <f t="shared" si="51"/>
        <v>800000</v>
      </c>
      <c r="R272" s="2">
        <f t="shared" si="49"/>
        <v>143371964.84477159</v>
      </c>
      <c r="S272" s="2">
        <f t="shared" si="17"/>
        <v>0</v>
      </c>
      <c r="T272" s="2">
        <f t="shared" si="18"/>
        <v>20920.857142857276</v>
      </c>
      <c r="U272" s="2">
        <f t="shared" si="19"/>
        <v>800000</v>
      </c>
      <c r="V272" s="2">
        <f t="shared" si="37"/>
        <v>19177555</v>
      </c>
      <c r="W272" s="2">
        <f t="shared" si="20"/>
        <v>0</v>
      </c>
      <c r="X272" s="2">
        <f t="shared" si="6"/>
        <v>800000</v>
      </c>
      <c r="Y272" s="2">
        <f t="shared" si="46"/>
        <v>124194409.84477158</v>
      </c>
      <c r="Z272" s="2" t="str">
        <f t="shared" si="8"/>
        <v>HERE</v>
      </c>
      <c r="AA272" s="2">
        <f>IF(Z272="HERE",Y272,AA271+Graph!$G$1*1000)</f>
        <v>124194409.84477158</v>
      </c>
      <c r="AB272" s="2">
        <f t="shared" si="21"/>
        <v>800000</v>
      </c>
      <c r="AC272" s="2">
        <f t="shared" si="47"/>
        <v>19177555</v>
      </c>
      <c r="AD272" s="3">
        <f t="shared" si="10"/>
        <v>52800000</v>
      </c>
      <c r="AE272" s="2">
        <f>IF(AE270&gt;=52800000,52800000,IF(AB251=Graph!G$1*1000,AE271+Graph!G$1*1000,AC272))</f>
        <v>19177555</v>
      </c>
      <c r="AF272" s="3">
        <f t="shared" si="11"/>
        <v>19177555</v>
      </c>
      <c r="AG272" s="3">
        <f t="shared" si="29"/>
        <v>48478877.75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52"/>
        <v>197</v>
      </c>
      <c r="C273" s="7"/>
      <c r="D273" s="2" t="e">
        <f t="shared" si="12"/>
        <v>#N/A</v>
      </c>
      <c r="E273" s="2" t="e">
        <f t="shared" si="22"/>
        <v>#N/A</v>
      </c>
      <c r="F273" s="2"/>
      <c r="G273" s="2">
        <f t="shared" si="50"/>
        <v>0</v>
      </c>
      <c r="H273" s="2">
        <f t="shared" si="48"/>
        <v>19177555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4857445.8571428694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839151.27665504813</v>
      </c>
      <c r="Q273" s="2">
        <f t="shared" si="51"/>
        <v>800000</v>
      </c>
      <c r="R273" s="2">
        <f t="shared" si="49"/>
        <v>144171964.84477159</v>
      </c>
      <c r="S273" s="2">
        <f t="shared" si="17"/>
        <v>0</v>
      </c>
      <c r="T273" s="2">
        <f t="shared" si="18"/>
        <v>20920.857142857276</v>
      </c>
      <c r="U273" s="2">
        <f t="shared" si="19"/>
        <v>800000</v>
      </c>
      <c r="V273" s="2">
        <f t="shared" si="37"/>
        <v>19177555</v>
      </c>
      <c r="W273" s="2">
        <f t="shared" si="20"/>
        <v>0</v>
      </c>
      <c r="X273" s="2">
        <f t="shared" si="6"/>
        <v>800000</v>
      </c>
      <c r="Y273" s="2">
        <f t="shared" si="46"/>
        <v>124994409.84477158</v>
      </c>
      <c r="Z273" s="2" t="str">
        <f t="shared" si="8"/>
        <v>HERE</v>
      </c>
      <c r="AA273" s="2">
        <f>IF(Z273="HERE",Y273,AA272+Graph!$G$1*1000)</f>
        <v>124994409.84477158</v>
      </c>
      <c r="AB273" s="2">
        <f t="shared" si="21"/>
        <v>800000</v>
      </c>
      <c r="AC273" s="2">
        <f t="shared" si="47"/>
        <v>19177555</v>
      </c>
      <c r="AD273" s="3">
        <f t="shared" si="10"/>
        <v>52800000</v>
      </c>
      <c r="AE273" s="2">
        <f>IF(AE271&gt;=52800000,52800000,IF(AB252=Graph!G$1*1000,AE272+Graph!G$1*1000,AC273))</f>
        <v>19177555</v>
      </c>
      <c r="AF273" s="3">
        <f t="shared" si="11"/>
        <v>19177555</v>
      </c>
      <c r="AG273" s="3">
        <f t="shared" si="29"/>
        <v>48478877.75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52"/>
        <v>198</v>
      </c>
      <c r="C274" s="7"/>
      <c r="D274" s="2" t="e">
        <f t="shared" si="12"/>
        <v>#N/A</v>
      </c>
      <c r="E274" s="2" t="e">
        <f t="shared" si="22"/>
        <v>#N/A</v>
      </c>
      <c r="F274" s="2"/>
      <c r="G274" s="2">
        <f t="shared" si="50"/>
        <v>0</v>
      </c>
      <c r="H274" s="2">
        <f t="shared" si="48"/>
        <v>19177555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4878366.7142857267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841257.91655051708</v>
      </c>
      <c r="Q274" s="2">
        <f t="shared" si="51"/>
        <v>800000</v>
      </c>
      <c r="R274" s="2">
        <f t="shared" si="49"/>
        <v>144971964.84477159</v>
      </c>
      <c r="S274" s="2">
        <f t="shared" si="17"/>
        <v>0</v>
      </c>
      <c r="T274" s="2">
        <f t="shared" si="18"/>
        <v>20920.857142857276</v>
      </c>
      <c r="U274" s="2">
        <f t="shared" si="19"/>
        <v>800000</v>
      </c>
      <c r="V274" s="2">
        <f t="shared" si="37"/>
        <v>19177555</v>
      </c>
      <c r="W274" s="2">
        <f t="shared" si="20"/>
        <v>0</v>
      </c>
      <c r="X274" s="2">
        <f t="shared" si="6"/>
        <v>800000</v>
      </c>
      <c r="Y274" s="2">
        <f t="shared" si="46"/>
        <v>125794409.84477158</v>
      </c>
      <c r="Z274" s="2" t="str">
        <f t="shared" si="8"/>
        <v>HERE</v>
      </c>
      <c r="AA274" s="2">
        <f>IF(Z274="HERE",Y274,AA273+Graph!$G$1*1000)</f>
        <v>125794409.84477158</v>
      </c>
      <c r="AB274" s="2">
        <f t="shared" si="21"/>
        <v>800000</v>
      </c>
      <c r="AC274" s="2">
        <f t="shared" si="47"/>
        <v>19177555</v>
      </c>
      <c r="AD274" s="3">
        <f t="shared" si="10"/>
        <v>52800000</v>
      </c>
      <c r="AE274" s="2">
        <f>IF(AE272&gt;=52800000,52800000,IF(AB253=Graph!G$1*1000,AE273+Graph!G$1*1000,AC274))</f>
        <v>19177555</v>
      </c>
      <c r="AF274" s="3">
        <f t="shared" si="11"/>
        <v>19177555</v>
      </c>
      <c r="AG274" s="3">
        <f t="shared" si="29"/>
        <v>48478877.75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52"/>
        <v>199</v>
      </c>
      <c r="C275" s="7"/>
      <c r="D275" s="2" t="e">
        <f t="shared" si="12"/>
        <v>#N/A</v>
      </c>
      <c r="E275" s="2" t="e">
        <f t="shared" si="22"/>
        <v>#N/A</v>
      </c>
      <c r="F275" s="2"/>
      <c r="G275" s="2">
        <f t="shared" si="50"/>
        <v>0</v>
      </c>
      <c r="H275" s="2">
        <f t="shared" si="48"/>
        <v>19177555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4899287.5714285839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843364.55644598603</v>
      </c>
      <c r="Q275" s="2">
        <f t="shared" si="51"/>
        <v>800000</v>
      </c>
      <c r="R275" s="2">
        <f t="shared" si="49"/>
        <v>145771964.84477159</v>
      </c>
      <c r="S275" s="2">
        <f t="shared" si="17"/>
        <v>0</v>
      </c>
      <c r="T275" s="2">
        <f t="shared" si="18"/>
        <v>20920.857142857276</v>
      </c>
      <c r="U275" s="2">
        <f t="shared" si="19"/>
        <v>800000</v>
      </c>
      <c r="V275" s="2">
        <f t="shared" si="37"/>
        <v>19177555</v>
      </c>
      <c r="W275" s="2">
        <f t="shared" si="20"/>
        <v>0</v>
      </c>
      <c r="X275" s="2">
        <f t="shared" si="6"/>
        <v>800000</v>
      </c>
      <c r="Y275" s="2">
        <f t="shared" si="46"/>
        <v>126594409.84477158</v>
      </c>
      <c r="Z275" s="2" t="str">
        <f t="shared" si="8"/>
        <v>HERE</v>
      </c>
      <c r="AA275" s="2">
        <f>IF(Z275="HERE",Y275,AA274+Graph!$G$1*1000)</f>
        <v>126594409.84477158</v>
      </c>
      <c r="AB275" s="2">
        <f t="shared" si="21"/>
        <v>800000</v>
      </c>
      <c r="AC275" s="2">
        <f t="shared" si="47"/>
        <v>19177555</v>
      </c>
      <c r="AD275" s="3">
        <f t="shared" si="10"/>
        <v>52800000</v>
      </c>
      <c r="AE275" s="2">
        <f>IF(AE273&gt;=52800000,52800000,IF(AB254=Graph!G$1*1000,AE274+Graph!G$1*1000,AC275))</f>
        <v>19177555</v>
      </c>
      <c r="AF275" s="3">
        <f t="shared" si="11"/>
        <v>19177555</v>
      </c>
      <c r="AG275" s="3">
        <f t="shared" si="29"/>
        <v>48478877.75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52"/>
        <v>200</v>
      </c>
      <c r="C276" s="7"/>
      <c r="D276" s="2" t="e">
        <f t="shared" si="12"/>
        <v>#N/A</v>
      </c>
      <c r="E276" s="2" t="e">
        <f t="shared" si="22"/>
        <v>#N/A</v>
      </c>
      <c r="F276" s="2"/>
      <c r="G276" s="2">
        <f t="shared" si="50"/>
        <v>0</v>
      </c>
      <c r="H276" s="2">
        <f t="shared" si="48"/>
        <v>19177555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4920208.4285714412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845471.19634145498</v>
      </c>
      <c r="Q276" s="2">
        <f t="shared" si="51"/>
        <v>800000</v>
      </c>
      <c r="R276" s="2">
        <f t="shared" si="49"/>
        <v>146571964.84477159</v>
      </c>
      <c r="S276" s="2">
        <f t="shared" si="17"/>
        <v>0</v>
      </c>
      <c r="T276" s="2">
        <f t="shared" si="18"/>
        <v>20920.857142857276</v>
      </c>
      <c r="U276" s="2">
        <f t="shared" si="19"/>
        <v>800000</v>
      </c>
      <c r="V276" s="2">
        <f t="shared" si="37"/>
        <v>19177555</v>
      </c>
      <c r="W276" s="2">
        <f t="shared" si="20"/>
        <v>0</v>
      </c>
      <c r="X276" s="2">
        <f t="shared" si="6"/>
        <v>800000</v>
      </c>
      <c r="Y276" s="2">
        <f t="shared" si="46"/>
        <v>127394409.84477158</v>
      </c>
      <c r="Z276" s="2" t="str">
        <f t="shared" si="8"/>
        <v>HERE</v>
      </c>
      <c r="AA276" s="2">
        <f>IF(Z276="HERE",Y276,AA275+Graph!$G$1*1000)</f>
        <v>127394409.84477158</v>
      </c>
      <c r="AB276" s="2">
        <f t="shared" si="21"/>
        <v>800000</v>
      </c>
      <c r="AC276" s="2">
        <f t="shared" si="47"/>
        <v>19177555</v>
      </c>
      <c r="AD276" s="3">
        <f t="shared" si="10"/>
        <v>52800000</v>
      </c>
      <c r="AE276" s="2">
        <f>IF(AE274&gt;=52800000,52800000,IF(AB255=Graph!G$1*1000,AE275+Graph!G$1*1000,AC276))</f>
        <v>19177555</v>
      </c>
      <c r="AF276" s="3">
        <f t="shared" si="11"/>
        <v>19177555</v>
      </c>
      <c r="AG276" s="3">
        <f t="shared" si="29"/>
        <v>48478877.75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52"/>
        <v>201</v>
      </c>
      <c r="C277" s="7"/>
      <c r="D277" s="2" t="e">
        <f t="shared" si="12"/>
        <v>#N/A</v>
      </c>
      <c r="E277" s="2" t="e">
        <f t="shared" si="22"/>
        <v>#N/A</v>
      </c>
      <c r="F277" s="2"/>
      <c r="G277" s="2">
        <f t="shared" si="50"/>
        <v>0</v>
      </c>
      <c r="H277" s="2">
        <f t="shared" si="48"/>
        <v>19177555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4941129.2857142985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847577.83623692393</v>
      </c>
      <c r="Q277" s="2">
        <f t="shared" si="51"/>
        <v>800000</v>
      </c>
      <c r="R277" s="2">
        <f t="shared" si="49"/>
        <v>147371964.84477159</v>
      </c>
      <c r="S277" s="2">
        <f t="shared" si="17"/>
        <v>0</v>
      </c>
      <c r="T277" s="2">
        <f t="shared" si="18"/>
        <v>20920.857142857276</v>
      </c>
      <c r="U277" s="2">
        <f t="shared" si="19"/>
        <v>800000</v>
      </c>
      <c r="V277" s="2">
        <f t="shared" si="37"/>
        <v>19177555</v>
      </c>
      <c r="W277" s="2">
        <f t="shared" si="20"/>
        <v>0</v>
      </c>
      <c r="X277" s="2">
        <f t="shared" si="6"/>
        <v>800000</v>
      </c>
      <c r="Y277" s="2">
        <f t="shared" si="46"/>
        <v>128194409.84477158</v>
      </c>
      <c r="Z277" s="2" t="str">
        <f t="shared" si="8"/>
        <v>HERE</v>
      </c>
      <c r="AA277" s="2">
        <f>IF(Z277="HERE",Y277,AA276+Graph!$G$1*1000)</f>
        <v>128194409.84477158</v>
      </c>
      <c r="AB277" s="2">
        <f t="shared" si="21"/>
        <v>800000</v>
      </c>
      <c r="AC277" s="2">
        <f t="shared" si="47"/>
        <v>19177555</v>
      </c>
      <c r="AD277" s="3">
        <f t="shared" si="10"/>
        <v>52800000</v>
      </c>
      <c r="AE277" s="2">
        <f>IF(AE275&gt;=52800000,52800000,IF(AB256=Graph!G$1*1000,AE276+Graph!G$1*1000,AC277))</f>
        <v>19177555</v>
      </c>
      <c r="AF277" s="3">
        <f t="shared" si="11"/>
        <v>19177555</v>
      </c>
      <c r="AG277" s="3">
        <f t="shared" si="29"/>
        <v>48478877.75</v>
      </c>
      <c r="AH277" s="3" t="e">
        <f t="shared" ref="AH277:AH385" si="53">IF(COUNT(C277)=1,AG277,#N/A)</f>
        <v>#N/A</v>
      </c>
    </row>
    <row r="278" spans="1:34" ht="15" x14ac:dyDescent="0.25">
      <c r="A278" s="1">
        <v>44454</v>
      </c>
      <c r="B278" s="2">
        <f t="shared" si="52"/>
        <v>202</v>
      </c>
      <c r="C278" s="7"/>
      <c r="D278" s="2" t="e">
        <f t="shared" si="12"/>
        <v>#N/A</v>
      </c>
      <c r="E278" s="2" t="e">
        <f t="shared" si="22"/>
        <v>#N/A</v>
      </c>
      <c r="F278" s="2"/>
      <c r="G278" s="2">
        <f t="shared" si="50"/>
        <v>0</v>
      </c>
      <c r="H278" s="2">
        <f t="shared" si="48"/>
        <v>19177555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4962050.1428571558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849684.47613239288</v>
      </c>
      <c r="Q278" s="2">
        <f t="shared" si="51"/>
        <v>800000</v>
      </c>
      <c r="R278" s="2">
        <f t="shared" si="49"/>
        <v>148171964.84477159</v>
      </c>
      <c r="S278" s="2">
        <f t="shared" si="17"/>
        <v>0</v>
      </c>
      <c r="T278" s="2">
        <f t="shared" si="18"/>
        <v>20920.857142857276</v>
      </c>
      <c r="U278" s="2">
        <f t="shared" si="19"/>
        <v>800000</v>
      </c>
      <c r="V278" s="2">
        <f t="shared" si="37"/>
        <v>19177555</v>
      </c>
      <c r="W278" s="2">
        <f t="shared" si="20"/>
        <v>0</v>
      </c>
      <c r="X278" s="2">
        <f t="shared" si="6"/>
        <v>800000</v>
      </c>
      <c r="Y278" s="2">
        <f t="shared" si="46"/>
        <v>128994409.84477158</v>
      </c>
      <c r="Z278" s="2" t="str">
        <f t="shared" si="8"/>
        <v>HERE</v>
      </c>
      <c r="AA278" s="2">
        <f>IF(Z278="HERE",Y278,AA277+Graph!$G$1*1000)</f>
        <v>128994409.84477158</v>
      </c>
      <c r="AB278" s="2">
        <f t="shared" si="21"/>
        <v>800000</v>
      </c>
      <c r="AC278" s="2">
        <f t="shared" si="47"/>
        <v>19177555</v>
      </c>
      <c r="AD278" s="3">
        <f t="shared" si="10"/>
        <v>52800000</v>
      </c>
      <c r="AE278" s="2">
        <f>IF(AE276&gt;=52800000,52800000,IF(AB257=Graph!G$1*1000,AE277+Graph!G$1*1000,AC278))</f>
        <v>19177555</v>
      </c>
      <c r="AF278" s="3">
        <f t="shared" si="11"/>
        <v>19177555</v>
      </c>
      <c r="AG278" s="3">
        <f t="shared" si="29"/>
        <v>48478877.75</v>
      </c>
      <c r="AH278" s="3" t="e">
        <f t="shared" si="53"/>
        <v>#N/A</v>
      </c>
    </row>
    <row r="279" spans="1:34" ht="15" x14ac:dyDescent="0.25">
      <c r="A279" s="1">
        <v>44455</v>
      </c>
      <c r="B279" s="2">
        <f t="shared" si="52"/>
        <v>203</v>
      </c>
      <c r="C279" s="7"/>
      <c r="D279" s="2" t="e">
        <f t="shared" si="12"/>
        <v>#N/A</v>
      </c>
      <c r="E279" s="2" t="e">
        <f t="shared" si="22"/>
        <v>#N/A</v>
      </c>
      <c r="F279" s="2"/>
      <c r="G279" s="2">
        <f t="shared" si="50"/>
        <v>0</v>
      </c>
      <c r="H279" s="2">
        <f t="shared" si="48"/>
        <v>19177555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4982971.000000013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851791.11602786183</v>
      </c>
      <c r="Q279" s="2">
        <f t="shared" si="51"/>
        <v>800000</v>
      </c>
      <c r="R279" s="2">
        <f t="shared" si="49"/>
        <v>148971964.84477159</v>
      </c>
      <c r="S279" s="2">
        <f t="shared" si="17"/>
        <v>0</v>
      </c>
      <c r="T279" s="2">
        <f t="shared" si="18"/>
        <v>20920.857142857276</v>
      </c>
      <c r="U279" s="2">
        <f t="shared" si="19"/>
        <v>800000</v>
      </c>
      <c r="V279" s="2">
        <f t="shared" si="37"/>
        <v>19177555</v>
      </c>
      <c r="W279" s="2">
        <f t="shared" si="20"/>
        <v>0</v>
      </c>
      <c r="X279" s="2">
        <f t="shared" si="6"/>
        <v>800000</v>
      </c>
      <c r="Y279" s="2">
        <f t="shared" si="46"/>
        <v>129794409.84477158</v>
      </c>
      <c r="Z279" s="2" t="str">
        <f t="shared" si="8"/>
        <v>HERE</v>
      </c>
      <c r="AA279" s="2">
        <f>IF(Z279="HERE",Y279,AA278+Graph!$G$1*1000)</f>
        <v>129794409.84477158</v>
      </c>
      <c r="AB279" s="2">
        <f t="shared" si="21"/>
        <v>800000</v>
      </c>
      <c r="AC279" s="2">
        <f t="shared" si="47"/>
        <v>19177555</v>
      </c>
      <c r="AD279" s="3">
        <f t="shared" si="10"/>
        <v>52800000</v>
      </c>
      <c r="AE279" s="2">
        <f>IF(AE277&gt;=52800000,52800000,IF(AB258=Graph!G$1*1000,AE278+Graph!G$1*1000,AC279))</f>
        <v>19177555</v>
      </c>
      <c r="AF279" s="3">
        <f t="shared" si="11"/>
        <v>19177555</v>
      </c>
      <c r="AG279" s="3">
        <f t="shared" si="29"/>
        <v>48478877.75</v>
      </c>
      <c r="AH279" s="3" t="e">
        <f t="shared" si="53"/>
        <v>#N/A</v>
      </c>
    </row>
    <row r="280" spans="1:34" ht="15" x14ac:dyDescent="0.25">
      <c r="A280" s="1">
        <v>44456</v>
      </c>
      <c r="B280" s="2">
        <f t="shared" si="52"/>
        <v>204</v>
      </c>
      <c r="C280" s="7"/>
      <c r="D280" s="2" t="e">
        <f t="shared" si="12"/>
        <v>#N/A</v>
      </c>
      <c r="E280" s="2" t="e">
        <f t="shared" si="22"/>
        <v>#N/A</v>
      </c>
      <c r="F280" s="2"/>
      <c r="G280" s="2">
        <f t="shared" si="50"/>
        <v>0</v>
      </c>
      <c r="H280" s="2">
        <f t="shared" si="48"/>
        <v>19177555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5003891.8571428703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853897.75592333078</v>
      </c>
      <c r="Q280" s="2">
        <f t="shared" si="51"/>
        <v>800000</v>
      </c>
      <c r="R280" s="2">
        <f t="shared" si="49"/>
        <v>149771964.84477159</v>
      </c>
      <c r="S280" s="2">
        <f t="shared" si="17"/>
        <v>0</v>
      </c>
      <c r="T280" s="2">
        <f t="shared" si="18"/>
        <v>20920.857142857276</v>
      </c>
      <c r="U280" s="2">
        <f t="shared" si="19"/>
        <v>800000</v>
      </c>
      <c r="V280" s="2">
        <f t="shared" si="37"/>
        <v>19177555</v>
      </c>
      <c r="W280" s="2">
        <f t="shared" si="20"/>
        <v>0</v>
      </c>
      <c r="X280" s="2">
        <f t="shared" si="6"/>
        <v>800000</v>
      </c>
      <c r="Y280" s="2">
        <f t="shared" si="46"/>
        <v>130594409.84477158</v>
      </c>
      <c r="Z280" s="2" t="str">
        <f t="shared" si="8"/>
        <v>HERE</v>
      </c>
      <c r="AA280" s="2">
        <f>IF(Z280="HERE",Y280,AA279+Graph!$G$1*1000)</f>
        <v>130594409.84477158</v>
      </c>
      <c r="AB280" s="2">
        <f t="shared" si="21"/>
        <v>800000</v>
      </c>
      <c r="AC280" s="2">
        <f t="shared" si="47"/>
        <v>19177555</v>
      </c>
      <c r="AD280" s="3">
        <f t="shared" si="10"/>
        <v>52800000</v>
      </c>
      <c r="AE280" s="2">
        <f>IF(AE278&gt;=52800000,52800000,IF(AB259=Graph!G$1*1000,AE279+Graph!G$1*1000,AC280))</f>
        <v>19177555</v>
      </c>
      <c r="AF280" s="3">
        <f t="shared" si="11"/>
        <v>19177555</v>
      </c>
      <c r="AG280" s="3">
        <f t="shared" si="29"/>
        <v>48478877.75</v>
      </c>
      <c r="AH280" s="3" t="e">
        <f t="shared" si="53"/>
        <v>#N/A</v>
      </c>
    </row>
    <row r="281" spans="1:34" ht="15" x14ac:dyDescent="0.25">
      <c r="A281" s="1">
        <v>44457</v>
      </c>
      <c r="B281" s="2">
        <f t="shared" si="52"/>
        <v>205</v>
      </c>
      <c r="C281" s="7"/>
      <c r="D281" s="2" t="e">
        <f t="shared" si="12"/>
        <v>#N/A</v>
      </c>
      <c r="E281" s="2" t="e">
        <f t="shared" si="22"/>
        <v>#N/A</v>
      </c>
      <c r="F281" s="2"/>
      <c r="G281" s="2">
        <f t="shared" si="50"/>
        <v>0</v>
      </c>
      <c r="H281" s="2">
        <f t="shared" si="48"/>
        <v>19177555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5024812.7142857276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856004.39581879973</v>
      </c>
      <c r="Q281" s="2">
        <f t="shared" si="51"/>
        <v>800000</v>
      </c>
      <c r="R281" s="2">
        <f t="shared" si="49"/>
        <v>150571964.84477159</v>
      </c>
      <c r="S281" s="2">
        <f t="shared" si="17"/>
        <v>0</v>
      </c>
      <c r="T281" s="2">
        <f t="shared" si="18"/>
        <v>20920.857142857276</v>
      </c>
      <c r="U281" s="2">
        <f t="shared" si="19"/>
        <v>800000</v>
      </c>
      <c r="V281" s="2">
        <f t="shared" si="37"/>
        <v>19177555</v>
      </c>
      <c r="W281" s="2">
        <f t="shared" si="20"/>
        <v>0</v>
      </c>
      <c r="X281" s="2">
        <f t="shared" si="6"/>
        <v>800000</v>
      </c>
      <c r="Y281" s="2">
        <f t="shared" si="46"/>
        <v>131394409.84477158</v>
      </c>
      <c r="Z281" s="2" t="str">
        <f t="shared" si="8"/>
        <v>HERE</v>
      </c>
      <c r="AA281" s="2">
        <f>IF(Z281="HERE",Y281,AA280+Graph!$G$1*1000)</f>
        <v>131394409.84477158</v>
      </c>
      <c r="AB281" s="2">
        <f t="shared" si="21"/>
        <v>800000</v>
      </c>
      <c r="AC281" s="2">
        <f t="shared" si="47"/>
        <v>19177555</v>
      </c>
      <c r="AD281" s="3">
        <f t="shared" si="10"/>
        <v>52800000</v>
      </c>
      <c r="AE281" s="2">
        <f>IF(AE279&gt;=52800000,52800000,IF(AB260=Graph!G$1*1000,AE280+Graph!G$1*1000,AC281))</f>
        <v>19177555</v>
      </c>
      <c r="AF281" s="3">
        <f t="shared" si="11"/>
        <v>19177555</v>
      </c>
      <c r="AG281" s="3">
        <f t="shared" si="29"/>
        <v>48478877.75</v>
      </c>
      <c r="AH281" s="3" t="e">
        <f t="shared" si="53"/>
        <v>#N/A</v>
      </c>
    </row>
    <row r="282" spans="1:34" ht="15" x14ac:dyDescent="0.25">
      <c r="A282" s="1">
        <v>44458</v>
      </c>
      <c r="B282" s="2">
        <f t="shared" si="52"/>
        <v>206</v>
      </c>
      <c r="C282" s="7"/>
      <c r="D282" s="2" t="e">
        <f t="shared" si="12"/>
        <v>#N/A</v>
      </c>
      <c r="E282" s="2" t="e">
        <f t="shared" si="22"/>
        <v>#N/A</v>
      </c>
      <c r="F282" s="2"/>
      <c r="G282" s="2">
        <f t="shared" si="50"/>
        <v>0</v>
      </c>
      <c r="H282" s="2">
        <f t="shared" si="48"/>
        <v>19177555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5045733.5714285849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858111.03571426868</v>
      </c>
      <c r="Q282" s="2">
        <f t="shared" si="51"/>
        <v>800000</v>
      </c>
      <c r="R282" s="2">
        <f t="shared" si="49"/>
        <v>151371964.84477159</v>
      </c>
      <c r="S282" s="2">
        <f t="shared" si="17"/>
        <v>0</v>
      </c>
      <c r="T282" s="2">
        <f t="shared" si="18"/>
        <v>20920.857142857276</v>
      </c>
      <c r="U282" s="2">
        <f t="shared" si="19"/>
        <v>800000</v>
      </c>
      <c r="V282" s="2">
        <f t="shared" si="37"/>
        <v>19177555</v>
      </c>
      <c r="W282" s="2">
        <f t="shared" si="20"/>
        <v>0</v>
      </c>
      <c r="X282" s="2">
        <f t="shared" si="6"/>
        <v>800000</v>
      </c>
      <c r="Y282" s="2">
        <f t="shared" si="46"/>
        <v>132194409.84477158</v>
      </c>
      <c r="Z282" s="2" t="str">
        <f t="shared" si="8"/>
        <v>HERE</v>
      </c>
      <c r="AA282" s="2">
        <f>IF(Z282="HERE",Y282,AA281+Graph!$G$1*1000)</f>
        <v>132194409.84477158</v>
      </c>
      <c r="AB282" s="2">
        <f t="shared" si="21"/>
        <v>800000</v>
      </c>
      <c r="AC282" s="2">
        <f t="shared" si="47"/>
        <v>19177555</v>
      </c>
      <c r="AD282" s="3">
        <f t="shared" si="10"/>
        <v>52800000</v>
      </c>
      <c r="AE282" s="2">
        <f>IF(AE280&gt;=52800000,52800000,IF(AB261=Graph!G$1*1000,AE281+Graph!G$1*1000,AC282))</f>
        <v>19177555</v>
      </c>
      <c r="AF282" s="3">
        <f t="shared" si="11"/>
        <v>19177555</v>
      </c>
      <c r="AG282" s="3">
        <f t="shared" si="29"/>
        <v>48478877.75</v>
      </c>
      <c r="AH282" s="3" t="e">
        <f t="shared" si="53"/>
        <v>#N/A</v>
      </c>
    </row>
    <row r="283" spans="1:34" ht="15" x14ac:dyDescent="0.25">
      <c r="A283" s="1">
        <v>44459</v>
      </c>
      <c r="B283" s="2">
        <f t="shared" si="52"/>
        <v>207</v>
      </c>
      <c r="C283" s="7"/>
      <c r="D283" s="2" t="e">
        <f t="shared" si="12"/>
        <v>#N/A</v>
      </c>
      <c r="E283" s="2" t="e">
        <f t="shared" si="22"/>
        <v>#N/A</v>
      </c>
      <c r="F283" s="2"/>
      <c r="G283" s="2">
        <f t="shared" si="50"/>
        <v>0</v>
      </c>
      <c r="H283" s="2">
        <f t="shared" si="48"/>
        <v>19177555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5066654.4285714421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860217.67560975254</v>
      </c>
      <c r="Q283" s="2">
        <f t="shared" si="51"/>
        <v>800000</v>
      </c>
      <c r="R283" s="2">
        <f t="shared" si="49"/>
        <v>152171964.84477159</v>
      </c>
      <c r="S283" s="2">
        <f t="shared" si="17"/>
        <v>0</v>
      </c>
      <c r="T283" s="2">
        <f t="shared" si="18"/>
        <v>20920.857142857276</v>
      </c>
      <c r="U283" s="2">
        <f t="shared" si="19"/>
        <v>800000</v>
      </c>
      <c r="V283" s="2">
        <f t="shared" si="37"/>
        <v>19177555</v>
      </c>
      <c r="W283" s="2">
        <f t="shared" si="20"/>
        <v>0</v>
      </c>
      <c r="X283" s="2">
        <f t="shared" si="6"/>
        <v>800000</v>
      </c>
      <c r="Y283" s="2">
        <f t="shared" si="46"/>
        <v>132994409.84477158</v>
      </c>
      <c r="Z283" s="2" t="str">
        <f t="shared" si="8"/>
        <v>HERE</v>
      </c>
      <c r="AA283" s="2">
        <f>IF(Z283="HERE",Y283,AA282+Graph!$G$1*1000)</f>
        <v>132994409.84477158</v>
      </c>
      <c r="AB283" s="2">
        <f t="shared" si="21"/>
        <v>800000</v>
      </c>
      <c r="AC283" s="2">
        <f t="shared" si="47"/>
        <v>19177555</v>
      </c>
      <c r="AD283" s="3">
        <f t="shared" si="10"/>
        <v>52800000</v>
      </c>
      <c r="AE283" s="2">
        <f>IF(AE281&gt;=52800000,52800000,IF(AB262=Graph!G$1*1000,AE282+Graph!G$1*1000,AC283))</f>
        <v>19177555</v>
      </c>
      <c r="AF283" s="3">
        <f t="shared" si="11"/>
        <v>19177555</v>
      </c>
      <c r="AG283" s="3">
        <f t="shared" si="29"/>
        <v>48478877.75</v>
      </c>
      <c r="AH283" s="3" t="e">
        <f t="shared" si="53"/>
        <v>#N/A</v>
      </c>
    </row>
    <row r="284" spans="1:34" ht="15" x14ac:dyDescent="0.25">
      <c r="A284" s="1">
        <v>44460</v>
      </c>
      <c r="B284" s="2">
        <f t="shared" si="52"/>
        <v>208</v>
      </c>
      <c r="C284" s="7"/>
      <c r="D284" s="2" t="e">
        <f t="shared" si="12"/>
        <v>#N/A</v>
      </c>
      <c r="E284" s="2" t="e">
        <f t="shared" si="22"/>
        <v>#N/A</v>
      </c>
      <c r="F284" s="2"/>
      <c r="G284" s="2">
        <f t="shared" si="50"/>
        <v>0</v>
      </c>
      <c r="H284" s="2">
        <f t="shared" si="48"/>
        <v>19177555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5087575.2857142994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862324.31550522149</v>
      </c>
      <c r="Q284" s="2">
        <f t="shared" si="51"/>
        <v>800000</v>
      </c>
      <c r="R284" s="2">
        <f t="shared" si="49"/>
        <v>152971964.84477159</v>
      </c>
      <c r="S284" s="2">
        <f t="shared" si="17"/>
        <v>0</v>
      </c>
      <c r="T284" s="2">
        <f t="shared" si="18"/>
        <v>20920.857142857276</v>
      </c>
      <c r="U284" s="2">
        <f t="shared" si="19"/>
        <v>800000</v>
      </c>
      <c r="V284" s="2">
        <f t="shared" si="37"/>
        <v>19177555</v>
      </c>
      <c r="W284" s="2">
        <f t="shared" si="20"/>
        <v>0</v>
      </c>
      <c r="X284" s="2">
        <f t="shared" si="6"/>
        <v>800000</v>
      </c>
      <c r="Y284" s="2">
        <f t="shared" si="46"/>
        <v>133794409.84477158</v>
      </c>
      <c r="Z284" s="2" t="str">
        <f t="shared" si="8"/>
        <v>HERE</v>
      </c>
      <c r="AA284" s="2">
        <f>IF(Z284="HERE",Y284,AA283+Graph!$G$1*1000)</f>
        <v>133794409.84477158</v>
      </c>
      <c r="AB284" s="2">
        <f t="shared" si="21"/>
        <v>800000</v>
      </c>
      <c r="AC284" s="2">
        <f t="shared" si="47"/>
        <v>19177555</v>
      </c>
      <c r="AD284" s="3">
        <f t="shared" si="10"/>
        <v>52800000</v>
      </c>
      <c r="AE284" s="2">
        <f>IF(AE282&gt;=52800000,52800000,IF(AB263=Graph!G$1*1000,AE283+Graph!G$1*1000,AC284))</f>
        <v>19177555</v>
      </c>
      <c r="AF284" s="3">
        <f t="shared" si="11"/>
        <v>19177555</v>
      </c>
      <c r="AG284" s="3">
        <f t="shared" si="29"/>
        <v>48478877.75</v>
      </c>
      <c r="AH284" s="3" t="e">
        <f t="shared" si="53"/>
        <v>#N/A</v>
      </c>
    </row>
    <row r="285" spans="1:34" ht="15" x14ac:dyDescent="0.25">
      <c r="A285" s="1">
        <v>44461</v>
      </c>
      <c r="B285" s="2">
        <f t="shared" si="52"/>
        <v>209</v>
      </c>
      <c r="C285" s="7"/>
      <c r="D285" s="2" t="e">
        <f t="shared" si="12"/>
        <v>#N/A</v>
      </c>
      <c r="E285" s="2" t="e">
        <f t="shared" si="22"/>
        <v>#N/A</v>
      </c>
      <c r="F285" s="2"/>
      <c r="G285" s="2">
        <f t="shared" si="50"/>
        <v>0</v>
      </c>
      <c r="H285" s="2">
        <f t="shared" si="48"/>
        <v>19177555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5108496.1428571567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864430.95540069044</v>
      </c>
      <c r="Q285" s="2">
        <f t="shared" si="51"/>
        <v>800000</v>
      </c>
      <c r="R285" s="2">
        <f t="shared" si="49"/>
        <v>153771964.84477159</v>
      </c>
      <c r="S285" s="2">
        <f t="shared" si="17"/>
        <v>0</v>
      </c>
      <c r="T285" s="2">
        <f t="shared" si="18"/>
        <v>20920.857142857276</v>
      </c>
      <c r="U285" s="2">
        <f t="shared" si="19"/>
        <v>800000</v>
      </c>
      <c r="V285" s="2">
        <f t="shared" si="37"/>
        <v>19177555</v>
      </c>
      <c r="W285" s="2">
        <f t="shared" si="20"/>
        <v>0</v>
      </c>
      <c r="X285" s="2">
        <f t="shared" si="6"/>
        <v>800000</v>
      </c>
      <c r="Y285" s="2">
        <f t="shared" si="46"/>
        <v>134594409.84477156</v>
      </c>
      <c r="Z285" s="2" t="str">
        <f t="shared" si="8"/>
        <v>HERE</v>
      </c>
      <c r="AA285" s="2">
        <f>IF(Z285="HERE",Y285,AA284+Graph!$G$1*1000)</f>
        <v>134594409.84477156</v>
      </c>
      <c r="AB285" s="2">
        <f t="shared" si="21"/>
        <v>799999.9999999851</v>
      </c>
      <c r="AC285" s="2">
        <f t="shared" si="47"/>
        <v>19177555</v>
      </c>
      <c r="AD285" s="3">
        <f t="shared" si="10"/>
        <v>52800000</v>
      </c>
      <c r="AE285" s="2">
        <f>IF(AE283&gt;=52800000,52800000,IF(AB264=Graph!G$1*1000,AE284+Graph!G$1*1000,AC285))</f>
        <v>19177555</v>
      </c>
      <c r="AF285" s="3">
        <f t="shared" si="11"/>
        <v>19177555</v>
      </c>
      <c r="AG285" s="3">
        <f t="shared" si="29"/>
        <v>48478877.75</v>
      </c>
      <c r="AH285" s="3" t="e">
        <f t="shared" si="53"/>
        <v>#N/A</v>
      </c>
    </row>
    <row r="286" spans="1:34" ht="15" x14ac:dyDescent="0.25">
      <c r="A286" s="1">
        <v>44462</v>
      </c>
      <c r="B286" s="2">
        <f t="shared" si="52"/>
        <v>210</v>
      </c>
      <c r="C286" s="7"/>
      <c r="D286" s="2" t="e">
        <f t="shared" si="12"/>
        <v>#N/A</v>
      </c>
      <c r="E286" s="2" t="e">
        <f t="shared" si="22"/>
        <v>#N/A</v>
      </c>
      <c r="F286" s="2"/>
      <c r="G286" s="2">
        <f t="shared" si="50"/>
        <v>0</v>
      </c>
      <c r="H286" s="2">
        <f t="shared" si="48"/>
        <v>19177555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5129417.000000014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866537.59529615939</v>
      </c>
      <c r="Q286" s="2">
        <f t="shared" si="51"/>
        <v>800000</v>
      </c>
      <c r="R286" s="2">
        <f t="shared" si="49"/>
        <v>154571964.84477159</v>
      </c>
      <c r="S286" s="2">
        <f t="shared" si="17"/>
        <v>0</v>
      </c>
      <c r="T286" s="2">
        <f t="shared" si="18"/>
        <v>20920.857142857276</v>
      </c>
      <c r="U286" s="2">
        <f t="shared" si="19"/>
        <v>800000</v>
      </c>
      <c r="V286" s="2">
        <f t="shared" si="37"/>
        <v>19177555</v>
      </c>
      <c r="W286" s="2">
        <f t="shared" si="20"/>
        <v>0</v>
      </c>
      <c r="X286" s="2">
        <f t="shared" ref="X286:X385" si="54">SUM(U286-W286)</f>
        <v>800000</v>
      </c>
      <c r="Y286" s="2">
        <f t="shared" si="46"/>
        <v>135394409.84477156</v>
      </c>
      <c r="Z286" s="2" t="str">
        <f t="shared" ref="Z286:Z385" si="55">IF(V286&lt;Y286,"HERE","MEEP")</f>
        <v>HERE</v>
      </c>
      <c r="AA286" s="2">
        <f>IF(Z286="HERE",Y286,AA285+Graph!$G$1*1000)</f>
        <v>135394409.84477156</v>
      </c>
      <c r="AB286" s="2">
        <f t="shared" si="21"/>
        <v>800000</v>
      </c>
      <c r="AC286" s="2">
        <f t="shared" si="47"/>
        <v>19177555</v>
      </c>
      <c r="AD286" s="3">
        <f t="shared" ref="AD286:AD385" si="56">IF(AA286&gt;52800000,52800000,AA286)</f>
        <v>52800000</v>
      </c>
      <c r="AE286" s="2">
        <f>IF(AE284&gt;=52800000,52800000,IF(AB265=Graph!G$1*1000,AE285+Graph!G$1*1000,AC286))</f>
        <v>19177555</v>
      </c>
      <c r="AF286" s="3">
        <f t="shared" ref="AF286:AF385" si="57">IF(AE286&gt;52800000,52800000,AE286)</f>
        <v>19177555</v>
      </c>
      <c r="AG286" s="3">
        <f t="shared" si="29"/>
        <v>48478877.75</v>
      </c>
      <c r="AH286" s="3" t="e">
        <f t="shared" si="53"/>
        <v>#N/A</v>
      </c>
    </row>
    <row r="287" spans="1:34" ht="15" x14ac:dyDescent="0.25">
      <c r="A287" s="1">
        <v>44463</v>
      </c>
      <c r="B287" s="2">
        <f t="shared" si="52"/>
        <v>211</v>
      </c>
      <c r="C287" s="7"/>
      <c r="D287" s="2" t="e">
        <f t="shared" ref="D287:D385" si="58">IF(COUNT(C287)=1,SUM(C287-C286),#N/A)</f>
        <v>#N/A</v>
      </c>
      <c r="E287" s="2" t="e">
        <f t="shared" si="22"/>
        <v>#N/A</v>
      </c>
      <c r="F287" s="2"/>
      <c r="G287" s="2">
        <f t="shared" si="50"/>
        <v>0</v>
      </c>
      <c r="H287" s="2">
        <f t="shared" si="48"/>
        <v>19177555</v>
      </c>
      <c r="I287" s="7"/>
      <c r="J287" s="2" t="e">
        <f t="shared" ref="J287:J385" si="59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5150337.8571428712</v>
      </c>
      <c r="M287" s="8" t="e">
        <f t="shared" si="28"/>
        <v>#N/A</v>
      </c>
      <c r="N287" s="2" t="e">
        <f t="shared" ref="N287:N385" si="60">IF(COUNT(M287)=1,SUM(M287-M286),#N/A)</f>
        <v>#N/A</v>
      </c>
      <c r="O287" s="2" t="e">
        <f t="shared" si="24"/>
        <v>#N/A</v>
      </c>
      <c r="P287" s="2">
        <v>868644.23519162834</v>
      </c>
      <c r="Q287" s="2">
        <f t="shared" si="51"/>
        <v>800000</v>
      </c>
      <c r="R287" s="2">
        <f t="shared" si="49"/>
        <v>155371964.84477159</v>
      </c>
      <c r="S287" s="2">
        <f t="shared" ref="S287:S385" si="61">SUM(H287-H286)</f>
        <v>0</v>
      </c>
      <c r="T287" s="2">
        <f t="shared" ref="T287:T385" si="62">SUM(L287-L286)</f>
        <v>20920.857142857276</v>
      </c>
      <c r="U287" s="2">
        <f t="shared" ref="U287:U385" si="63">SUM(R287-R286)</f>
        <v>800000</v>
      </c>
      <c r="V287" s="2">
        <f t="shared" si="37"/>
        <v>19177555</v>
      </c>
      <c r="W287" s="2">
        <f t="shared" ref="W287:W385" si="64">SUM(V287-V286)</f>
        <v>0</v>
      </c>
      <c r="X287" s="2">
        <f t="shared" si="54"/>
        <v>800000</v>
      </c>
      <c r="Y287" s="2">
        <f t="shared" ref="Y287:Y350" si="65">IF(COUNT($C288)=0,IF(COUNT($C287)=1,C287,SUM(Y286+X287)),C287)</f>
        <v>136194409.84477156</v>
      </c>
      <c r="Z287" s="2" t="str">
        <f t="shared" si="55"/>
        <v>HERE</v>
      </c>
      <c r="AA287" s="2">
        <f>IF(Z287="HERE",Y287,AA286+Graph!$G$1*1000)</f>
        <v>136194409.84477156</v>
      </c>
      <c r="AB287" s="2">
        <f t="shared" ref="AB287:AB385" si="66">SUM(AA287-AA286)</f>
        <v>800000</v>
      </c>
      <c r="AC287" s="2">
        <f t="shared" ref="AC287:AC350" si="67">IF(Z288="HERE",V287,AC286)</f>
        <v>19177555</v>
      </c>
      <c r="AD287" s="3">
        <f t="shared" si="56"/>
        <v>52800000</v>
      </c>
      <c r="AE287" s="2">
        <f>IF(AE285&gt;=52800000,52800000,IF(AB266=Graph!G$1*1000,AE286+Graph!G$1*1000,AC287))</f>
        <v>19177555</v>
      </c>
      <c r="AF287" s="3">
        <f t="shared" si="57"/>
        <v>19177555</v>
      </c>
      <c r="AG287" s="3">
        <f t="shared" si="29"/>
        <v>48478877.75</v>
      </c>
      <c r="AH287" s="3" t="e">
        <f t="shared" si="53"/>
        <v>#N/A</v>
      </c>
    </row>
    <row r="288" spans="1:34" ht="15" x14ac:dyDescent="0.25">
      <c r="A288" s="1">
        <v>44464</v>
      </c>
      <c r="B288" s="2">
        <f t="shared" si="52"/>
        <v>212</v>
      </c>
      <c r="C288" s="7"/>
      <c r="D288" s="2" t="e">
        <f t="shared" si="58"/>
        <v>#N/A</v>
      </c>
      <c r="E288" s="2" t="e">
        <f t="shared" si="22"/>
        <v>#N/A</v>
      </c>
      <c r="F288" s="2"/>
      <c r="G288" s="2">
        <f t="shared" si="50"/>
        <v>0</v>
      </c>
      <c r="H288" s="2">
        <f t="shared" ref="H288:H351" si="68">IF(COUNT($C289)=0,IF(COUNT($C288)=1,C288,SUM(H287+G288)),C288)</f>
        <v>19177555</v>
      </c>
      <c r="I288" s="7"/>
      <c r="J288" s="2" t="e">
        <f t="shared" si="59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5171258.7142857285</v>
      </c>
      <c r="M288" s="8" t="e">
        <f t="shared" si="28"/>
        <v>#N/A</v>
      </c>
      <c r="N288" s="2" t="e">
        <f t="shared" si="60"/>
        <v>#N/A</v>
      </c>
      <c r="O288" s="2" t="e">
        <f t="shared" si="24"/>
        <v>#N/A</v>
      </c>
      <c r="P288" s="2">
        <v>870750.87508709729</v>
      </c>
      <c r="Q288" s="2">
        <f t="shared" si="51"/>
        <v>800000</v>
      </c>
      <c r="R288" s="2">
        <f t="shared" ref="R288:R351" si="69">IF(COUNT($C289)=0,IF(COUNT($C288)=1,M288,SUM(R287+Q288)),M288)</f>
        <v>156171964.84477159</v>
      </c>
      <c r="S288" s="2">
        <f t="shared" si="61"/>
        <v>0</v>
      </c>
      <c r="T288" s="2">
        <f t="shared" si="62"/>
        <v>20920.857142857276</v>
      </c>
      <c r="U288" s="2">
        <f t="shared" si="63"/>
        <v>800000</v>
      </c>
      <c r="V288" s="2">
        <f t="shared" si="37"/>
        <v>19177555</v>
      </c>
      <c r="W288" s="2">
        <f t="shared" si="64"/>
        <v>0</v>
      </c>
      <c r="X288" s="2">
        <f t="shared" si="54"/>
        <v>800000</v>
      </c>
      <c r="Y288" s="2">
        <f t="shared" si="65"/>
        <v>136994409.84477156</v>
      </c>
      <c r="Z288" s="2" t="str">
        <f t="shared" si="55"/>
        <v>HERE</v>
      </c>
      <c r="AA288" s="2">
        <f>IF(Z288="HERE",Y288,AA287+Graph!$G$1*1000)</f>
        <v>136994409.84477156</v>
      </c>
      <c r="AB288" s="2">
        <f t="shared" si="66"/>
        <v>800000</v>
      </c>
      <c r="AC288" s="2">
        <f t="shared" si="67"/>
        <v>19177555</v>
      </c>
      <c r="AD288" s="3">
        <f t="shared" si="56"/>
        <v>52800000</v>
      </c>
      <c r="AE288" s="2">
        <f>IF(AE286&gt;=52800000,52800000,IF(AB267=Graph!G$1*1000,AE287+Graph!G$1*1000,AC288))</f>
        <v>19177555</v>
      </c>
      <c r="AF288" s="3">
        <f t="shared" si="57"/>
        <v>19177555</v>
      </c>
      <c r="AG288" s="3">
        <f t="shared" si="29"/>
        <v>48478877.75</v>
      </c>
      <c r="AH288" s="3" t="e">
        <f t="shared" si="53"/>
        <v>#N/A</v>
      </c>
    </row>
    <row r="289" spans="1:34" ht="15" x14ac:dyDescent="0.25">
      <c r="A289" s="1">
        <v>44465</v>
      </c>
      <c r="B289" s="2">
        <f t="shared" si="52"/>
        <v>213</v>
      </c>
      <c r="C289" s="7"/>
      <c r="D289" s="2" t="e">
        <f t="shared" si="58"/>
        <v>#N/A</v>
      </c>
      <c r="E289" s="2" t="e">
        <f t="shared" si="22"/>
        <v>#N/A</v>
      </c>
      <c r="F289" s="2"/>
      <c r="G289" s="2">
        <f t="shared" si="50"/>
        <v>0</v>
      </c>
      <c r="H289" s="2">
        <f t="shared" si="68"/>
        <v>19177555</v>
      </c>
      <c r="I289" s="7"/>
      <c r="J289" s="2" t="e">
        <f t="shared" si="59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5192179.5714285858</v>
      </c>
      <c r="M289" s="8" t="e">
        <f t="shared" si="28"/>
        <v>#N/A</v>
      </c>
      <c r="N289" s="2" t="e">
        <f t="shared" si="60"/>
        <v>#N/A</v>
      </c>
      <c r="O289" s="2" t="e">
        <f t="shared" si="24"/>
        <v>#N/A</v>
      </c>
      <c r="P289" s="2">
        <v>872857.51498256624</v>
      </c>
      <c r="Q289" s="2">
        <f t="shared" si="51"/>
        <v>800000</v>
      </c>
      <c r="R289" s="2">
        <f t="shared" si="69"/>
        <v>156971964.84477159</v>
      </c>
      <c r="S289" s="2">
        <f t="shared" si="61"/>
        <v>0</v>
      </c>
      <c r="T289" s="2">
        <f t="shared" si="62"/>
        <v>20920.857142857276</v>
      </c>
      <c r="U289" s="2">
        <f t="shared" si="63"/>
        <v>800000</v>
      </c>
      <c r="V289" s="2">
        <f t="shared" si="37"/>
        <v>19177555</v>
      </c>
      <c r="W289" s="2">
        <f t="shared" si="64"/>
        <v>0</v>
      </c>
      <c r="X289" s="2">
        <f t="shared" si="54"/>
        <v>800000</v>
      </c>
      <c r="Y289" s="2">
        <f t="shared" si="65"/>
        <v>137794409.84477156</v>
      </c>
      <c r="Z289" s="2" t="str">
        <f t="shared" si="55"/>
        <v>HERE</v>
      </c>
      <c r="AA289" s="2">
        <f>IF(Z289="HERE",Y289,AA288+Graph!$G$1*1000)</f>
        <v>137794409.84477156</v>
      </c>
      <c r="AB289" s="2">
        <f t="shared" si="66"/>
        <v>800000</v>
      </c>
      <c r="AC289" s="2">
        <f t="shared" si="67"/>
        <v>19177555</v>
      </c>
      <c r="AD289" s="3">
        <f t="shared" si="56"/>
        <v>52800000</v>
      </c>
      <c r="AE289" s="2">
        <f>IF(AE287&gt;=52800000,52800000,IF(AB268=Graph!G$1*1000,AE288+Graph!G$1*1000,AC289))</f>
        <v>19177555</v>
      </c>
      <c r="AF289" s="3">
        <f t="shared" si="57"/>
        <v>19177555</v>
      </c>
      <c r="AG289" s="3">
        <f t="shared" si="29"/>
        <v>48478877.75</v>
      </c>
      <c r="AH289" s="3" t="e">
        <f t="shared" si="53"/>
        <v>#N/A</v>
      </c>
    </row>
    <row r="290" spans="1:34" ht="15" x14ac:dyDescent="0.25">
      <c r="A290" s="1">
        <v>44466</v>
      </c>
      <c r="B290" s="2">
        <f t="shared" si="52"/>
        <v>214</v>
      </c>
      <c r="C290" s="7"/>
      <c r="D290" s="2" t="e">
        <f t="shared" si="58"/>
        <v>#N/A</v>
      </c>
      <c r="E290" s="2" t="e">
        <f t="shared" si="22"/>
        <v>#N/A</v>
      </c>
      <c r="F290" s="2"/>
      <c r="G290" s="2">
        <f t="shared" si="50"/>
        <v>0</v>
      </c>
      <c r="H290" s="2">
        <f t="shared" si="68"/>
        <v>19177555</v>
      </c>
      <c r="I290" s="7"/>
      <c r="J290" s="2" t="e">
        <f t="shared" si="59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5213100.4285714431</v>
      </c>
      <c r="M290" s="8" t="e">
        <f t="shared" si="28"/>
        <v>#N/A</v>
      </c>
      <c r="N290" s="2" t="e">
        <f t="shared" si="60"/>
        <v>#N/A</v>
      </c>
      <c r="O290" s="2" t="e">
        <f t="shared" si="24"/>
        <v>#N/A</v>
      </c>
      <c r="P290" s="2">
        <v>874964.15487803519</v>
      </c>
      <c r="Q290" s="2">
        <f t="shared" si="51"/>
        <v>800000</v>
      </c>
      <c r="R290" s="2">
        <f t="shared" si="69"/>
        <v>157771964.84477159</v>
      </c>
      <c r="S290" s="2">
        <f t="shared" si="61"/>
        <v>0</v>
      </c>
      <c r="T290" s="2">
        <f t="shared" si="62"/>
        <v>20920.857142857276</v>
      </c>
      <c r="U290" s="2">
        <f t="shared" si="63"/>
        <v>800000</v>
      </c>
      <c r="V290" s="2">
        <f t="shared" si="37"/>
        <v>19177555</v>
      </c>
      <c r="W290" s="2">
        <f t="shared" si="64"/>
        <v>0</v>
      </c>
      <c r="X290" s="2">
        <f t="shared" si="54"/>
        <v>800000</v>
      </c>
      <c r="Y290" s="2">
        <f t="shared" si="65"/>
        <v>138594409.84477156</v>
      </c>
      <c r="Z290" s="2" t="str">
        <f t="shared" si="55"/>
        <v>HERE</v>
      </c>
      <c r="AA290" s="2">
        <f>IF(Z290="HERE",Y290,AA289+Graph!$G$1*1000)</f>
        <v>138594409.84477156</v>
      </c>
      <c r="AB290" s="2">
        <f t="shared" si="66"/>
        <v>800000</v>
      </c>
      <c r="AC290" s="2">
        <f t="shared" si="67"/>
        <v>19177555</v>
      </c>
      <c r="AD290" s="3">
        <f t="shared" si="56"/>
        <v>52800000</v>
      </c>
      <c r="AE290" s="2">
        <f>IF(AE288&gt;=52800000,52800000,IF(AB269=Graph!G$1*1000,AE289+Graph!G$1*1000,AC290))</f>
        <v>19177555</v>
      </c>
      <c r="AF290" s="3">
        <f t="shared" si="57"/>
        <v>19177555</v>
      </c>
      <c r="AG290" s="3">
        <f t="shared" si="29"/>
        <v>48478877.75</v>
      </c>
      <c r="AH290" s="3" t="e">
        <f t="shared" si="53"/>
        <v>#N/A</v>
      </c>
    </row>
    <row r="291" spans="1:34" ht="15" x14ac:dyDescent="0.25">
      <c r="A291" s="1">
        <v>44467</v>
      </c>
      <c r="B291" s="2">
        <f t="shared" si="52"/>
        <v>215</v>
      </c>
      <c r="C291" s="7"/>
      <c r="D291" s="2" t="e">
        <f t="shared" si="58"/>
        <v>#N/A</v>
      </c>
      <c r="E291" s="2" t="e">
        <f t="shared" si="22"/>
        <v>#N/A</v>
      </c>
      <c r="F291" s="2"/>
      <c r="G291" s="2">
        <f t="shared" si="50"/>
        <v>0</v>
      </c>
      <c r="H291" s="2">
        <f t="shared" si="68"/>
        <v>19177555</v>
      </c>
      <c r="I291" s="7"/>
      <c r="J291" s="2" t="e">
        <f t="shared" si="59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5234021.2857143003</v>
      </c>
      <c r="M291" s="8" t="e">
        <f t="shared" si="28"/>
        <v>#N/A</v>
      </c>
      <c r="N291" s="2" t="e">
        <f t="shared" si="60"/>
        <v>#N/A</v>
      </c>
      <c r="O291" s="2" t="e">
        <f t="shared" si="24"/>
        <v>#N/A</v>
      </c>
      <c r="P291" s="2">
        <v>877070.79477350414</v>
      </c>
      <c r="Q291" s="2">
        <f t="shared" si="51"/>
        <v>800000</v>
      </c>
      <c r="R291" s="2">
        <f t="shared" si="69"/>
        <v>158571964.84477159</v>
      </c>
      <c r="S291" s="2">
        <f t="shared" si="61"/>
        <v>0</v>
      </c>
      <c r="T291" s="2">
        <f t="shared" si="62"/>
        <v>20920.857142857276</v>
      </c>
      <c r="U291" s="2">
        <f t="shared" si="63"/>
        <v>800000</v>
      </c>
      <c r="V291" s="2">
        <f t="shared" si="37"/>
        <v>19177555</v>
      </c>
      <c r="W291" s="2">
        <f t="shared" si="64"/>
        <v>0</v>
      </c>
      <c r="X291" s="2">
        <f t="shared" si="54"/>
        <v>800000</v>
      </c>
      <c r="Y291" s="2">
        <f t="shared" si="65"/>
        <v>139394409.84477156</v>
      </c>
      <c r="Z291" s="2" t="str">
        <f t="shared" si="55"/>
        <v>HERE</v>
      </c>
      <c r="AA291" s="2">
        <f>IF(Z291="HERE",Y291,AA290+Graph!$G$1*1000)</f>
        <v>139394409.84477156</v>
      </c>
      <c r="AB291" s="2">
        <f t="shared" si="66"/>
        <v>800000</v>
      </c>
      <c r="AC291" s="2">
        <f t="shared" si="67"/>
        <v>19177555</v>
      </c>
      <c r="AD291" s="3">
        <f t="shared" si="56"/>
        <v>52800000</v>
      </c>
      <c r="AE291" s="2">
        <f>IF(AE289&gt;=52800000,52800000,IF(AB270=Graph!G$1*1000,AE290+Graph!G$1*1000,AC291))</f>
        <v>19177555</v>
      </c>
      <c r="AF291" s="3">
        <f t="shared" si="57"/>
        <v>19177555</v>
      </c>
      <c r="AG291" s="3">
        <f t="shared" si="29"/>
        <v>48478877.75</v>
      </c>
      <c r="AH291" s="3" t="e">
        <f t="shared" si="53"/>
        <v>#N/A</v>
      </c>
    </row>
    <row r="292" spans="1:34" ht="15" x14ac:dyDescent="0.25">
      <c r="A292" s="1">
        <v>44468</v>
      </c>
      <c r="B292" s="2">
        <f t="shared" si="52"/>
        <v>216</v>
      </c>
      <c r="C292" s="7"/>
      <c r="D292" s="2" t="e">
        <f t="shared" si="58"/>
        <v>#N/A</v>
      </c>
      <c r="E292" s="2" t="e">
        <f t="shared" ref="E292:E385" si="70">IF(COUNT($C292)=1,AVERAGE(D286:D292),#N/A)</f>
        <v>#N/A</v>
      </c>
      <c r="F292" s="2"/>
      <c r="G292" s="2">
        <f t="shared" si="50"/>
        <v>0</v>
      </c>
      <c r="H292" s="2">
        <f t="shared" si="68"/>
        <v>19177555</v>
      </c>
      <c r="I292" s="7"/>
      <c r="J292" s="2" t="e">
        <f t="shared" si="59"/>
        <v>#N/A</v>
      </c>
      <c r="K292" s="2" t="e">
        <f t="shared" ref="K292:K385" si="71">IF(COUNT($C292)=1,AVERAGE(J286:J292),#N/A)</f>
        <v>#N/A</v>
      </c>
      <c r="L292" s="2">
        <f t="array" ref="L292">IF(COUNT($C293)=0,IF(COUNT($C292)=1,I292,SUM(L291+LOOKUP(2,1/(ISNUMBER($K$1:$K$194)),$K$1:$K$194))),I292)</f>
        <v>5254942.1428571576</v>
      </c>
      <c r="M292" s="8" t="e">
        <f t="shared" si="28"/>
        <v>#N/A</v>
      </c>
      <c r="N292" s="2" t="e">
        <f t="shared" si="60"/>
        <v>#N/A</v>
      </c>
      <c r="O292" s="2" t="e">
        <f t="shared" ref="O292:O385" si="72">IF(COUNT($C292)=1,AVERAGE(N286:N292),#N/A)</f>
        <v>#N/A</v>
      </c>
      <c r="P292" s="2">
        <v>879177.43466897309</v>
      </c>
      <c r="Q292" s="2">
        <f t="shared" si="51"/>
        <v>800000</v>
      </c>
      <c r="R292" s="2">
        <f t="shared" si="69"/>
        <v>159371964.84477159</v>
      </c>
      <c r="S292" s="2">
        <f t="shared" si="61"/>
        <v>0</v>
      </c>
      <c r="T292" s="2">
        <f t="shared" si="62"/>
        <v>20920.857142857276</v>
      </c>
      <c r="U292" s="2">
        <f t="shared" si="63"/>
        <v>800000</v>
      </c>
      <c r="V292" s="2">
        <f t="shared" si="37"/>
        <v>19177555</v>
      </c>
      <c r="W292" s="2">
        <f t="shared" si="64"/>
        <v>0</v>
      </c>
      <c r="X292" s="2">
        <f t="shared" si="54"/>
        <v>800000</v>
      </c>
      <c r="Y292" s="2">
        <f t="shared" si="65"/>
        <v>140194409.84477156</v>
      </c>
      <c r="Z292" s="2" t="str">
        <f t="shared" si="55"/>
        <v>HERE</v>
      </c>
      <c r="AA292" s="2">
        <f>IF(Z292="HERE",Y292,AA291+Graph!$G$1*1000)</f>
        <v>140194409.84477156</v>
      </c>
      <c r="AB292" s="2">
        <f t="shared" si="66"/>
        <v>800000</v>
      </c>
      <c r="AC292" s="2">
        <f t="shared" si="67"/>
        <v>19177555</v>
      </c>
      <c r="AD292" s="3">
        <f t="shared" si="56"/>
        <v>52800000</v>
      </c>
      <c r="AE292" s="2">
        <f>IF(AE290&gt;=52800000,52800000,IF(AB271=Graph!G$1*1000,AE291+Graph!G$1*1000,AC292))</f>
        <v>19177555</v>
      </c>
      <c r="AF292" s="3">
        <f t="shared" si="57"/>
        <v>19177555</v>
      </c>
      <c r="AG292" s="3">
        <f t="shared" si="29"/>
        <v>48478877.75</v>
      </c>
      <c r="AH292" s="3" t="e">
        <f t="shared" si="53"/>
        <v>#N/A</v>
      </c>
    </row>
    <row r="293" spans="1:34" ht="15" x14ac:dyDescent="0.25">
      <c r="A293" s="1">
        <v>44469</v>
      </c>
      <c r="B293" s="2">
        <f t="shared" si="52"/>
        <v>217</v>
      </c>
      <c r="C293" s="7"/>
      <c r="D293" s="2" t="e">
        <f t="shared" si="58"/>
        <v>#N/A</v>
      </c>
      <c r="E293" s="2" t="e">
        <f t="shared" si="70"/>
        <v>#N/A</v>
      </c>
      <c r="F293" s="2"/>
      <c r="G293" s="2">
        <f t="shared" si="50"/>
        <v>0</v>
      </c>
      <c r="H293" s="2">
        <f t="shared" si="68"/>
        <v>19177555</v>
      </c>
      <c r="I293" s="7"/>
      <c r="J293" s="2" t="e">
        <f t="shared" si="59"/>
        <v>#N/A</v>
      </c>
      <c r="K293" s="2" t="e">
        <f t="shared" si="71"/>
        <v>#N/A</v>
      </c>
      <c r="L293" s="2">
        <f t="array" ref="L293">IF(COUNT($C294)=0,IF(COUNT($C293)=1,I293,SUM(L292+LOOKUP(2,1/(ISNUMBER($K$1:$K$194)),$K$1:$K$194))),I293)</f>
        <v>5275863.0000000149</v>
      </c>
      <c r="M293" s="8" t="e">
        <f t="shared" si="28"/>
        <v>#N/A</v>
      </c>
      <c r="N293" s="2" t="e">
        <f t="shared" si="60"/>
        <v>#N/A</v>
      </c>
      <c r="O293" s="2" t="e">
        <f t="shared" si="72"/>
        <v>#N/A</v>
      </c>
      <c r="P293" s="2">
        <v>881284.07456444204</v>
      </c>
      <c r="Q293" s="2">
        <f t="shared" si="51"/>
        <v>800000</v>
      </c>
      <c r="R293" s="2">
        <f t="shared" si="69"/>
        <v>160171964.84477159</v>
      </c>
      <c r="S293" s="2">
        <f t="shared" si="61"/>
        <v>0</v>
      </c>
      <c r="T293" s="2">
        <f t="shared" si="62"/>
        <v>20920.857142857276</v>
      </c>
      <c r="U293" s="2">
        <f t="shared" si="63"/>
        <v>800000</v>
      </c>
      <c r="V293" s="2">
        <f t="shared" si="37"/>
        <v>19177555</v>
      </c>
      <c r="W293" s="2">
        <f t="shared" si="64"/>
        <v>0</v>
      </c>
      <c r="X293" s="2">
        <f t="shared" si="54"/>
        <v>800000</v>
      </c>
      <c r="Y293" s="2">
        <f t="shared" si="65"/>
        <v>140994409.84477156</v>
      </c>
      <c r="Z293" s="2" t="str">
        <f t="shared" si="55"/>
        <v>HERE</v>
      </c>
      <c r="AA293" s="2">
        <f>IF(Z293="HERE",Y293,AA292+Graph!$G$1*1000)</f>
        <v>140994409.84477156</v>
      </c>
      <c r="AB293" s="2">
        <f t="shared" si="66"/>
        <v>800000</v>
      </c>
      <c r="AC293" s="2">
        <f t="shared" si="67"/>
        <v>19177555</v>
      </c>
      <c r="AD293" s="3">
        <f t="shared" si="56"/>
        <v>52800000</v>
      </c>
      <c r="AE293" s="2">
        <f>IF(AE291&gt;=52800000,52800000,IF(AB272=Graph!G$1*1000,AE292+Graph!G$1*1000,AC293))</f>
        <v>19177555</v>
      </c>
      <c r="AF293" s="3">
        <f t="shared" si="57"/>
        <v>19177555</v>
      </c>
      <c r="AG293" s="3">
        <f t="shared" si="29"/>
        <v>48478877.75</v>
      </c>
      <c r="AH293" s="3" t="e">
        <f t="shared" si="53"/>
        <v>#N/A</v>
      </c>
    </row>
    <row r="294" spans="1:34" ht="15" x14ac:dyDescent="0.25">
      <c r="A294" s="1">
        <v>44470</v>
      </c>
      <c r="B294" s="2">
        <f t="shared" si="52"/>
        <v>218</v>
      </c>
      <c r="C294" s="7"/>
      <c r="D294" s="2" t="e">
        <f t="shared" si="58"/>
        <v>#N/A</v>
      </c>
      <c r="E294" s="2" t="e">
        <f t="shared" si="70"/>
        <v>#N/A</v>
      </c>
      <c r="F294" s="2"/>
      <c r="G294" s="2">
        <f t="shared" ref="G294:G357" si="73">IF(F294&gt;800000,$AK$31*1000,F294)</f>
        <v>0</v>
      </c>
      <c r="H294" s="2">
        <f t="shared" si="68"/>
        <v>19177555</v>
      </c>
      <c r="I294" s="7"/>
      <c r="J294" s="2" t="e">
        <f t="shared" si="59"/>
        <v>#N/A</v>
      </c>
      <c r="K294" s="2" t="e">
        <f t="shared" si="71"/>
        <v>#N/A</v>
      </c>
      <c r="L294" s="2">
        <f t="array" ref="L294">IF(COUNT($C295)=0,IF(COUNT($C294)=1,I294,SUM(L293+LOOKUP(2,1/(ISNUMBER($K$1:$K$194)),$K$1:$K$194))),I294)</f>
        <v>5296783.8571428722</v>
      </c>
      <c r="M294" s="8" t="e">
        <f t="shared" si="28"/>
        <v>#N/A</v>
      </c>
      <c r="N294" s="2" t="e">
        <f t="shared" si="60"/>
        <v>#N/A</v>
      </c>
      <c r="O294" s="2" t="e">
        <f t="shared" si="72"/>
        <v>#N/A</v>
      </c>
      <c r="P294" s="2">
        <v>883390.71445992589</v>
      </c>
      <c r="Q294" s="2">
        <f t="shared" ref="Q294:Q357" si="74">IF(P294&gt;800000,800000,P294)</f>
        <v>800000</v>
      </c>
      <c r="R294" s="2">
        <f t="shared" si="69"/>
        <v>160971964.84477159</v>
      </c>
      <c r="S294" s="2">
        <f t="shared" si="61"/>
        <v>0</v>
      </c>
      <c r="T294" s="2">
        <f t="shared" si="62"/>
        <v>20920.857142857276</v>
      </c>
      <c r="U294" s="2">
        <f t="shared" si="63"/>
        <v>800000</v>
      </c>
      <c r="V294" s="2">
        <f t="shared" si="37"/>
        <v>19177555</v>
      </c>
      <c r="W294" s="2">
        <f t="shared" si="64"/>
        <v>0</v>
      </c>
      <c r="X294" s="2">
        <f t="shared" si="54"/>
        <v>800000</v>
      </c>
      <c r="Y294" s="2">
        <f t="shared" si="65"/>
        <v>141794409.84477156</v>
      </c>
      <c r="Z294" s="2" t="str">
        <f t="shared" si="55"/>
        <v>HERE</v>
      </c>
      <c r="AA294" s="2">
        <f>IF(Z294="HERE",Y294,AA293+Graph!$G$1*1000)</f>
        <v>141794409.84477156</v>
      </c>
      <c r="AB294" s="2">
        <f t="shared" si="66"/>
        <v>800000</v>
      </c>
      <c r="AC294" s="2">
        <f t="shared" si="67"/>
        <v>19177555</v>
      </c>
      <c r="AD294" s="3">
        <f t="shared" si="56"/>
        <v>52800000</v>
      </c>
      <c r="AE294" s="2">
        <f>IF(AE292&gt;=52800000,52800000,IF(AB273=Graph!G$1*1000,AE293+Graph!G$1*1000,AC294))</f>
        <v>19177555</v>
      </c>
      <c r="AF294" s="3">
        <f t="shared" si="57"/>
        <v>19177555</v>
      </c>
      <c r="AG294" s="3">
        <f t="shared" si="29"/>
        <v>48478877.75</v>
      </c>
      <c r="AH294" s="3" t="e">
        <f t="shared" si="53"/>
        <v>#N/A</v>
      </c>
    </row>
    <row r="295" spans="1:34" ht="15" x14ac:dyDescent="0.25">
      <c r="A295" s="1">
        <v>44471</v>
      </c>
      <c r="B295" s="2">
        <f t="shared" si="52"/>
        <v>219</v>
      </c>
      <c r="C295" s="7"/>
      <c r="D295" s="2" t="e">
        <f t="shared" si="58"/>
        <v>#N/A</v>
      </c>
      <c r="E295" s="2" t="e">
        <f t="shared" si="70"/>
        <v>#N/A</v>
      </c>
      <c r="F295" s="2"/>
      <c r="G295" s="2">
        <f t="shared" si="73"/>
        <v>0</v>
      </c>
      <c r="H295" s="2">
        <f t="shared" si="68"/>
        <v>19177555</v>
      </c>
      <c r="I295" s="7"/>
      <c r="J295" s="2" t="e">
        <f t="shared" si="59"/>
        <v>#N/A</v>
      </c>
      <c r="K295" s="2" t="e">
        <f t="shared" si="71"/>
        <v>#N/A</v>
      </c>
      <c r="L295" s="2">
        <f t="array" ref="L295">IF(COUNT($C296)=0,IF(COUNT($C295)=1,I295,SUM(L294+LOOKUP(2,1/(ISNUMBER($K$1:$K$194)),$K$1:$K$194))),I295)</f>
        <v>5317704.7142857295</v>
      </c>
      <c r="M295" s="8" t="e">
        <f t="shared" si="28"/>
        <v>#N/A</v>
      </c>
      <c r="N295" s="2" t="e">
        <f t="shared" si="60"/>
        <v>#N/A</v>
      </c>
      <c r="O295" s="2" t="e">
        <f t="shared" si="72"/>
        <v>#N/A</v>
      </c>
      <c r="P295" s="2">
        <v>885497.35435539484</v>
      </c>
      <c r="Q295" s="2">
        <f t="shared" si="74"/>
        <v>800000</v>
      </c>
      <c r="R295" s="2">
        <f t="shared" si="69"/>
        <v>161771964.84477159</v>
      </c>
      <c r="S295" s="2">
        <f t="shared" si="61"/>
        <v>0</v>
      </c>
      <c r="T295" s="2">
        <f t="shared" si="62"/>
        <v>20920.857142857276</v>
      </c>
      <c r="U295" s="2">
        <f t="shared" si="63"/>
        <v>800000</v>
      </c>
      <c r="V295" s="2">
        <f t="shared" si="37"/>
        <v>19177555</v>
      </c>
      <c r="W295" s="2">
        <f t="shared" si="64"/>
        <v>0</v>
      </c>
      <c r="X295" s="2">
        <f t="shared" si="54"/>
        <v>800000</v>
      </c>
      <c r="Y295" s="2">
        <f t="shared" si="65"/>
        <v>142594409.84477156</v>
      </c>
      <c r="Z295" s="2" t="str">
        <f t="shared" si="55"/>
        <v>HERE</v>
      </c>
      <c r="AA295" s="2">
        <f>IF(Z295="HERE",Y295,AA294+Graph!$G$1*1000)</f>
        <v>142594409.84477156</v>
      </c>
      <c r="AB295" s="2">
        <f t="shared" si="66"/>
        <v>800000</v>
      </c>
      <c r="AC295" s="2">
        <f t="shared" si="67"/>
        <v>19177555</v>
      </c>
      <c r="AD295" s="3">
        <f t="shared" si="56"/>
        <v>52800000</v>
      </c>
      <c r="AE295" s="2">
        <f>IF(AE293&gt;=52800000,52800000,IF(AB274=Graph!G$1*1000,AE294+Graph!G$1*1000,AC295))</f>
        <v>19177555</v>
      </c>
      <c r="AF295" s="3">
        <f t="shared" si="57"/>
        <v>19177555</v>
      </c>
      <c r="AG295" s="3">
        <f t="shared" si="29"/>
        <v>48478877.75</v>
      </c>
      <c r="AH295" s="3" t="e">
        <f t="shared" si="53"/>
        <v>#N/A</v>
      </c>
    </row>
    <row r="296" spans="1:34" ht="15" x14ac:dyDescent="0.25">
      <c r="A296" s="1">
        <v>44472</v>
      </c>
      <c r="B296" s="2">
        <f t="shared" si="52"/>
        <v>220</v>
      </c>
      <c r="C296" s="7"/>
      <c r="D296" s="2" t="e">
        <f t="shared" si="58"/>
        <v>#N/A</v>
      </c>
      <c r="E296" s="2" t="e">
        <f t="shared" si="70"/>
        <v>#N/A</v>
      </c>
      <c r="F296" s="2"/>
      <c r="G296" s="2">
        <f t="shared" si="73"/>
        <v>0</v>
      </c>
      <c r="H296" s="2">
        <f t="shared" si="68"/>
        <v>19177555</v>
      </c>
      <c r="I296" s="7"/>
      <c r="J296" s="2" t="e">
        <f t="shared" si="59"/>
        <v>#N/A</v>
      </c>
      <c r="K296" s="2" t="e">
        <f t="shared" si="71"/>
        <v>#N/A</v>
      </c>
      <c r="L296" s="2">
        <f t="array" ref="L296">IF(COUNT($C297)=0,IF(COUNT($C296)=1,I296,SUM(L295+LOOKUP(2,1/(ISNUMBER($K$1:$K$194)),$K$1:$K$194))),I296)</f>
        <v>5338625.5714285867</v>
      </c>
      <c r="M296" s="8" t="e">
        <f t="shared" si="28"/>
        <v>#N/A</v>
      </c>
      <c r="N296" s="2" t="e">
        <f t="shared" si="60"/>
        <v>#N/A</v>
      </c>
      <c r="O296" s="2" t="e">
        <f t="shared" si="72"/>
        <v>#N/A</v>
      </c>
      <c r="P296" s="2">
        <v>887603.99425086379</v>
      </c>
      <c r="Q296" s="2">
        <f t="shared" si="74"/>
        <v>800000</v>
      </c>
      <c r="R296" s="2">
        <f t="shared" si="69"/>
        <v>162571964.84477159</v>
      </c>
      <c r="S296" s="2">
        <f t="shared" si="61"/>
        <v>0</v>
      </c>
      <c r="T296" s="2">
        <f t="shared" si="62"/>
        <v>20920.857142857276</v>
      </c>
      <c r="U296" s="2">
        <f t="shared" si="63"/>
        <v>800000</v>
      </c>
      <c r="V296" s="2">
        <f t="shared" si="37"/>
        <v>19177555</v>
      </c>
      <c r="W296" s="2">
        <f t="shared" si="64"/>
        <v>0</v>
      </c>
      <c r="X296" s="2">
        <f t="shared" si="54"/>
        <v>800000</v>
      </c>
      <c r="Y296" s="2">
        <f t="shared" si="65"/>
        <v>143394409.84477156</v>
      </c>
      <c r="Z296" s="2" t="str">
        <f t="shared" si="55"/>
        <v>HERE</v>
      </c>
      <c r="AA296" s="2">
        <f>IF(Z296="HERE",Y296,AA295+Graph!$G$1*1000)</f>
        <v>143394409.84477156</v>
      </c>
      <c r="AB296" s="2">
        <f t="shared" si="66"/>
        <v>800000</v>
      </c>
      <c r="AC296" s="2">
        <f t="shared" si="67"/>
        <v>19177555</v>
      </c>
      <c r="AD296" s="3">
        <f t="shared" si="56"/>
        <v>52800000</v>
      </c>
      <c r="AE296" s="2">
        <f>IF(AE294&gt;=52800000,52800000,IF(AB275=Graph!G$1*1000,AE295+Graph!G$1*1000,AC296))</f>
        <v>19177555</v>
      </c>
      <c r="AF296" s="3">
        <f t="shared" si="57"/>
        <v>19177555</v>
      </c>
      <c r="AG296" s="3">
        <f t="shared" si="29"/>
        <v>48478877.75</v>
      </c>
      <c r="AH296" s="3" t="e">
        <f t="shared" si="53"/>
        <v>#N/A</v>
      </c>
    </row>
    <row r="297" spans="1:34" ht="15" x14ac:dyDescent="0.25">
      <c r="A297" s="1">
        <v>44473</v>
      </c>
      <c r="B297" s="2">
        <f t="shared" si="52"/>
        <v>221</v>
      </c>
      <c r="C297" s="7"/>
      <c r="D297" s="2" t="e">
        <f t="shared" si="58"/>
        <v>#N/A</v>
      </c>
      <c r="E297" s="2" t="e">
        <f t="shared" si="70"/>
        <v>#N/A</v>
      </c>
      <c r="F297" s="2"/>
      <c r="G297" s="2">
        <f t="shared" si="73"/>
        <v>0</v>
      </c>
      <c r="H297" s="2">
        <f t="shared" si="68"/>
        <v>19177555</v>
      </c>
      <c r="I297" s="7"/>
      <c r="J297" s="2" t="e">
        <f t="shared" si="59"/>
        <v>#N/A</v>
      </c>
      <c r="K297" s="2" t="e">
        <f t="shared" si="71"/>
        <v>#N/A</v>
      </c>
      <c r="L297" s="2">
        <f t="array" ref="L297">IF(COUNT($C298)=0,IF(COUNT($C297)=1,I297,SUM(L296+LOOKUP(2,1/(ISNUMBER($K$1:$K$194)),$K$1:$K$194))),I297)</f>
        <v>5359546.428571444</v>
      </c>
      <c r="M297" s="8" t="e">
        <f t="shared" si="28"/>
        <v>#N/A</v>
      </c>
      <c r="N297" s="2" t="e">
        <f t="shared" si="60"/>
        <v>#N/A</v>
      </c>
      <c r="O297" s="2" t="e">
        <f t="shared" si="72"/>
        <v>#N/A</v>
      </c>
      <c r="P297" s="2">
        <v>889710.63414633274</v>
      </c>
      <c r="Q297" s="2">
        <f t="shared" si="74"/>
        <v>800000</v>
      </c>
      <c r="R297" s="2">
        <f t="shared" si="69"/>
        <v>163371964.84477159</v>
      </c>
      <c r="S297" s="2">
        <f t="shared" si="61"/>
        <v>0</v>
      </c>
      <c r="T297" s="2">
        <f t="shared" si="62"/>
        <v>20920.857142857276</v>
      </c>
      <c r="U297" s="2">
        <f t="shared" si="63"/>
        <v>800000</v>
      </c>
      <c r="V297" s="2">
        <f t="shared" si="37"/>
        <v>19177555</v>
      </c>
      <c r="W297" s="2">
        <f t="shared" si="64"/>
        <v>0</v>
      </c>
      <c r="X297" s="2">
        <f t="shared" si="54"/>
        <v>800000</v>
      </c>
      <c r="Y297" s="2">
        <f t="shared" si="65"/>
        <v>144194409.84477156</v>
      </c>
      <c r="Z297" s="2" t="str">
        <f t="shared" si="55"/>
        <v>HERE</v>
      </c>
      <c r="AA297" s="2">
        <f>IF(Z297="HERE",Y297,AA296+Graph!$G$1*1000)</f>
        <v>144194409.84477156</v>
      </c>
      <c r="AB297" s="2">
        <f t="shared" si="66"/>
        <v>800000</v>
      </c>
      <c r="AC297" s="2">
        <f t="shared" si="67"/>
        <v>19177555</v>
      </c>
      <c r="AD297" s="3">
        <f t="shared" si="56"/>
        <v>52800000</v>
      </c>
      <c r="AE297" s="2">
        <f>IF(AE295&gt;=52800000,52800000,IF(AB276=Graph!G$1*1000,AE296+Graph!G$1*1000,AC297))</f>
        <v>19177555</v>
      </c>
      <c r="AF297" s="3">
        <f t="shared" si="57"/>
        <v>19177555</v>
      </c>
      <c r="AG297" s="3">
        <f t="shared" si="29"/>
        <v>48478877.75</v>
      </c>
      <c r="AH297" s="3" t="e">
        <f t="shared" si="53"/>
        <v>#N/A</v>
      </c>
    </row>
    <row r="298" spans="1:34" ht="15" x14ac:dyDescent="0.25">
      <c r="A298" s="1">
        <v>44474</v>
      </c>
      <c r="B298" s="2">
        <f t="shared" si="52"/>
        <v>222</v>
      </c>
      <c r="C298" s="7"/>
      <c r="D298" s="2" t="e">
        <f t="shared" si="58"/>
        <v>#N/A</v>
      </c>
      <c r="E298" s="2" t="e">
        <f t="shared" si="70"/>
        <v>#N/A</v>
      </c>
      <c r="F298" s="2"/>
      <c r="G298" s="2">
        <f t="shared" si="73"/>
        <v>0</v>
      </c>
      <c r="H298" s="2">
        <f t="shared" si="68"/>
        <v>19177555</v>
      </c>
      <c r="I298" s="7"/>
      <c r="J298" s="2" t="e">
        <f t="shared" si="59"/>
        <v>#N/A</v>
      </c>
      <c r="K298" s="2" t="e">
        <f t="shared" si="71"/>
        <v>#N/A</v>
      </c>
      <c r="L298" s="2">
        <f t="array" ref="L298">IF(COUNT($C299)=0,IF(COUNT($C298)=1,I298,SUM(L297+LOOKUP(2,1/(ISNUMBER($K$1:$K$194)),$K$1:$K$194))),I298)</f>
        <v>5380467.2857143013</v>
      </c>
      <c r="M298" s="8" t="e">
        <f t="shared" si="28"/>
        <v>#N/A</v>
      </c>
      <c r="N298" s="2" t="e">
        <f t="shared" si="60"/>
        <v>#N/A</v>
      </c>
      <c r="O298" s="2" t="e">
        <f t="shared" si="72"/>
        <v>#N/A</v>
      </c>
      <c r="P298" s="2">
        <v>891817.27404180169</v>
      </c>
      <c r="Q298" s="2">
        <f t="shared" si="74"/>
        <v>800000</v>
      </c>
      <c r="R298" s="2">
        <f t="shared" si="69"/>
        <v>164171964.84477159</v>
      </c>
      <c r="S298" s="2">
        <f t="shared" si="61"/>
        <v>0</v>
      </c>
      <c r="T298" s="2">
        <f t="shared" si="62"/>
        <v>20920.857142857276</v>
      </c>
      <c r="U298" s="2">
        <f t="shared" si="63"/>
        <v>800000</v>
      </c>
      <c r="V298" s="2">
        <f t="shared" si="37"/>
        <v>19177555</v>
      </c>
      <c r="W298" s="2">
        <f t="shared" si="64"/>
        <v>0</v>
      </c>
      <c r="X298" s="2">
        <f t="shared" si="54"/>
        <v>800000</v>
      </c>
      <c r="Y298" s="2">
        <f t="shared" si="65"/>
        <v>144994409.84477156</v>
      </c>
      <c r="Z298" s="2" t="str">
        <f t="shared" si="55"/>
        <v>HERE</v>
      </c>
      <c r="AA298" s="2">
        <f>IF(Z298="HERE",Y298,AA297+Graph!$G$1*1000)</f>
        <v>144994409.84477156</v>
      </c>
      <c r="AB298" s="2">
        <f t="shared" si="66"/>
        <v>800000</v>
      </c>
      <c r="AC298" s="2">
        <f t="shared" si="67"/>
        <v>19177555</v>
      </c>
      <c r="AD298" s="3">
        <f t="shared" si="56"/>
        <v>52800000</v>
      </c>
      <c r="AE298" s="2">
        <f>IF(AE296&gt;=52800000,52800000,IF(AB277=Graph!G$1*1000,AE297+Graph!G$1*1000,AC298))</f>
        <v>19177555</v>
      </c>
      <c r="AF298" s="3">
        <f t="shared" si="57"/>
        <v>19177555</v>
      </c>
      <c r="AG298" s="3">
        <f t="shared" si="29"/>
        <v>48478877.75</v>
      </c>
      <c r="AH298" s="3" t="e">
        <f t="shared" si="53"/>
        <v>#N/A</v>
      </c>
    </row>
    <row r="299" spans="1:34" ht="15" x14ac:dyDescent="0.25">
      <c r="A299" s="1">
        <v>44475</v>
      </c>
      <c r="B299" s="2">
        <f t="shared" si="52"/>
        <v>223</v>
      </c>
      <c r="C299" s="7"/>
      <c r="D299" s="2" t="e">
        <f t="shared" si="58"/>
        <v>#N/A</v>
      </c>
      <c r="E299" s="2" t="e">
        <f t="shared" si="70"/>
        <v>#N/A</v>
      </c>
      <c r="F299" s="2"/>
      <c r="G299" s="2">
        <f t="shared" si="73"/>
        <v>0</v>
      </c>
      <c r="H299" s="2">
        <f t="shared" si="68"/>
        <v>19177555</v>
      </c>
      <c r="I299" s="7"/>
      <c r="J299" s="2" t="e">
        <f t="shared" si="59"/>
        <v>#N/A</v>
      </c>
      <c r="K299" s="2" t="e">
        <f t="shared" si="71"/>
        <v>#N/A</v>
      </c>
      <c r="L299" s="2">
        <f t="array" ref="L299">IF(COUNT($C300)=0,IF(COUNT($C299)=1,I299,SUM(L298+LOOKUP(2,1/(ISNUMBER($K$1:$K$194)),$K$1:$K$194))),I299)</f>
        <v>5401388.1428571586</v>
      </c>
      <c r="M299" s="8" t="e">
        <f t="shared" si="28"/>
        <v>#N/A</v>
      </c>
      <c r="N299" s="2" t="e">
        <f t="shared" si="60"/>
        <v>#N/A</v>
      </c>
      <c r="O299" s="2" t="e">
        <f t="shared" si="72"/>
        <v>#N/A</v>
      </c>
      <c r="P299" s="2">
        <v>893923.91393727064</v>
      </c>
      <c r="Q299" s="2">
        <f t="shared" si="74"/>
        <v>800000</v>
      </c>
      <c r="R299" s="2">
        <f t="shared" si="69"/>
        <v>164971964.84477159</v>
      </c>
      <c r="S299" s="2">
        <f t="shared" si="61"/>
        <v>0</v>
      </c>
      <c r="T299" s="2">
        <f t="shared" si="62"/>
        <v>20920.857142857276</v>
      </c>
      <c r="U299" s="2">
        <f t="shared" si="63"/>
        <v>800000</v>
      </c>
      <c r="V299" s="2">
        <f t="shared" si="37"/>
        <v>19177555</v>
      </c>
      <c r="W299" s="2">
        <f t="shared" si="64"/>
        <v>0</v>
      </c>
      <c r="X299" s="2">
        <f t="shared" si="54"/>
        <v>800000</v>
      </c>
      <c r="Y299" s="2">
        <f t="shared" si="65"/>
        <v>145794409.84477156</v>
      </c>
      <c r="Z299" s="2" t="str">
        <f t="shared" si="55"/>
        <v>HERE</v>
      </c>
      <c r="AA299" s="2">
        <f>IF(Z299="HERE",Y299,AA298+Graph!$G$1*1000)</f>
        <v>145794409.84477156</v>
      </c>
      <c r="AB299" s="2">
        <f t="shared" si="66"/>
        <v>800000</v>
      </c>
      <c r="AC299" s="2">
        <f t="shared" si="67"/>
        <v>19177555</v>
      </c>
      <c r="AD299" s="3">
        <f t="shared" si="56"/>
        <v>52800000</v>
      </c>
      <c r="AE299" s="2">
        <f>IF(AE297&gt;=52800000,52800000,IF(AB278=Graph!G$1*1000,AE298+Graph!G$1*1000,AC299))</f>
        <v>19177555</v>
      </c>
      <c r="AF299" s="3">
        <f t="shared" si="57"/>
        <v>19177555</v>
      </c>
      <c r="AG299" s="3">
        <f t="shared" si="29"/>
        <v>48478877.75</v>
      </c>
      <c r="AH299" s="3" t="e">
        <f t="shared" si="53"/>
        <v>#N/A</v>
      </c>
    </row>
    <row r="300" spans="1:34" ht="15" x14ac:dyDescent="0.25">
      <c r="A300" s="1">
        <v>44476</v>
      </c>
      <c r="B300" s="2">
        <f t="shared" si="52"/>
        <v>224</v>
      </c>
      <c r="C300" s="7"/>
      <c r="D300" s="2" t="e">
        <f t="shared" si="58"/>
        <v>#N/A</v>
      </c>
      <c r="E300" s="2" t="e">
        <f t="shared" si="70"/>
        <v>#N/A</v>
      </c>
      <c r="F300" s="2"/>
      <c r="G300" s="2">
        <f t="shared" si="73"/>
        <v>0</v>
      </c>
      <c r="H300" s="2">
        <f t="shared" si="68"/>
        <v>19177555</v>
      </c>
      <c r="I300" s="7"/>
      <c r="J300" s="2" t="e">
        <f t="shared" si="59"/>
        <v>#N/A</v>
      </c>
      <c r="K300" s="2" t="e">
        <f t="shared" si="71"/>
        <v>#N/A</v>
      </c>
      <c r="L300" s="2">
        <f t="array" ref="L300">IF(COUNT($C301)=0,IF(COUNT($C300)=1,I300,SUM(L299+LOOKUP(2,1/(ISNUMBER($K$1:$K$194)),$K$1:$K$194))),I300)</f>
        <v>5422309.0000000158</v>
      </c>
      <c r="M300" s="8" t="e">
        <f t="shared" si="28"/>
        <v>#N/A</v>
      </c>
      <c r="N300" s="2" t="e">
        <f t="shared" si="60"/>
        <v>#N/A</v>
      </c>
      <c r="O300" s="2" t="e">
        <f t="shared" si="72"/>
        <v>#N/A</v>
      </c>
      <c r="P300" s="2">
        <v>896030.55383273959</v>
      </c>
      <c r="Q300" s="2">
        <f t="shared" si="74"/>
        <v>800000</v>
      </c>
      <c r="R300" s="2">
        <f t="shared" si="69"/>
        <v>165771964.84477159</v>
      </c>
      <c r="S300" s="2">
        <f t="shared" si="61"/>
        <v>0</v>
      </c>
      <c r="T300" s="2">
        <f t="shared" si="62"/>
        <v>20920.857142857276</v>
      </c>
      <c r="U300" s="2">
        <f t="shared" si="63"/>
        <v>800000</v>
      </c>
      <c r="V300" s="2">
        <f t="shared" si="37"/>
        <v>19177555</v>
      </c>
      <c r="W300" s="2">
        <f t="shared" si="64"/>
        <v>0</v>
      </c>
      <c r="X300" s="2">
        <f t="shared" si="54"/>
        <v>800000</v>
      </c>
      <c r="Y300" s="2">
        <f t="shared" si="65"/>
        <v>146594409.84477156</v>
      </c>
      <c r="Z300" s="2" t="str">
        <f t="shared" si="55"/>
        <v>HERE</v>
      </c>
      <c r="AA300" s="2">
        <f>IF(Z300="HERE",Y300,AA299+Graph!$G$1*1000)</f>
        <v>146594409.84477156</v>
      </c>
      <c r="AB300" s="2">
        <f t="shared" si="66"/>
        <v>800000</v>
      </c>
      <c r="AC300" s="2">
        <f t="shared" si="67"/>
        <v>19177555</v>
      </c>
      <c r="AD300" s="3">
        <f t="shared" si="56"/>
        <v>52800000</v>
      </c>
      <c r="AE300" s="2">
        <f>IF(AE298&gt;=52800000,52800000,IF(AB279=Graph!G$1*1000,AE299+Graph!G$1*1000,AC300))</f>
        <v>19177555</v>
      </c>
      <c r="AF300" s="3">
        <f t="shared" si="57"/>
        <v>19177555</v>
      </c>
      <c r="AG300" s="3">
        <f t="shared" si="29"/>
        <v>48478877.75</v>
      </c>
      <c r="AH300" s="3" t="e">
        <f t="shared" si="53"/>
        <v>#N/A</v>
      </c>
    </row>
    <row r="301" spans="1:34" ht="15" x14ac:dyDescent="0.25">
      <c r="A301" s="1">
        <v>44477</v>
      </c>
      <c r="B301" s="2">
        <f t="shared" si="52"/>
        <v>225</v>
      </c>
      <c r="C301" s="7"/>
      <c r="D301" s="2" t="e">
        <f t="shared" si="58"/>
        <v>#N/A</v>
      </c>
      <c r="E301" s="2" t="e">
        <f t="shared" si="70"/>
        <v>#N/A</v>
      </c>
      <c r="F301" s="2"/>
      <c r="G301" s="2">
        <f t="shared" si="73"/>
        <v>0</v>
      </c>
      <c r="H301" s="2">
        <f t="shared" si="68"/>
        <v>19177555</v>
      </c>
      <c r="I301" s="7"/>
      <c r="J301" s="2" t="e">
        <f t="shared" si="59"/>
        <v>#N/A</v>
      </c>
      <c r="K301" s="2" t="e">
        <f t="shared" si="71"/>
        <v>#N/A</v>
      </c>
      <c r="L301" s="2">
        <f t="array" ref="L301">IF(COUNT($C302)=0,IF(COUNT($C301)=1,I301,SUM(L300+LOOKUP(2,1/(ISNUMBER($K$1:$K$194)),$K$1:$K$194))),I301)</f>
        <v>5443229.8571428731</v>
      </c>
      <c r="M301" s="8" t="e">
        <f t="shared" si="28"/>
        <v>#N/A</v>
      </c>
      <c r="N301" s="2" t="e">
        <f t="shared" si="60"/>
        <v>#N/A</v>
      </c>
      <c r="O301" s="2" t="e">
        <f t="shared" si="72"/>
        <v>#N/A</v>
      </c>
      <c r="P301" s="2">
        <v>898137.19372820854</v>
      </c>
      <c r="Q301" s="2">
        <f t="shared" si="74"/>
        <v>800000</v>
      </c>
      <c r="R301" s="2">
        <f t="shared" si="69"/>
        <v>166571964.84477159</v>
      </c>
      <c r="S301" s="2">
        <f t="shared" si="61"/>
        <v>0</v>
      </c>
      <c r="T301" s="2">
        <f t="shared" si="62"/>
        <v>20920.857142857276</v>
      </c>
      <c r="U301" s="2">
        <f t="shared" si="63"/>
        <v>800000</v>
      </c>
      <c r="V301" s="2">
        <f t="shared" si="37"/>
        <v>19177555</v>
      </c>
      <c r="W301" s="2">
        <f t="shared" si="64"/>
        <v>0</v>
      </c>
      <c r="X301" s="2">
        <f t="shared" si="54"/>
        <v>800000</v>
      </c>
      <c r="Y301" s="2">
        <f t="shared" si="65"/>
        <v>147394409.84477156</v>
      </c>
      <c r="Z301" s="2" t="str">
        <f t="shared" si="55"/>
        <v>HERE</v>
      </c>
      <c r="AA301" s="2">
        <f>IF(Z301="HERE",Y301,AA300+Graph!$G$1*1000)</f>
        <v>147394409.84477156</v>
      </c>
      <c r="AB301" s="2">
        <f t="shared" si="66"/>
        <v>800000</v>
      </c>
      <c r="AC301" s="2">
        <f t="shared" si="67"/>
        <v>19177555</v>
      </c>
      <c r="AD301" s="3">
        <f t="shared" si="56"/>
        <v>52800000</v>
      </c>
      <c r="AE301" s="2">
        <f>IF(AE299&gt;=52800000,52800000,IF(AB280=Graph!G$1*1000,AE300+Graph!G$1*1000,AC301))</f>
        <v>19177555</v>
      </c>
      <c r="AF301" s="3">
        <f t="shared" si="57"/>
        <v>19177555</v>
      </c>
      <c r="AG301" s="3">
        <f t="shared" si="29"/>
        <v>48478877.75</v>
      </c>
      <c r="AH301" s="3" t="e">
        <f t="shared" si="53"/>
        <v>#N/A</v>
      </c>
    </row>
    <row r="302" spans="1:34" ht="15" x14ac:dyDescent="0.25">
      <c r="A302" s="1">
        <v>44478</v>
      </c>
      <c r="B302" s="2">
        <f t="shared" si="52"/>
        <v>226</v>
      </c>
      <c r="C302" s="7"/>
      <c r="D302" s="2" t="e">
        <f t="shared" si="58"/>
        <v>#N/A</v>
      </c>
      <c r="E302" s="2" t="e">
        <f t="shared" si="70"/>
        <v>#N/A</v>
      </c>
      <c r="F302" s="2"/>
      <c r="G302" s="2">
        <f t="shared" si="73"/>
        <v>0</v>
      </c>
      <c r="H302" s="2">
        <f t="shared" si="68"/>
        <v>19177555</v>
      </c>
      <c r="I302" s="7"/>
      <c r="J302" s="2" t="e">
        <f t="shared" si="59"/>
        <v>#N/A</v>
      </c>
      <c r="K302" s="2" t="e">
        <f t="shared" si="71"/>
        <v>#N/A</v>
      </c>
      <c r="L302" s="2">
        <f t="array" ref="L302">IF(COUNT($C303)=0,IF(COUNT($C302)=1,I302,SUM(L301+LOOKUP(2,1/(ISNUMBER($K$1:$K$194)),$K$1:$K$194))),I302)</f>
        <v>5464150.7142857304</v>
      </c>
      <c r="M302" s="8" t="e">
        <f t="shared" si="28"/>
        <v>#N/A</v>
      </c>
      <c r="N302" s="2" t="e">
        <f t="shared" si="60"/>
        <v>#N/A</v>
      </c>
      <c r="O302" s="2" t="e">
        <f t="shared" si="72"/>
        <v>#N/A</v>
      </c>
      <c r="P302" s="2">
        <v>900243.83362367749</v>
      </c>
      <c r="Q302" s="2">
        <f t="shared" si="74"/>
        <v>800000</v>
      </c>
      <c r="R302" s="2">
        <f t="shared" si="69"/>
        <v>167371964.84477159</v>
      </c>
      <c r="S302" s="2">
        <f t="shared" si="61"/>
        <v>0</v>
      </c>
      <c r="T302" s="2">
        <f t="shared" si="62"/>
        <v>20920.857142857276</v>
      </c>
      <c r="U302" s="2">
        <f t="shared" si="63"/>
        <v>800000</v>
      </c>
      <c r="V302" s="2">
        <f t="shared" si="37"/>
        <v>19177555</v>
      </c>
      <c r="W302" s="2">
        <f t="shared" si="64"/>
        <v>0</v>
      </c>
      <c r="X302" s="2">
        <f t="shared" si="54"/>
        <v>800000</v>
      </c>
      <c r="Y302" s="2">
        <f t="shared" si="65"/>
        <v>148194409.84477156</v>
      </c>
      <c r="Z302" s="2" t="str">
        <f t="shared" si="55"/>
        <v>HERE</v>
      </c>
      <c r="AA302" s="2">
        <f>IF(Z302="HERE",Y302,AA301+Graph!$G$1*1000)</f>
        <v>148194409.84477156</v>
      </c>
      <c r="AB302" s="2">
        <f t="shared" si="66"/>
        <v>800000</v>
      </c>
      <c r="AC302" s="2">
        <f t="shared" si="67"/>
        <v>19177555</v>
      </c>
      <c r="AD302" s="3">
        <f t="shared" si="56"/>
        <v>52800000</v>
      </c>
      <c r="AE302" s="2">
        <f>IF(AE300&gt;=52800000,52800000,IF(AB281=Graph!G$1*1000,AE301+Graph!G$1*1000,AC302))</f>
        <v>19177555</v>
      </c>
      <c r="AF302" s="3">
        <f t="shared" si="57"/>
        <v>19177555</v>
      </c>
      <c r="AG302" s="3">
        <f t="shared" si="29"/>
        <v>48478877.75</v>
      </c>
      <c r="AH302" s="3" t="e">
        <f t="shared" si="53"/>
        <v>#N/A</v>
      </c>
    </row>
    <row r="303" spans="1:34" ht="15" x14ac:dyDescent="0.25">
      <c r="A303" s="1">
        <v>44479</v>
      </c>
      <c r="B303" s="2">
        <f t="shared" si="52"/>
        <v>227</v>
      </c>
      <c r="C303" s="7"/>
      <c r="D303" s="2" t="e">
        <f t="shared" si="58"/>
        <v>#N/A</v>
      </c>
      <c r="E303" s="2" t="e">
        <f t="shared" si="70"/>
        <v>#N/A</v>
      </c>
      <c r="F303" s="2"/>
      <c r="G303" s="2">
        <f t="shared" si="73"/>
        <v>0</v>
      </c>
      <c r="H303" s="2">
        <f t="shared" si="68"/>
        <v>19177555</v>
      </c>
      <c r="I303" s="7"/>
      <c r="J303" s="2" t="e">
        <f t="shared" si="59"/>
        <v>#N/A</v>
      </c>
      <c r="K303" s="2" t="e">
        <f t="shared" si="71"/>
        <v>#N/A</v>
      </c>
      <c r="L303" s="2">
        <f t="array" ref="L303">IF(COUNT($C304)=0,IF(COUNT($C303)=1,I303,SUM(L302+LOOKUP(2,1/(ISNUMBER($K$1:$K$194)),$K$1:$K$194))),I303)</f>
        <v>5485071.5714285877</v>
      </c>
      <c r="M303" s="8" t="e">
        <f t="shared" si="28"/>
        <v>#N/A</v>
      </c>
      <c r="N303" s="2" t="e">
        <f t="shared" si="60"/>
        <v>#N/A</v>
      </c>
      <c r="O303" s="2" t="e">
        <f t="shared" si="72"/>
        <v>#N/A</v>
      </c>
      <c r="P303" s="2">
        <v>902350.47351914644</v>
      </c>
      <c r="Q303" s="2">
        <f t="shared" si="74"/>
        <v>800000</v>
      </c>
      <c r="R303" s="2">
        <f t="shared" si="69"/>
        <v>168171964.84477159</v>
      </c>
      <c r="S303" s="2">
        <f t="shared" si="61"/>
        <v>0</v>
      </c>
      <c r="T303" s="2">
        <f t="shared" si="62"/>
        <v>20920.857142857276</v>
      </c>
      <c r="U303" s="2">
        <f t="shared" si="63"/>
        <v>800000</v>
      </c>
      <c r="V303" s="2">
        <f t="shared" si="37"/>
        <v>19177555</v>
      </c>
      <c r="W303" s="2">
        <f t="shared" si="64"/>
        <v>0</v>
      </c>
      <c r="X303" s="2">
        <f t="shared" si="54"/>
        <v>800000</v>
      </c>
      <c r="Y303" s="2">
        <f t="shared" si="65"/>
        <v>148994409.84477156</v>
      </c>
      <c r="Z303" s="2" t="str">
        <f t="shared" si="55"/>
        <v>HERE</v>
      </c>
      <c r="AA303" s="2">
        <f>IF(Z303="HERE",Y303,AA302+Graph!$G$1*1000)</f>
        <v>148994409.84477156</v>
      </c>
      <c r="AB303" s="2">
        <f t="shared" si="66"/>
        <v>800000</v>
      </c>
      <c r="AC303" s="2">
        <f t="shared" si="67"/>
        <v>19177555</v>
      </c>
      <c r="AD303" s="3">
        <f t="shared" si="56"/>
        <v>52800000</v>
      </c>
      <c r="AE303" s="2">
        <f>IF(AE301&gt;=52800000,52800000,IF(AB282=Graph!G$1*1000,AE302+Graph!G$1*1000,AC303))</f>
        <v>19177555</v>
      </c>
      <c r="AF303" s="3">
        <f t="shared" si="57"/>
        <v>19177555</v>
      </c>
      <c r="AG303" s="3">
        <f t="shared" si="29"/>
        <v>48478877.75</v>
      </c>
      <c r="AH303" s="3" t="e">
        <f t="shared" si="53"/>
        <v>#N/A</v>
      </c>
    </row>
    <row r="304" spans="1:34" ht="15" x14ac:dyDescent="0.25">
      <c r="A304" s="1">
        <v>44480</v>
      </c>
      <c r="B304" s="2">
        <f t="shared" si="52"/>
        <v>228</v>
      </c>
      <c r="C304" s="7"/>
      <c r="D304" s="2" t="e">
        <f t="shared" si="58"/>
        <v>#N/A</v>
      </c>
      <c r="E304" s="2" t="e">
        <f t="shared" si="70"/>
        <v>#N/A</v>
      </c>
      <c r="F304" s="2"/>
      <c r="G304" s="2">
        <f t="shared" si="73"/>
        <v>0</v>
      </c>
      <c r="H304" s="2">
        <f t="shared" si="68"/>
        <v>19177555</v>
      </c>
      <c r="I304" s="7"/>
      <c r="J304" s="2" t="e">
        <f t="shared" si="59"/>
        <v>#N/A</v>
      </c>
      <c r="K304" s="2" t="e">
        <f t="shared" si="71"/>
        <v>#N/A</v>
      </c>
      <c r="L304" s="2">
        <f t="array" ref="L304">IF(COUNT($C305)=0,IF(COUNT($C304)=1,I304,SUM(L303+LOOKUP(2,1/(ISNUMBER($K$1:$K$194)),$K$1:$K$194))),I304)</f>
        <v>5505992.4285714449</v>
      </c>
      <c r="M304" s="8" t="e">
        <f t="shared" si="28"/>
        <v>#N/A</v>
      </c>
      <c r="N304" s="2" t="e">
        <f t="shared" si="60"/>
        <v>#N/A</v>
      </c>
      <c r="O304" s="2" t="e">
        <f t="shared" si="72"/>
        <v>#N/A</v>
      </c>
      <c r="P304" s="2">
        <v>904457.11341463029</v>
      </c>
      <c r="Q304" s="2">
        <f t="shared" si="74"/>
        <v>800000</v>
      </c>
      <c r="R304" s="2">
        <f t="shared" si="69"/>
        <v>168971964.84477159</v>
      </c>
      <c r="S304" s="2">
        <f t="shared" si="61"/>
        <v>0</v>
      </c>
      <c r="T304" s="2">
        <f t="shared" si="62"/>
        <v>20920.857142857276</v>
      </c>
      <c r="U304" s="2">
        <f t="shared" si="63"/>
        <v>800000</v>
      </c>
      <c r="V304" s="2">
        <f t="shared" si="37"/>
        <v>19177555</v>
      </c>
      <c r="W304" s="2">
        <f t="shared" si="64"/>
        <v>0</v>
      </c>
      <c r="X304" s="2">
        <f t="shared" si="54"/>
        <v>800000</v>
      </c>
      <c r="Y304" s="2">
        <f t="shared" si="65"/>
        <v>149794409.84477156</v>
      </c>
      <c r="Z304" s="2" t="str">
        <f t="shared" si="55"/>
        <v>HERE</v>
      </c>
      <c r="AA304" s="2">
        <f>IF(Z304="HERE",Y304,AA303+Graph!$G$1*1000)</f>
        <v>149794409.84477156</v>
      </c>
      <c r="AB304" s="2">
        <f t="shared" si="66"/>
        <v>800000</v>
      </c>
      <c r="AC304" s="2">
        <f t="shared" si="67"/>
        <v>19177555</v>
      </c>
      <c r="AD304" s="3">
        <f t="shared" si="56"/>
        <v>52800000</v>
      </c>
      <c r="AE304" s="2">
        <f>IF(AE302&gt;=52800000,52800000,IF(AB283=Graph!G$1*1000,AE303+Graph!G$1*1000,AC304))</f>
        <v>19177555</v>
      </c>
      <c r="AF304" s="3">
        <f t="shared" si="57"/>
        <v>19177555</v>
      </c>
      <c r="AG304" s="3">
        <f t="shared" si="29"/>
        <v>48478877.75</v>
      </c>
      <c r="AH304" s="3" t="e">
        <f t="shared" si="53"/>
        <v>#N/A</v>
      </c>
    </row>
    <row r="305" spans="1:34" ht="15" x14ac:dyDescent="0.25">
      <c r="A305" s="1">
        <v>44481</v>
      </c>
      <c r="B305" s="2">
        <f t="shared" si="52"/>
        <v>229</v>
      </c>
      <c r="C305" s="7"/>
      <c r="D305" s="2" t="e">
        <f t="shared" si="58"/>
        <v>#N/A</v>
      </c>
      <c r="E305" s="2" t="e">
        <f t="shared" si="70"/>
        <v>#N/A</v>
      </c>
      <c r="F305" s="2"/>
      <c r="G305" s="2">
        <f t="shared" si="73"/>
        <v>0</v>
      </c>
      <c r="H305" s="2">
        <f t="shared" si="68"/>
        <v>19177555</v>
      </c>
      <c r="I305" s="7"/>
      <c r="J305" s="2" t="e">
        <f t="shared" si="59"/>
        <v>#N/A</v>
      </c>
      <c r="K305" s="2" t="e">
        <f t="shared" si="71"/>
        <v>#N/A</v>
      </c>
      <c r="L305" s="2">
        <f t="array" ref="L305">IF(COUNT($C306)=0,IF(COUNT($C305)=1,I305,SUM(L304+LOOKUP(2,1/(ISNUMBER($K$1:$K$194)),$K$1:$K$194))),I305)</f>
        <v>5526913.2857143022</v>
      </c>
      <c r="M305" s="8" t="e">
        <f t="shared" si="28"/>
        <v>#N/A</v>
      </c>
      <c r="N305" s="2" t="e">
        <f t="shared" si="60"/>
        <v>#N/A</v>
      </c>
      <c r="O305" s="2" t="e">
        <f t="shared" si="72"/>
        <v>#N/A</v>
      </c>
      <c r="P305" s="2">
        <v>906563.75331009924</v>
      </c>
      <c r="Q305" s="2">
        <f t="shared" si="74"/>
        <v>800000</v>
      </c>
      <c r="R305" s="2">
        <f t="shared" si="69"/>
        <v>169771964.84477159</v>
      </c>
      <c r="S305" s="2">
        <f t="shared" si="61"/>
        <v>0</v>
      </c>
      <c r="T305" s="2">
        <f t="shared" si="62"/>
        <v>20920.857142857276</v>
      </c>
      <c r="U305" s="2">
        <f t="shared" si="63"/>
        <v>800000</v>
      </c>
      <c r="V305" s="2">
        <f t="shared" si="37"/>
        <v>19177555</v>
      </c>
      <c r="W305" s="2">
        <f t="shared" si="64"/>
        <v>0</v>
      </c>
      <c r="X305" s="2">
        <f t="shared" si="54"/>
        <v>800000</v>
      </c>
      <c r="Y305" s="2">
        <f t="shared" si="65"/>
        <v>150594409.84477156</v>
      </c>
      <c r="Z305" s="2" t="str">
        <f t="shared" si="55"/>
        <v>HERE</v>
      </c>
      <c r="AA305" s="2">
        <f>IF(Z305="HERE",Y305,AA304+Graph!$G$1*1000)</f>
        <v>150594409.84477156</v>
      </c>
      <c r="AB305" s="2">
        <f t="shared" si="66"/>
        <v>800000</v>
      </c>
      <c r="AC305" s="2">
        <f t="shared" si="67"/>
        <v>19177555</v>
      </c>
      <c r="AD305" s="3">
        <f t="shared" si="56"/>
        <v>52800000</v>
      </c>
      <c r="AE305" s="2">
        <f>IF(AE303&gt;=52800000,52800000,IF(AB284=Graph!G$1*1000,AE304+Graph!G$1*1000,AC305))</f>
        <v>19177555</v>
      </c>
      <c r="AF305" s="3">
        <f t="shared" si="57"/>
        <v>19177555</v>
      </c>
      <c r="AG305" s="3">
        <f t="shared" si="29"/>
        <v>48478877.75</v>
      </c>
      <c r="AH305" s="3" t="e">
        <f t="shared" si="53"/>
        <v>#N/A</v>
      </c>
    </row>
    <row r="306" spans="1:34" ht="15" x14ac:dyDescent="0.25">
      <c r="A306" s="1">
        <v>44482</v>
      </c>
      <c r="B306" s="2">
        <f t="shared" si="52"/>
        <v>230</v>
      </c>
      <c r="C306" s="7"/>
      <c r="D306" s="2" t="e">
        <f t="shared" si="58"/>
        <v>#N/A</v>
      </c>
      <c r="E306" s="2" t="e">
        <f t="shared" si="70"/>
        <v>#N/A</v>
      </c>
      <c r="F306" s="2"/>
      <c r="G306" s="2">
        <f t="shared" si="73"/>
        <v>0</v>
      </c>
      <c r="H306" s="2">
        <f t="shared" si="68"/>
        <v>19177555</v>
      </c>
      <c r="I306" s="7"/>
      <c r="J306" s="2" t="e">
        <f t="shared" si="59"/>
        <v>#N/A</v>
      </c>
      <c r="K306" s="2" t="e">
        <f t="shared" si="71"/>
        <v>#N/A</v>
      </c>
      <c r="L306" s="2">
        <f t="array" ref="L306">IF(COUNT($C307)=0,IF(COUNT($C306)=1,I306,SUM(L305+LOOKUP(2,1/(ISNUMBER($K$1:$K$194)),$K$1:$K$194))),I306)</f>
        <v>5547834.1428571595</v>
      </c>
      <c r="M306" s="8" t="e">
        <f t="shared" si="28"/>
        <v>#N/A</v>
      </c>
      <c r="N306" s="2" t="e">
        <f t="shared" si="60"/>
        <v>#N/A</v>
      </c>
      <c r="O306" s="2" t="e">
        <f t="shared" si="72"/>
        <v>#N/A</v>
      </c>
      <c r="P306" s="2">
        <v>908670.39320556819</v>
      </c>
      <c r="Q306" s="2">
        <f t="shared" si="74"/>
        <v>800000</v>
      </c>
      <c r="R306" s="2">
        <f t="shared" si="69"/>
        <v>170571964.84477159</v>
      </c>
      <c r="S306" s="2">
        <f t="shared" si="61"/>
        <v>0</v>
      </c>
      <c r="T306" s="2">
        <f t="shared" si="62"/>
        <v>20920.857142857276</v>
      </c>
      <c r="U306" s="2">
        <f t="shared" si="63"/>
        <v>800000</v>
      </c>
      <c r="V306" s="2">
        <f t="shared" si="37"/>
        <v>19177555</v>
      </c>
      <c r="W306" s="2">
        <f t="shared" si="64"/>
        <v>0</v>
      </c>
      <c r="X306" s="2">
        <f t="shared" si="54"/>
        <v>800000</v>
      </c>
      <c r="Y306" s="2">
        <f t="shared" si="65"/>
        <v>151394409.84477156</v>
      </c>
      <c r="Z306" s="2" t="str">
        <f t="shared" si="55"/>
        <v>HERE</v>
      </c>
      <c r="AA306" s="2">
        <f>IF(Z306="HERE",Y306,AA305+Graph!$G$1*1000)</f>
        <v>151394409.84477156</v>
      </c>
      <c r="AB306" s="2">
        <f t="shared" si="66"/>
        <v>800000</v>
      </c>
      <c r="AC306" s="2">
        <f t="shared" si="67"/>
        <v>19177555</v>
      </c>
      <c r="AD306" s="3">
        <f t="shared" si="56"/>
        <v>52800000</v>
      </c>
      <c r="AE306" s="2">
        <f>IF(AE304&gt;=52800000,52800000,IF(AB285=Graph!G$1*1000,AE305+Graph!G$1*1000,AC306))</f>
        <v>19177555</v>
      </c>
      <c r="AF306" s="3">
        <f t="shared" si="57"/>
        <v>19177555</v>
      </c>
      <c r="AG306" s="3">
        <f t="shared" si="29"/>
        <v>48478877.75</v>
      </c>
      <c r="AH306" s="3" t="e">
        <f t="shared" si="53"/>
        <v>#N/A</v>
      </c>
    </row>
    <row r="307" spans="1:34" ht="15" x14ac:dyDescent="0.25">
      <c r="A307" s="1">
        <v>44483</v>
      </c>
      <c r="B307" s="2">
        <f t="shared" si="52"/>
        <v>231</v>
      </c>
      <c r="C307" s="7"/>
      <c r="D307" s="2" t="e">
        <f t="shared" si="58"/>
        <v>#N/A</v>
      </c>
      <c r="E307" s="2" t="e">
        <f t="shared" si="70"/>
        <v>#N/A</v>
      </c>
      <c r="F307" s="2"/>
      <c r="G307" s="2">
        <f t="shared" si="73"/>
        <v>0</v>
      </c>
      <c r="H307" s="2">
        <f t="shared" si="68"/>
        <v>19177555</v>
      </c>
      <c r="I307" s="7"/>
      <c r="J307" s="2" t="e">
        <f t="shared" si="59"/>
        <v>#N/A</v>
      </c>
      <c r="K307" s="2" t="e">
        <f t="shared" si="71"/>
        <v>#N/A</v>
      </c>
      <c r="L307" s="2">
        <f t="array" ref="L307">IF(COUNT($C308)=0,IF(COUNT($C307)=1,I307,SUM(L306+LOOKUP(2,1/(ISNUMBER($K$1:$K$194)),$K$1:$K$194))),I307)</f>
        <v>5568755.0000000168</v>
      </c>
      <c r="M307" s="8" t="e">
        <f t="shared" si="28"/>
        <v>#N/A</v>
      </c>
      <c r="N307" s="2" t="e">
        <f t="shared" si="60"/>
        <v>#N/A</v>
      </c>
      <c r="O307" s="2" t="e">
        <f t="shared" si="72"/>
        <v>#N/A</v>
      </c>
      <c r="P307" s="2">
        <v>910777.03310103714</v>
      </c>
      <c r="Q307" s="2">
        <f t="shared" si="74"/>
        <v>800000</v>
      </c>
      <c r="R307" s="2">
        <f t="shared" si="69"/>
        <v>171371964.84477159</v>
      </c>
      <c r="S307" s="2">
        <f t="shared" si="61"/>
        <v>0</v>
      </c>
      <c r="T307" s="2">
        <f t="shared" si="62"/>
        <v>20920.857142857276</v>
      </c>
      <c r="U307" s="2">
        <f t="shared" si="63"/>
        <v>800000</v>
      </c>
      <c r="V307" s="2">
        <f t="shared" si="37"/>
        <v>19177555</v>
      </c>
      <c r="W307" s="2">
        <f t="shared" si="64"/>
        <v>0</v>
      </c>
      <c r="X307" s="2">
        <f t="shared" si="54"/>
        <v>800000</v>
      </c>
      <c r="Y307" s="2">
        <f t="shared" si="65"/>
        <v>152194409.84477156</v>
      </c>
      <c r="Z307" s="2" t="str">
        <f t="shared" si="55"/>
        <v>HERE</v>
      </c>
      <c r="AA307" s="2">
        <f>IF(Z307="HERE",Y307,AA306+Graph!$G$1*1000)</f>
        <v>152194409.84477156</v>
      </c>
      <c r="AB307" s="2">
        <f t="shared" si="66"/>
        <v>800000</v>
      </c>
      <c r="AC307" s="2">
        <f t="shared" si="67"/>
        <v>19177555</v>
      </c>
      <c r="AD307" s="3">
        <f t="shared" si="56"/>
        <v>52800000</v>
      </c>
      <c r="AE307" s="2">
        <f>IF(AE305&gt;=52800000,52800000,IF(AB286=Graph!G$1*1000,AE306+Graph!G$1*1000,AC307))</f>
        <v>19177555</v>
      </c>
      <c r="AF307" s="3">
        <f t="shared" si="57"/>
        <v>19177555</v>
      </c>
      <c r="AG307" s="3">
        <f t="shared" si="29"/>
        <v>48478877.75</v>
      </c>
      <c r="AH307" s="3" t="e">
        <f t="shared" si="53"/>
        <v>#N/A</v>
      </c>
    </row>
    <row r="308" spans="1:34" ht="15" x14ac:dyDescent="0.25">
      <c r="A308" s="1">
        <v>44484</v>
      </c>
      <c r="B308" s="2">
        <f t="shared" si="52"/>
        <v>232</v>
      </c>
      <c r="C308" s="7"/>
      <c r="D308" s="2" t="e">
        <f t="shared" si="58"/>
        <v>#N/A</v>
      </c>
      <c r="E308" s="2" t="e">
        <f t="shared" si="70"/>
        <v>#N/A</v>
      </c>
      <c r="F308" s="2"/>
      <c r="G308" s="2">
        <f t="shared" si="73"/>
        <v>0</v>
      </c>
      <c r="H308" s="2">
        <f t="shared" si="68"/>
        <v>19177555</v>
      </c>
      <c r="I308" s="7"/>
      <c r="J308" s="2" t="e">
        <f t="shared" si="59"/>
        <v>#N/A</v>
      </c>
      <c r="K308" s="2" t="e">
        <f t="shared" si="71"/>
        <v>#N/A</v>
      </c>
      <c r="L308" s="2">
        <f t="array" ref="L308">IF(COUNT($C309)=0,IF(COUNT($C308)=1,I308,SUM(L307+LOOKUP(2,1/(ISNUMBER($K$1:$K$194)),$K$1:$K$194))),I308)</f>
        <v>5589675.857142874</v>
      </c>
      <c r="M308" s="8" t="e">
        <f t="shared" si="28"/>
        <v>#N/A</v>
      </c>
      <c r="N308" s="2" t="e">
        <f t="shared" si="60"/>
        <v>#N/A</v>
      </c>
      <c r="O308" s="2" t="e">
        <f t="shared" si="72"/>
        <v>#N/A</v>
      </c>
      <c r="P308" s="2">
        <v>912883.67299650609</v>
      </c>
      <c r="Q308" s="2">
        <f t="shared" si="74"/>
        <v>800000</v>
      </c>
      <c r="R308" s="2">
        <f t="shared" si="69"/>
        <v>172171964.84477159</v>
      </c>
      <c r="S308" s="2">
        <f t="shared" si="61"/>
        <v>0</v>
      </c>
      <c r="T308" s="2">
        <f t="shared" si="62"/>
        <v>20920.857142857276</v>
      </c>
      <c r="U308" s="2">
        <f t="shared" si="63"/>
        <v>800000</v>
      </c>
      <c r="V308" s="2">
        <f t="shared" si="37"/>
        <v>19177555</v>
      </c>
      <c r="W308" s="2">
        <f t="shared" si="64"/>
        <v>0</v>
      </c>
      <c r="X308" s="2">
        <f t="shared" si="54"/>
        <v>800000</v>
      </c>
      <c r="Y308" s="2">
        <f t="shared" si="65"/>
        <v>152994409.84477156</v>
      </c>
      <c r="Z308" s="2" t="str">
        <f t="shared" si="55"/>
        <v>HERE</v>
      </c>
      <c r="AA308" s="2">
        <f>IF(Z308="HERE",Y308,AA307+Graph!$G$1*1000)</f>
        <v>152994409.84477156</v>
      </c>
      <c r="AB308" s="2">
        <f t="shared" si="66"/>
        <v>800000</v>
      </c>
      <c r="AC308" s="2">
        <f t="shared" si="67"/>
        <v>19177555</v>
      </c>
      <c r="AD308" s="3">
        <f t="shared" si="56"/>
        <v>52800000</v>
      </c>
      <c r="AE308" s="2">
        <f>IF(AE306&gt;=52800000,52800000,IF(AB287=Graph!G$1*1000,AE307+Graph!G$1*1000,AC308))</f>
        <v>19177555</v>
      </c>
      <c r="AF308" s="3">
        <f t="shared" si="57"/>
        <v>19177555</v>
      </c>
      <c r="AG308" s="3">
        <f t="shared" si="29"/>
        <v>48478877.75</v>
      </c>
      <c r="AH308" s="3" t="e">
        <f t="shared" si="53"/>
        <v>#N/A</v>
      </c>
    </row>
    <row r="309" spans="1:34" ht="15" x14ac:dyDescent="0.25">
      <c r="A309" s="1">
        <v>44485</v>
      </c>
      <c r="B309" s="2">
        <f t="shared" si="52"/>
        <v>233</v>
      </c>
      <c r="C309" s="7"/>
      <c r="D309" s="2" t="e">
        <f t="shared" si="58"/>
        <v>#N/A</v>
      </c>
      <c r="E309" s="2" t="e">
        <f t="shared" si="70"/>
        <v>#N/A</v>
      </c>
      <c r="F309" s="2"/>
      <c r="G309" s="2">
        <f t="shared" si="73"/>
        <v>0</v>
      </c>
      <c r="H309" s="2">
        <f t="shared" si="68"/>
        <v>19177555</v>
      </c>
      <c r="I309" s="7"/>
      <c r="J309" s="2" t="e">
        <f t="shared" si="59"/>
        <v>#N/A</v>
      </c>
      <c r="K309" s="2" t="e">
        <f t="shared" si="71"/>
        <v>#N/A</v>
      </c>
      <c r="L309" s="2">
        <f t="array" ref="L309">IF(COUNT($C310)=0,IF(COUNT($C309)=1,I309,SUM(L308+LOOKUP(2,1/(ISNUMBER($K$1:$K$194)),$K$1:$K$194))),I309)</f>
        <v>5610596.7142857313</v>
      </c>
      <c r="M309" s="8" t="e">
        <f t="shared" si="28"/>
        <v>#N/A</v>
      </c>
      <c r="N309" s="2" t="e">
        <f t="shared" si="60"/>
        <v>#N/A</v>
      </c>
      <c r="O309" s="2" t="e">
        <f t="shared" si="72"/>
        <v>#N/A</v>
      </c>
      <c r="P309" s="2">
        <v>914990.31289197505</v>
      </c>
      <c r="Q309" s="2">
        <f t="shared" si="74"/>
        <v>800000</v>
      </c>
      <c r="R309" s="2">
        <f t="shared" si="69"/>
        <v>172971964.84477159</v>
      </c>
      <c r="S309" s="2">
        <f t="shared" si="61"/>
        <v>0</v>
      </c>
      <c r="T309" s="2">
        <f t="shared" si="62"/>
        <v>20920.857142857276</v>
      </c>
      <c r="U309" s="2">
        <f t="shared" si="63"/>
        <v>800000</v>
      </c>
      <c r="V309" s="2">
        <f t="shared" si="37"/>
        <v>19177555</v>
      </c>
      <c r="W309" s="2">
        <f t="shared" si="64"/>
        <v>0</v>
      </c>
      <c r="X309" s="2">
        <f t="shared" si="54"/>
        <v>800000</v>
      </c>
      <c r="Y309" s="2">
        <f t="shared" si="65"/>
        <v>153794409.84477156</v>
      </c>
      <c r="Z309" s="2" t="str">
        <f t="shared" si="55"/>
        <v>HERE</v>
      </c>
      <c r="AA309" s="2">
        <f>IF(Z309="HERE",Y309,AA308+Graph!$G$1*1000)</f>
        <v>153794409.84477156</v>
      </c>
      <c r="AB309" s="2">
        <f t="shared" si="66"/>
        <v>800000</v>
      </c>
      <c r="AC309" s="2">
        <f t="shared" si="67"/>
        <v>19177555</v>
      </c>
      <c r="AD309" s="3">
        <f t="shared" si="56"/>
        <v>52800000</v>
      </c>
      <c r="AE309" s="2">
        <f>IF(AE307&gt;=52800000,52800000,IF(AB288=Graph!G$1*1000,AE308+Graph!G$1*1000,AC309))</f>
        <v>19177555</v>
      </c>
      <c r="AF309" s="3">
        <f t="shared" si="57"/>
        <v>19177555</v>
      </c>
      <c r="AG309" s="3">
        <f t="shared" si="29"/>
        <v>48478877.75</v>
      </c>
      <c r="AH309" s="3" t="e">
        <f t="shared" si="53"/>
        <v>#N/A</v>
      </c>
    </row>
    <row r="310" spans="1:34" ht="15" x14ac:dyDescent="0.25">
      <c r="A310" s="1">
        <v>44486</v>
      </c>
      <c r="B310" s="2">
        <f t="shared" si="52"/>
        <v>234</v>
      </c>
      <c r="C310" s="7"/>
      <c r="D310" s="2" t="e">
        <f t="shared" si="58"/>
        <v>#N/A</v>
      </c>
      <c r="E310" s="2" t="e">
        <f t="shared" si="70"/>
        <v>#N/A</v>
      </c>
      <c r="F310" s="2"/>
      <c r="G310" s="2">
        <f t="shared" si="73"/>
        <v>0</v>
      </c>
      <c r="H310" s="2">
        <f t="shared" si="68"/>
        <v>19177555</v>
      </c>
      <c r="I310" s="7"/>
      <c r="J310" s="2" t="e">
        <f t="shared" si="59"/>
        <v>#N/A</v>
      </c>
      <c r="K310" s="2" t="e">
        <f t="shared" si="71"/>
        <v>#N/A</v>
      </c>
      <c r="L310" s="2">
        <f t="array" ref="L310">IF(COUNT($C311)=0,IF(COUNT($C310)=1,I310,SUM(L309+LOOKUP(2,1/(ISNUMBER($K$1:$K$194)),$K$1:$K$194))),I310)</f>
        <v>5631517.5714285886</v>
      </c>
      <c r="M310" s="8" t="e">
        <f t="shared" si="28"/>
        <v>#N/A</v>
      </c>
      <c r="N310" s="2" t="e">
        <f t="shared" si="60"/>
        <v>#N/A</v>
      </c>
      <c r="O310" s="2" t="e">
        <f t="shared" si="72"/>
        <v>#N/A</v>
      </c>
      <c r="P310" s="2">
        <v>917096.952787444</v>
      </c>
      <c r="Q310" s="2">
        <f t="shared" si="74"/>
        <v>800000</v>
      </c>
      <c r="R310" s="2">
        <f t="shared" si="69"/>
        <v>173771964.84477159</v>
      </c>
      <c r="S310" s="2">
        <f t="shared" si="61"/>
        <v>0</v>
      </c>
      <c r="T310" s="2">
        <f t="shared" si="62"/>
        <v>20920.857142857276</v>
      </c>
      <c r="U310" s="2">
        <f t="shared" si="63"/>
        <v>800000</v>
      </c>
      <c r="V310" s="2">
        <f t="shared" si="37"/>
        <v>19177555</v>
      </c>
      <c r="W310" s="2">
        <f t="shared" si="64"/>
        <v>0</v>
      </c>
      <c r="X310" s="2">
        <f t="shared" si="54"/>
        <v>800000</v>
      </c>
      <c r="Y310" s="2">
        <f t="shared" si="65"/>
        <v>154594409.84477156</v>
      </c>
      <c r="Z310" s="2" t="str">
        <f t="shared" si="55"/>
        <v>HERE</v>
      </c>
      <c r="AA310" s="2">
        <f>IF(Z310="HERE",Y310,AA309+Graph!$G$1*1000)</f>
        <v>154594409.84477156</v>
      </c>
      <c r="AB310" s="2">
        <f t="shared" si="66"/>
        <v>800000</v>
      </c>
      <c r="AC310" s="2">
        <f t="shared" si="67"/>
        <v>19177555</v>
      </c>
      <c r="AD310" s="3">
        <f t="shared" si="56"/>
        <v>52800000</v>
      </c>
      <c r="AE310" s="2">
        <f>IF(AE308&gt;=52800000,52800000,IF(AB289=Graph!G$1*1000,AE309+Graph!G$1*1000,AC310))</f>
        <v>19177555</v>
      </c>
      <c r="AF310" s="3">
        <f t="shared" si="57"/>
        <v>19177555</v>
      </c>
      <c r="AG310" s="3">
        <f t="shared" si="29"/>
        <v>48478877.75</v>
      </c>
      <c r="AH310" s="3" t="e">
        <f t="shared" si="53"/>
        <v>#N/A</v>
      </c>
    </row>
    <row r="311" spans="1:34" ht="15" x14ac:dyDescent="0.25">
      <c r="A311" s="1">
        <v>44487</v>
      </c>
      <c r="B311" s="2">
        <f t="shared" si="52"/>
        <v>235</v>
      </c>
      <c r="C311" s="7"/>
      <c r="D311" s="2" t="e">
        <f t="shared" si="58"/>
        <v>#N/A</v>
      </c>
      <c r="E311" s="2" t="e">
        <f t="shared" si="70"/>
        <v>#N/A</v>
      </c>
      <c r="F311" s="2"/>
      <c r="G311" s="2">
        <f t="shared" si="73"/>
        <v>0</v>
      </c>
      <c r="H311" s="2">
        <f t="shared" si="68"/>
        <v>19177555</v>
      </c>
      <c r="I311" s="7"/>
      <c r="J311" s="2" t="e">
        <f t="shared" si="59"/>
        <v>#N/A</v>
      </c>
      <c r="K311" s="2" t="e">
        <f t="shared" si="71"/>
        <v>#N/A</v>
      </c>
      <c r="L311" s="2">
        <f t="array" ref="L311">IF(COUNT($C312)=0,IF(COUNT($C311)=1,I311,SUM(L310+LOOKUP(2,1/(ISNUMBER($K$1:$K$194)),$K$1:$K$194))),I311)</f>
        <v>5652438.4285714459</v>
      </c>
      <c r="M311" s="8" t="e">
        <f t="shared" si="28"/>
        <v>#N/A</v>
      </c>
      <c r="N311" s="2" t="e">
        <f t="shared" si="60"/>
        <v>#N/A</v>
      </c>
      <c r="O311" s="2" t="e">
        <f t="shared" si="72"/>
        <v>#N/A</v>
      </c>
      <c r="P311" s="2">
        <v>919203.59268291295</v>
      </c>
      <c r="Q311" s="2">
        <f t="shared" si="74"/>
        <v>800000</v>
      </c>
      <c r="R311" s="2">
        <f t="shared" si="69"/>
        <v>174571964.84477159</v>
      </c>
      <c r="S311" s="2">
        <f t="shared" si="61"/>
        <v>0</v>
      </c>
      <c r="T311" s="2">
        <f t="shared" si="62"/>
        <v>20920.857142857276</v>
      </c>
      <c r="U311" s="2">
        <f t="shared" si="63"/>
        <v>800000</v>
      </c>
      <c r="V311" s="2">
        <f t="shared" si="37"/>
        <v>19177555</v>
      </c>
      <c r="W311" s="2">
        <f t="shared" si="64"/>
        <v>0</v>
      </c>
      <c r="X311" s="2">
        <f t="shared" si="54"/>
        <v>800000</v>
      </c>
      <c r="Y311" s="2">
        <f t="shared" si="65"/>
        <v>155394409.84477156</v>
      </c>
      <c r="Z311" s="2" t="str">
        <f t="shared" si="55"/>
        <v>HERE</v>
      </c>
      <c r="AA311" s="2">
        <f>IF(Z311="HERE",Y311,AA310+Graph!$G$1*1000)</f>
        <v>155394409.84477156</v>
      </c>
      <c r="AB311" s="2">
        <f t="shared" si="66"/>
        <v>800000</v>
      </c>
      <c r="AC311" s="2">
        <f t="shared" si="67"/>
        <v>19177555</v>
      </c>
      <c r="AD311" s="3">
        <f t="shared" si="56"/>
        <v>52800000</v>
      </c>
      <c r="AE311" s="2">
        <f>IF(AE309&gt;=52800000,52800000,IF(AB290=Graph!G$1*1000,AE310+Graph!G$1*1000,AC311))</f>
        <v>19177555</v>
      </c>
      <c r="AF311" s="3">
        <f t="shared" si="57"/>
        <v>19177555</v>
      </c>
      <c r="AG311" s="3">
        <f t="shared" si="29"/>
        <v>48478877.75</v>
      </c>
      <c r="AH311" s="3" t="e">
        <f t="shared" si="53"/>
        <v>#N/A</v>
      </c>
    </row>
    <row r="312" spans="1:34" ht="15" x14ac:dyDescent="0.25">
      <c r="A312" s="1">
        <v>44488</v>
      </c>
      <c r="B312" s="2">
        <f t="shared" si="52"/>
        <v>236</v>
      </c>
      <c r="C312" s="7"/>
      <c r="D312" s="2" t="e">
        <f t="shared" si="58"/>
        <v>#N/A</v>
      </c>
      <c r="E312" s="2" t="e">
        <f t="shared" si="70"/>
        <v>#N/A</v>
      </c>
      <c r="F312" s="2"/>
      <c r="G312" s="2">
        <f t="shared" si="73"/>
        <v>0</v>
      </c>
      <c r="H312" s="2">
        <f t="shared" si="68"/>
        <v>19177555</v>
      </c>
      <c r="I312" s="7"/>
      <c r="J312" s="2" t="e">
        <f t="shared" si="59"/>
        <v>#N/A</v>
      </c>
      <c r="K312" s="2" t="e">
        <f t="shared" si="71"/>
        <v>#N/A</v>
      </c>
      <c r="L312" s="2">
        <f t="array" ref="L312">IF(COUNT($C313)=0,IF(COUNT($C312)=1,I312,SUM(L311+LOOKUP(2,1/(ISNUMBER($K$1:$K$194)),$K$1:$K$194))),I312)</f>
        <v>5673359.2857143031</v>
      </c>
      <c r="M312" s="8" t="e">
        <f t="shared" si="28"/>
        <v>#N/A</v>
      </c>
      <c r="N312" s="2" t="e">
        <f t="shared" si="60"/>
        <v>#N/A</v>
      </c>
      <c r="O312" s="2" t="e">
        <f t="shared" si="72"/>
        <v>#N/A</v>
      </c>
      <c r="P312" s="2">
        <v>921310.2325783819</v>
      </c>
      <c r="Q312" s="2">
        <f t="shared" si="74"/>
        <v>800000</v>
      </c>
      <c r="R312" s="2">
        <f t="shared" si="69"/>
        <v>175371964.84477159</v>
      </c>
      <c r="S312" s="2">
        <f t="shared" si="61"/>
        <v>0</v>
      </c>
      <c r="T312" s="2">
        <f t="shared" si="62"/>
        <v>20920.857142857276</v>
      </c>
      <c r="U312" s="2">
        <f t="shared" si="63"/>
        <v>800000</v>
      </c>
      <c r="V312" s="2">
        <f t="shared" si="37"/>
        <v>19177555</v>
      </c>
      <c r="W312" s="2">
        <f t="shared" si="64"/>
        <v>0</v>
      </c>
      <c r="X312" s="2">
        <f t="shared" si="54"/>
        <v>800000</v>
      </c>
      <c r="Y312" s="2">
        <f t="shared" si="65"/>
        <v>156194409.84477156</v>
      </c>
      <c r="Z312" s="2" t="str">
        <f t="shared" si="55"/>
        <v>HERE</v>
      </c>
      <c r="AA312" s="2">
        <f>IF(Z312="HERE",Y312,AA311+Graph!$G$1*1000)</f>
        <v>156194409.84477156</v>
      </c>
      <c r="AB312" s="2">
        <f t="shared" si="66"/>
        <v>800000</v>
      </c>
      <c r="AC312" s="2">
        <f t="shared" si="67"/>
        <v>19177555</v>
      </c>
      <c r="AD312" s="3">
        <f t="shared" si="56"/>
        <v>52800000</v>
      </c>
      <c r="AE312" s="2">
        <f>IF(AE310&gt;=52800000,52800000,IF(AB291=Graph!G$1*1000,AE311+Graph!G$1*1000,AC312))</f>
        <v>19177555</v>
      </c>
      <c r="AF312" s="3">
        <f t="shared" si="57"/>
        <v>19177555</v>
      </c>
      <c r="AG312" s="3">
        <f t="shared" si="29"/>
        <v>48478877.75</v>
      </c>
      <c r="AH312" s="3" t="e">
        <f t="shared" si="53"/>
        <v>#N/A</v>
      </c>
    </row>
    <row r="313" spans="1:34" ht="15" x14ac:dyDescent="0.25">
      <c r="A313" s="1">
        <v>44489</v>
      </c>
      <c r="B313" s="2">
        <f t="shared" si="52"/>
        <v>237</v>
      </c>
      <c r="C313" s="7"/>
      <c r="D313" s="2" t="e">
        <f t="shared" si="58"/>
        <v>#N/A</v>
      </c>
      <c r="E313" s="2" t="e">
        <f t="shared" si="70"/>
        <v>#N/A</v>
      </c>
      <c r="F313" s="2"/>
      <c r="G313" s="2">
        <f t="shared" si="73"/>
        <v>0</v>
      </c>
      <c r="H313" s="2">
        <f t="shared" si="68"/>
        <v>19177555</v>
      </c>
      <c r="I313" s="7"/>
      <c r="J313" s="2" t="e">
        <f t="shared" si="59"/>
        <v>#N/A</v>
      </c>
      <c r="K313" s="2" t="e">
        <f t="shared" si="71"/>
        <v>#N/A</v>
      </c>
      <c r="L313" s="2">
        <f t="array" ref="L313">IF(COUNT($C314)=0,IF(COUNT($C313)=1,I313,SUM(L312+LOOKUP(2,1/(ISNUMBER($K$1:$K$194)),$K$1:$K$194))),I313)</f>
        <v>5694280.1428571604</v>
      </c>
      <c r="M313" s="8" t="e">
        <f t="shared" si="28"/>
        <v>#N/A</v>
      </c>
      <c r="N313" s="2" t="e">
        <f t="shared" si="60"/>
        <v>#N/A</v>
      </c>
      <c r="O313" s="2" t="e">
        <f t="shared" si="72"/>
        <v>#N/A</v>
      </c>
      <c r="P313" s="2">
        <v>923416.87247385085</v>
      </c>
      <c r="Q313" s="2">
        <f t="shared" si="74"/>
        <v>800000</v>
      </c>
      <c r="R313" s="2">
        <f t="shared" si="69"/>
        <v>176171964.84477159</v>
      </c>
      <c r="S313" s="2">
        <f t="shared" si="61"/>
        <v>0</v>
      </c>
      <c r="T313" s="2">
        <f t="shared" si="62"/>
        <v>20920.857142857276</v>
      </c>
      <c r="U313" s="2">
        <f t="shared" si="63"/>
        <v>800000</v>
      </c>
      <c r="V313" s="2">
        <f t="shared" si="37"/>
        <v>19177555</v>
      </c>
      <c r="W313" s="2">
        <f t="shared" si="64"/>
        <v>0</v>
      </c>
      <c r="X313" s="2">
        <f t="shared" si="54"/>
        <v>800000</v>
      </c>
      <c r="Y313" s="2">
        <f t="shared" si="65"/>
        <v>156994409.84477156</v>
      </c>
      <c r="Z313" s="2" t="str">
        <f t="shared" si="55"/>
        <v>HERE</v>
      </c>
      <c r="AA313" s="2">
        <f>IF(Z313="HERE",Y313,AA312+Graph!$G$1*1000)</f>
        <v>156994409.84477156</v>
      </c>
      <c r="AB313" s="2">
        <f t="shared" si="66"/>
        <v>800000</v>
      </c>
      <c r="AC313" s="2">
        <f t="shared" si="67"/>
        <v>19177555</v>
      </c>
      <c r="AD313" s="3">
        <f t="shared" si="56"/>
        <v>52800000</v>
      </c>
      <c r="AE313" s="2">
        <f>IF(AE311&gt;=52800000,52800000,IF(AB292=Graph!G$1*1000,AE312+Graph!G$1*1000,AC313))</f>
        <v>19177555</v>
      </c>
      <c r="AF313" s="3">
        <f t="shared" si="57"/>
        <v>19177555</v>
      </c>
      <c r="AG313" s="3">
        <f t="shared" si="29"/>
        <v>48478877.75</v>
      </c>
      <c r="AH313" s="3" t="e">
        <f t="shared" si="53"/>
        <v>#N/A</v>
      </c>
    </row>
    <row r="314" spans="1:34" ht="15" x14ac:dyDescent="0.25">
      <c r="A314" s="1">
        <v>44490</v>
      </c>
      <c r="B314" s="2">
        <f t="shared" si="52"/>
        <v>238</v>
      </c>
      <c r="C314" s="7"/>
      <c r="D314" s="2" t="e">
        <f t="shared" si="58"/>
        <v>#N/A</v>
      </c>
      <c r="E314" s="2" t="e">
        <f t="shared" si="70"/>
        <v>#N/A</v>
      </c>
      <c r="F314" s="2"/>
      <c r="G314" s="2">
        <f t="shared" si="73"/>
        <v>0</v>
      </c>
      <c r="H314" s="2">
        <f t="shared" si="68"/>
        <v>19177555</v>
      </c>
      <c r="I314" s="7"/>
      <c r="J314" s="2" t="e">
        <f t="shared" si="59"/>
        <v>#N/A</v>
      </c>
      <c r="K314" s="2" t="e">
        <f t="shared" si="71"/>
        <v>#N/A</v>
      </c>
      <c r="L314" s="2">
        <f t="array" ref="L314">IF(COUNT($C315)=0,IF(COUNT($C314)=1,I314,SUM(L313+LOOKUP(2,1/(ISNUMBER($K$1:$K$194)),$K$1:$K$194))),I314)</f>
        <v>5715201.0000000177</v>
      </c>
      <c r="M314" s="8" t="e">
        <f t="shared" si="28"/>
        <v>#N/A</v>
      </c>
      <c r="N314" s="2" t="e">
        <f t="shared" si="60"/>
        <v>#N/A</v>
      </c>
      <c r="O314" s="2" t="e">
        <f t="shared" si="72"/>
        <v>#N/A</v>
      </c>
      <c r="P314" s="2">
        <v>925523.5123693198</v>
      </c>
      <c r="Q314" s="2">
        <f t="shared" si="74"/>
        <v>800000</v>
      </c>
      <c r="R314" s="2">
        <f t="shared" si="69"/>
        <v>176971964.84477159</v>
      </c>
      <c r="S314" s="2">
        <f t="shared" si="61"/>
        <v>0</v>
      </c>
      <c r="T314" s="2">
        <f t="shared" si="62"/>
        <v>20920.857142857276</v>
      </c>
      <c r="U314" s="2">
        <f t="shared" si="63"/>
        <v>800000</v>
      </c>
      <c r="V314" s="2">
        <f t="shared" si="37"/>
        <v>19177555</v>
      </c>
      <c r="W314" s="2">
        <f t="shared" si="64"/>
        <v>0</v>
      </c>
      <c r="X314" s="2">
        <f t="shared" si="54"/>
        <v>800000</v>
      </c>
      <c r="Y314" s="2">
        <f t="shared" si="65"/>
        <v>157794409.84477156</v>
      </c>
      <c r="Z314" s="2" t="str">
        <f t="shared" si="55"/>
        <v>HERE</v>
      </c>
      <c r="AA314" s="2">
        <f>IF(Z314="HERE",Y314,AA313+Graph!$G$1*1000)</f>
        <v>157794409.84477156</v>
      </c>
      <c r="AB314" s="2">
        <f t="shared" si="66"/>
        <v>800000</v>
      </c>
      <c r="AC314" s="2">
        <f t="shared" si="67"/>
        <v>19177555</v>
      </c>
      <c r="AD314" s="3">
        <f t="shared" si="56"/>
        <v>52800000</v>
      </c>
      <c r="AE314" s="2">
        <f>IF(AE312&gt;=52800000,52800000,IF(AB293=Graph!G$1*1000,AE313+Graph!G$1*1000,AC314))</f>
        <v>19177555</v>
      </c>
      <c r="AF314" s="3">
        <f t="shared" si="57"/>
        <v>19177555</v>
      </c>
      <c r="AG314" s="3">
        <f t="shared" si="29"/>
        <v>48478877.75</v>
      </c>
      <c r="AH314" s="3" t="e">
        <f t="shared" si="53"/>
        <v>#N/A</v>
      </c>
    </row>
    <row r="315" spans="1:34" ht="15" x14ac:dyDescent="0.25">
      <c r="A315" s="1">
        <v>44491</v>
      </c>
      <c r="B315" s="2">
        <f t="shared" si="52"/>
        <v>239</v>
      </c>
      <c r="C315" s="7"/>
      <c r="D315" s="2" t="e">
        <f t="shared" si="58"/>
        <v>#N/A</v>
      </c>
      <c r="E315" s="2" t="e">
        <f t="shared" si="70"/>
        <v>#N/A</v>
      </c>
      <c r="F315" s="2"/>
      <c r="G315" s="2">
        <f t="shared" si="73"/>
        <v>0</v>
      </c>
      <c r="H315" s="2">
        <f t="shared" si="68"/>
        <v>19177555</v>
      </c>
      <c r="I315" s="7"/>
      <c r="J315" s="2" t="e">
        <f t="shared" si="59"/>
        <v>#N/A</v>
      </c>
      <c r="K315" s="2" t="e">
        <f t="shared" si="71"/>
        <v>#N/A</v>
      </c>
      <c r="L315" s="2">
        <f t="array" ref="L315">IF(COUNT($C316)=0,IF(COUNT($C315)=1,I315,SUM(L314+LOOKUP(2,1/(ISNUMBER($K$1:$K$194)),$K$1:$K$194))),I315)</f>
        <v>5736121.857142875</v>
      </c>
      <c r="M315" s="8" t="e">
        <f t="shared" si="28"/>
        <v>#N/A</v>
      </c>
      <c r="N315" s="2" t="e">
        <f t="shared" si="60"/>
        <v>#N/A</v>
      </c>
      <c r="O315" s="2" t="e">
        <f t="shared" si="72"/>
        <v>#N/A</v>
      </c>
      <c r="P315" s="2">
        <v>927630.15226480365</v>
      </c>
      <c r="Q315" s="2">
        <f t="shared" si="74"/>
        <v>800000</v>
      </c>
      <c r="R315" s="2">
        <f t="shared" si="69"/>
        <v>177771964.84477159</v>
      </c>
      <c r="S315" s="2">
        <f t="shared" si="61"/>
        <v>0</v>
      </c>
      <c r="T315" s="2">
        <f t="shared" si="62"/>
        <v>20920.857142857276</v>
      </c>
      <c r="U315" s="2">
        <f t="shared" si="63"/>
        <v>800000</v>
      </c>
      <c r="V315" s="2">
        <f t="shared" si="37"/>
        <v>19177555</v>
      </c>
      <c r="W315" s="2">
        <f t="shared" si="64"/>
        <v>0</v>
      </c>
      <c r="X315" s="2">
        <f t="shared" si="54"/>
        <v>800000</v>
      </c>
      <c r="Y315" s="2">
        <f t="shared" si="65"/>
        <v>158594409.84477156</v>
      </c>
      <c r="Z315" s="2" t="str">
        <f t="shared" si="55"/>
        <v>HERE</v>
      </c>
      <c r="AA315" s="2">
        <f>IF(Z315="HERE",Y315,AA314+Graph!$G$1*1000)</f>
        <v>158594409.84477156</v>
      </c>
      <c r="AB315" s="2">
        <f t="shared" si="66"/>
        <v>800000</v>
      </c>
      <c r="AC315" s="2">
        <f t="shared" si="67"/>
        <v>19177555</v>
      </c>
      <c r="AD315" s="3">
        <f t="shared" si="56"/>
        <v>52800000</v>
      </c>
      <c r="AE315" s="2">
        <f>IF(AE313&gt;=52800000,52800000,IF(AB294=Graph!G$1*1000,AE314+Graph!G$1*1000,AC315))</f>
        <v>19177555</v>
      </c>
      <c r="AF315" s="3">
        <f t="shared" si="57"/>
        <v>19177555</v>
      </c>
      <c r="AG315" s="3">
        <f t="shared" si="29"/>
        <v>48478877.75</v>
      </c>
      <c r="AH315" s="3" t="e">
        <f t="shared" si="53"/>
        <v>#N/A</v>
      </c>
    </row>
    <row r="316" spans="1:34" ht="15" x14ac:dyDescent="0.25">
      <c r="A316" s="1">
        <v>44492</v>
      </c>
      <c r="B316" s="2">
        <f t="shared" si="52"/>
        <v>240</v>
      </c>
      <c r="C316" s="7"/>
      <c r="D316" s="2" t="e">
        <f t="shared" si="58"/>
        <v>#N/A</v>
      </c>
      <c r="E316" s="2" t="e">
        <f t="shared" si="70"/>
        <v>#N/A</v>
      </c>
      <c r="F316" s="2"/>
      <c r="G316" s="2">
        <f t="shared" si="73"/>
        <v>0</v>
      </c>
      <c r="H316" s="2">
        <f t="shared" si="68"/>
        <v>19177555</v>
      </c>
      <c r="I316" s="7"/>
      <c r="J316" s="2" t="e">
        <f t="shared" si="59"/>
        <v>#N/A</v>
      </c>
      <c r="K316" s="2" t="e">
        <f t="shared" si="71"/>
        <v>#N/A</v>
      </c>
      <c r="L316" s="2">
        <f t="array" ref="L316">IF(COUNT($C317)=0,IF(COUNT($C316)=1,I316,SUM(L315+LOOKUP(2,1/(ISNUMBER($K$1:$K$194)),$K$1:$K$194))),I316)</f>
        <v>5757042.7142857322</v>
      </c>
      <c r="M316" s="8" t="e">
        <f t="shared" si="28"/>
        <v>#N/A</v>
      </c>
      <c r="N316" s="2" t="e">
        <f t="shared" si="60"/>
        <v>#N/A</v>
      </c>
      <c r="O316" s="2" t="e">
        <f t="shared" si="72"/>
        <v>#N/A</v>
      </c>
      <c r="P316" s="2">
        <v>929736.7921602726</v>
      </c>
      <c r="Q316" s="2">
        <f t="shared" si="74"/>
        <v>800000</v>
      </c>
      <c r="R316" s="2">
        <f t="shared" si="69"/>
        <v>178571964.84477159</v>
      </c>
      <c r="S316" s="2">
        <f t="shared" si="61"/>
        <v>0</v>
      </c>
      <c r="T316" s="2">
        <f t="shared" si="62"/>
        <v>20920.857142857276</v>
      </c>
      <c r="U316" s="2">
        <f t="shared" si="63"/>
        <v>800000</v>
      </c>
      <c r="V316" s="2">
        <f t="shared" si="37"/>
        <v>19177555</v>
      </c>
      <c r="W316" s="2">
        <f t="shared" si="64"/>
        <v>0</v>
      </c>
      <c r="X316" s="2">
        <f t="shared" si="54"/>
        <v>800000</v>
      </c>
      <c r="Y316" s="2">
        <f t="shared" si="65"/>
        <v>159394409.84477156</v>
      </c>
      <c r="Z316" s="2" t="str">
        <f t="shared" si="55"/>
        <v>HERE</v>
      </c>
      <c r="AA316" s="2">
        <f>IF(Z316="HERE",Y316,AA315+Graph!$G$1*1000)</f>
        <v>159394409.84477156</v>
      </c>
      <c r="AB316" s="2">
        <f t="shared" si="66"/>
        <v>800000</v>
      </c>
      <c r="AC316" s="2">
        <f t="shared" si="67"/>
        <v>19177555</v>
      </c>
      <c r="AD316" s="3">
        <f t="shared" si="56"/>
        <v>52800000</v>
      </c>
      <c r="AE316" s="2">
        <f>IF(AE314&gt;=52800000,52800000,IF(AB295=Graph!G$1*1000,AE315+Graph!G$1*1000,AC316))</f>
        <v>19177555</v>
      </c>
      <c r="AF316" s="3">
        <f t="shared" si="57"/>
        <v>19177555</v>
      </c>
      <c r="AG316" s="3">
        <f t="shared" si="29"/>
        <v>48478877.75</v>
      </c>
      <c r="AH316" s="3" t="e">
        <f t="shared" si="53"/>
        <v>#N/A</v>
      </c>
    </row>
    <row r="317" spans="1:34" ht="15" x14ac:dyDescent="0.25">
      <c r="A317" s="1">
        <v>44493</v>
      </c>
      <c r="B317" s="2">
        <f t="shared" si="52"/>
        <v>241</v>
      </c>
      <c r="C317" s="7"/>
      <c r="D317" s="2" t="e">
        <f t="shared" si="58"/>
        <v>#N/A</v>
      </c>
      <c r="E317" s="2" t="e">
        <f t="shared" si="70"/>
        <v>#N/A</v>
      </c>
      <c r="F317" s="2"/>
      <c r="G317" s="2">
        <f t="shared" si="73"/>
        <v>0</v>
      </c>
      <c r="H317" s="2">
        <f t="shared" si="68"/>
        <v>19177555</v>
      </c>
      <c r="I317" s="7"/>
      <c r="J317" s="2" t="e">
        <f t="shared" si="59"/>
        <v>#N/A</v>
      </c>
      <c r="K317" s="2" t="e">
        <f t="shared" si="71"/>
        <v>#N/A</v>
      </c>
      <c r="L317" s="2">
        <f t="array" ref="L317">IF(COUNT($C318)=0,IF(COUNT($C317)=1,I317,SUM(L316+LOOKUP(2,1/(ISNUMBER($K$1:$K$194)),$K$1:$K$194))),I317)</f>
        <v>5777963.5714285895</v>
      </c>
      <c r="M317" s="8" t="e">
        <f t="shared" si="28"/>
        <v>#N/A</v>
      </c>
      <c r="N317" s="2" t="e">
        <f t="shared" si="60"/>
        <v>#N/A</v>
      </c>
      <c r="O317" s="2" t="e">
        <f t="shared" si="72"/>
        <v>#N/A</v>
      </c>
      <c r="P317" s="2">
        <v>931843.43205574155</v>
      </c>
      <c r="Q317" s="2">
        <f t="shared" si="74"/>
        <v>800000</v>
      </c>
      <c r="R317" s="2">
        <f t="shared" si="69"/>
        <v>179371964.84477159</v>
      </c>
      <c r="S317" s="2">
        <f t="shared" si="61"/>
        <v>0</v>
      </c>
      <c r="T317" s="2">
        <f t="shared" si="62"/>
        <v>20920.857142857276</v>
      </c>
      <c r="U317" s="2">
        <f t="shared" si="63"/>
        <v>800000</v>
      </c>
      <c r="V317" s="2">
        <f t="shared" si="37"/>
        <v>19177555</v>
      </c>
      <c r="W317" s="2">
        <f t="shared" si="64"/>
        <v>0</v>
      </c>
      <c r="X317" s="2">
        <f t="shared" si="54"/>
        <v>800000</v>
      </c>
      <c r="Y317" s="2">
        <f t="shared" si="65"/>
        <v>160194409.84477156</v>
      </c>
      <c r="Z317" s="2" t="str">
        <f t="shared" si="55"/>
        <v>HERE</v>
      </c>
      <c r="AA317" s="2">
        <f>IF(Z317="HERE",Y317,AA316+Graph!$G$1*1000)</f>
        <v>160194409.84477156</v>
      </c>
      <c r="AB317" s="2">
        <f t="shared" si="66"/>
        <v>800000</v>
      </c>
      <c r="AC317" s="2">
        <f t="shared" si="67"/>
        <v>19177555</v>
      </c>
      <c r="AD317" s="3">
        <f t="shared" si="56"/>
        <v>52800000</v>
      </c>
      <c r="AE317" s="2">
        <f>IF(AE315&gt;=52800000,52800000,IF(AB296=Graph!G$1*1000,AE316+Graph!G$1*1000,AC317))</f>
        <v>19177555</v>
      </c>
      <c r="AF317" s="3">
        <f t="shared" si="57"/>
        <v>19177555</v>
      </c>
      <c r="AG317" s="3">
        <f t="shared" si="29"/>
        <v>48478877.75</v>
      </c>
      <c r="AH317" s="3" t="e">
        <f t="shared" si="53"/>
        <v>#N/A</v>
      </c>
    </row>
    <row r="318" spans="1:34" ht="15" x14ac:dyDescent="0.25">
      <c r="A318" s="1">
        <v>44494</v>
      </c>
      <c r="B318" s="2">
        <f t="shared" si="52"/>
        <v>242</v>
      </c>
      <c r="C318" s="7"/>
      <c r="D318" s="2" t="e">
        <f t="shared" si="58"/>
        <v>#N/A</v>
      </c>
      <c r="E318" s="2" t="e">
        <f t="shared" si="70"/>
        <v>#N/A</v>
      </c>
      <c r="F318" s="2"/>
      <c r="G318" s="2">
        <f t="shared" si="73"/>
        <v>0</v>
      </c>
      <c r="H318" s="2">
        <f t="shared" si="68"/>
        <v>19177555</v>
      </c>
      <c r="I318" s="7"/>
      <c r="J318" s="2" t="e">
        <f t="shared" si="59"/>
        <v>#N/A</v>
      </c>
      <c r="K318" s="2" t="e">
        <f t="shared" si="71"/>
        <v>#N/A</v>
      </c>
      <c r="L318" s="2">
        <f t="array" ref="L318">IF(COUNT($C319)=0,IF(COUNT($C318)=1,I318,SUM(L317+LOOKUP(2,1/(ISNUMBER($K$1:$K$194)),$K$1:$K$194))),I318)</f>
        <v>5798884.4285714468</v>
      </c>
      <c r="M318" s="8" t="e">
        <f t="shared" si="28"/>
        <v>#N/A</v>
      </c>
      <c r="N318" s="2" t="e">
        <f t="shared" si="60"/>
        <v>#N/A</v>
      </c>
      <c r="O318" s="2" t="e">
        <f t="shared" si="72"/>
        <v>#N/A</v>
      </c>
      <c r="P318" s="2">
        <v>933950.0719512105</v>
      </c>
      <c r="Q318" s="2">
        <f t="shared" si="74"/>
        <v>800000</v>
      </c>
      <c r="R318" s="2">
        <f t="shared" si="69"/>
        <v>180171964.84477159</v>
      </c>
      <c r="S318" s="2">
        <f t="shared" si="61"/>
        <v>0</v>
      </c>
      <c r="T318" s="2">
        <f t="shared" si="62"/>
        <v>20920.857142857276</v>
      </c>
      <c r="U318" s="2">
        <f t="shared" si="63"/>
        <v>800000</v>
      </c>
      <c r="V318" s="2">
        <f t="shared" si="37"/>
        <v>19177555</v>
      </c>
      <c r="W318" s="2">
        <f t="shared" si="64"/>
        <v>0</v>
      </c>
      <c r="X318" s="2">
        <f t="shared" si="54"/>
        <v>800000</v>
      </c>
      <c r="Y318" s="2">
        <f t="shared" si="65"/>
        <v>160994409.84477156</v>
      </c>
      <c r="Z318" s="2" t="str">
        <f t="shared" si="55"/>
        <v>HERE</v>
      </c>
      <c r="AA318" s="2">
        <f>IF(Z318="HERE",Y318,AA317+Graph!$G$1*1000)</f>
        <v>160994409.84477156</v>
      </c>
      <c r="AB318" s="2">
        <f t="shared" si="66"/>
        <v>800000</v>
      </c>
      <c r="AC318" s="2">
        <f t="shared" si="67"/>
        <v>19177555</v>
      </c>
      <c r="AD318" s="3">
        <f t="shared" si="56"/>
        <v>52800000</v>
      </c>
      <c r="AE318" s="2">
        <f>IF(AE316&gt;=52800000,52800000,IF(AB297=Graph!G$1*1000,AE317+Graph!G$1*1000,AC318))</f>
        <v>19177555</v>
      </c>
      <c r="AF318" s="3">
        <f t="shared" si="57"/>
        <v>19177555</v>
      </c>
      <c r="AG318" s="3">
        <f t="shared" si="29"/>
        <v>48478877.75</v>
      </c>
      <c r="AH318" s="3" t="e">
        <f t="shared" si="53"/>
        <v>#N/A</v>
      </c>
    </row>
    <row r="319" spans="1:34" ht="15" x14ac:dyDescent="0.25">
      <c r="A319" s="1">
        <v>44495</v>
      </c>
      <c r="B319" s="2">
        <f t="shared" si="52"/>
        <v>243</v>
      </c>
      <c r="C319" s="7"/>
      <c r="D319" s="2" t="e">
        <f t="shared" si="58"/>
        <v>#N/A</v>
      </c>
      <c r="E319" s="2" t="e">
        <f t="shared" si="70"/>
        <v>#N/A</v>
      </c>
      <c r="F319" s="2"/>
      <c r="G319" s="2">
        <f t="shared" si="73"/>
        <v>0</v>
      </c>
      <c r="H319" s="2">
        <f t="shared" si="68"/>
        <v>19177555</v>
      </c>
      <c r="I319" s="7"/>
      <c r="J319" s="2" t="e">
        <f t="shared" si="59"/>
        <v>#N/A</v>
      </c>
      <c r="K319" s="2" t="e">
        <f t="shared" si="71"/>
        <v>#N/A</v>
      </c>
      <c r="L319" s="2">
        <f t="array" ref="L319">IF(COUNT($C320)=0,IF(COUNT($C319)=1,I319,SUM(L318+LOOKUP(2,1/(ISNUMBER($K$1:$K$194)),$K$1:$K$194))),I319)</f>
        <v>5819805.2857143041</v>
      </c>
      <c r="M319" s="8" t="e">
        <f t="shared" ref="M319:M385" si="75">IF(COUNT(I319)=1, SUM(C319+I319),#N/A)</f>
        <v>#N/A</v>
      </c>
      <c r="N319" s="2" t="e">
        <f t="shared" si="60"/>
        <v>#N/A</v>
      </c>
      <c r="O319" s="2" t="e">
        <f t="shared" si="72"/>
        <v>#N/A</v>
      </c>
      <c r="P319" s="2">
        <v>936056.71184667945</v>
      </c>
      <c r="Q319" s="2">
        <f t="shared" si="74"/>
        <v>800000</v>
      </c>
      <c r="R319" s="2">
        <f t="shared" si="69"/>
        <v>180971964.84477159</v>
      </c>
      <c r="S319" s="2">
        <f t="shared" si="61"/>
        <v>0</v>
      </c>
      <c r="T319" s="2">
        <f t="shared" si="62"/>
        <v>20920.857142857276</v>
      </c>
      <c r="U319" s="2">
        <f t="shared" si="63"/>
        <v>800000</v>
      </c>
      <c r="V319" s="2">
        <f t="shared" si="37"/>
        <v>19177555</v>
      </c>
      <c r="W319" s="2">
        <f t="shared" si="64"/>
        <v>0</v>
      </c>
      <c r="X319" s="2">
        <f t="shared" si="54"/>
        <v>800000</v>
      </c>
      <c r="Y319" s="2">
        <f t="shared" si="65"/>
        <v>161794409.84477156</v>
      </c>
      <c r="Z319" s="2" t="str">
        <f t="shared" si="55"/>
        <v>HERE</v>
      </c>
      <c r="AA319" s="2">
        <f>IF(Z319="HERE",Y319,AA318+Graph!$G$1*1000)</f>
        <v>161794409.84477156</v>
      </c>
      <c r="AB319" s="2">
        <f t="shared" si="66"/>
        <v>800000</v>
      </c>
      <c r="AC319" s="2">
        <f t="shared" si="67"/>
        <v>19177555</v>
      </c>
      <c r="AD319" s="3">
        <f t="shared" si="56"/>
        <v>52800000</v>
      </c>
      <c r="AE319" s="2">
        <f>IF(AE317&gt;=52800000,52800000,IF(AB298=Graph!G$1*1000,AE318+Graph!G$1*1000,AC319))</f>
        <v>19177555</v>
      </c>
      <c r="AF319" s="3">
        <f t="shared" si="57"/>
        <v>19177555</v>
      </c>
      <c r="AG319" s="3">
        <f t="shared" si="29"/>
        <v>48478877.75</v>
      </c>
      <c r="AH319" s="3" t="e">
        <f t="shared" si="53"/>
        <v>#N/A</v>
      </c>
    </row>
    <row r="320" spans="1:34" ht="15" x14ac:dyDescent="0.25">
      <c r="A320" s="1">
        <v>44496</v>
      </c>
      <c r="B320" s="2">
        <f t="shared" si="52"/>
        <v>244</v>
      </c>
      <c r="C320" s="7"/>
      <c r="D320" s="2" t="e">
        <f t="shared" si="58"/>
        <v>#N/A</v>
      </c>
      <c r="E320" s="2" t="e">
        <f t="shared" si="70"/>
        <v>#N/A</v>
      </c>
      <c r="F320" s="2"/>
      <c r="G320" s="2">
        <f t="shared" si="73"/>
        <v>0</v>
      </c>
      <c r="H320" s="2">
        <f t="shared" si="68"/>
        <v>19177555</v>
      </c>
      <c r="I320" s="7"/>
      <c r="J320" s="2" t="e">
        <f t="shared" si="59"/>
        <v>#N/A</v>
      </c>
      <c r="K320" s="2" t="e">
        <f t="shared" si="71"/>
        <v>#N/A</v>
      </c>
      <c r="L320" s="2">
        <f t="array" ref="L320">IF(COUNT($C321)=0,IF(COUNT($C320)=1,I320,SUM(L319+LOOKUP(2,1/(ISNUMBER($K$1:$K$194)),$K$1:$K$194))),I320)</f>
        <v>5840726.1428571614</v>
      </c>
      <c r="M320" s="8" t="e">
        <f t="shared" si="75"/>
        <v>#N/A</v>
      </c>
      <c r="N320" s="2" t="e">
        <f t="shared" si="60"/>
        <v>#N/A</v>
      </c>
      <c r="O320" s="2" t="e">
        <f t="shared" si="72"/>
        <v>#N/A</v>
      </c>
      <c r="P320" s="2">
        <v>938163.3517421484</v>
      </c>
      <c r="Q320" s="2">
        <f t="shared" si="74"/>
        <v>800000</v>
      </c>
      <c r="R320" s="2">
        <f t="shared" si="69"/>
        <v>181771964.84477159</v>
      </c>
      <c r="S320" s="2">
        <f t="shared" si="61"/>
        <v>0</v>
      </c>
      <c r="T320" s="2">
        <f t="shared" si="62"/>
        <v>20920.857142857276</v>
      </c>
      <c r="U320" s="2">
        <f t="shared" si="63"/>
        <v>800000</v>
      </c>
      <c r="V320" s="2">
        <f t="shared" si="37"/>
        <v>19177555</v>
      </c>
      <c r="W320" s="2">
        <f t="shared" si="64"/>
        <v>0</v>
      </c>
      <c r="X320" s="2">
        <f t="shared" si="54"/>
        <v>800000</v>
      </c>
      <c r="Y320" s="2">
        <f t="shared" si="65"/>
        <v>162594409.84477156</v>
      </c>
      <c r="Z320" s="2" t="str">
        <f t="shared" si="55"/>
        <v>HERE</v>
      </c>
      <c r="AA320" s="2">
        <f>IF(Z320="HERE",Y320,AA319+Graph!$G$1*1000)</f>
        <v>162594409.84477156</v>
      </c>
      <c r="AB320" s="2">
        <f t="shared" si="66"/>
        <v>800000</v>
      </c>
      <c r="AC320" s="2">
        <f t="shared" si="67"/>
        <v>19177555</v>
      </c>
      <c r="AD320" s="3">
        <f t="shared" si="56"/>
        <v>52800000</v>
      </c>
      <c r="AE320" s="2">
        <f>IF(AE318&gt;=52800000,52800000,IF(AB299=Graph!G$1*1000,AE319+Graph!G$1*1000,AC320))</f>
        <v>19177555</v>
      </c>
      <c r="AF320" s="3">
        <f t="shared" si="57"/>
        <v>19177555</v>
      </c>
      <c r="AG320" s="3">
        <f t="shared" ref="AG320:AG385" si="76">SUM(AD299*0.9+AF299*0.05)</f>
        <v>48478877.75</v>
      </c>
      <c r="AH320" s="3" t="e">
        <f t="shared" si="53"/>
        <v>#N/A</v>
      </c>
    </row>
    <row r="321" spans="1:34" ht="15" x14ac:dyDescent="0.25">
      <c r="A321" s="1">
        <v>44497</v>
      </c>
      <c r="B321" s="2">
        <f t="shared" si="52"/>
        <v>245</v>
      </c>
      <c r="C321" s="7"/>
      <c r="D321" s="2" t="e">
        <f t="shared" si="58"/>
        <v>#N/A</v>
      </c>
      <c r="E321" s="2" t="e">
        <f t="shared" si="70"/>
        <v>#N/A</v>
      </c>
      <c r="F321" s="2"/>
      <c r="G321" s="2">
        <f t="shared" si="73"/>
        <v>0</v>
      </c>
      <c r="H321" s="2">
        <f t="shared" si="68"/>
        <v>19177555</v>
      </c>
      <c r="I321" s="7"/>
      <c r="J321" s="2" t="e">
        <f t="shared" si="59"/>
        <v>#N/A</v>
      </c>
      <c r="K321" s="2" t="e">
        <f t="shared" si="71"/>
        <v>#N/A</v>
      </c>
      <c r="L321" s="2">
        <f t="array" ref="L321">IF(COUNT($C322)=0,IF(COUNT($C321)=1,I321,SUM(L320+LOOKUP(2,1/(ISNUMBER($K$1:$K$194)),$K$1:$K$194))),I321)</f>
        <v>5861647.0000000186</v>
      </c>
      <c r="M321" s="8" t="e">
        <f t="shared" si="75"/>
        <v>#N/A</v>
      </c>
      <c r="N321" s="2" t="e">
        <f t="shared" si="60"/>
        <v>#N/A</v>
      </c>
      <c r="O321" s="2" t="e">
        <f t="shared" si="72"/>
        <v>#N/A</v>
      </c>
      <c r="P321" s="2">
        <v>940269.99163761735</v>
      </c>
      <c r="Q321" s="2">
        <f t="shared" si="74"/>
        <v>800000</v>
      </c>
      <c r="R321" s="2">
        <f t="shared" si="69"/>
        <v>182571964.84477159</v>
      </c>
      <c r="S321" s="2">
        <f t="shared" si="61"/>
        <v>0</v>
      </c>
      <c r="T321" s="2">
        <f t="shared" si="62"/>
        <v>20920.857142857276</v>
      </c>
      <c r="U321" s="2">
        <f t="shared" si="63"/>
        <v>800000</v>
      </c>
      <c r="V321" s="2">
        <f t="shared" si="37"/>
        <v>19177555</v>
      </c>
      <c r="W321" s="2">
        <f t="shared" si="64"/>
        <v>0</v>
      </c>
      <c r="X321" s="2">
        <f t="shared" si="54"/>
        <v>800000</v>
      </c>
      <c r="Y321" s="2">
        <f t="shared" si="65"/>
        <v>163394409.84477156</v>
      </c>
      <c r="Z321" s="2" t="str">
        <f t="shared" si="55"/>
        <v>HERE</v>
      </c>
      <c r="AA321" s="2">
        <f>IF(Z321="HERE",Y321,AA320+Graph!$G$1*1000)</f>
        <v>163394409.84477156</v>
      </c>
      <c r="AB321" s="2">
        <f t="shared" si="66"/>
        <v>800000</v>
      </c>
      <c r="AC321" s="2">
        <f t="shared" si="67"/>
        <v>19177555</v>
      </c>
      <c r="AD321" s="3">
        <f t="shared" si="56"/>
        <v>52800000</v>
      </c>
      <c r="AE321" s="2">
        <f>IF(AE319&gt;=52800000,52800000,IF(AB300=Graph!G$1*1000,AE320+Graph!G$1*1000,AC321))</f>
        <v>19177555</v>
      </c>
      <c r="AF321" s="3">
        <f t="shared" si="57"/>
        <v>19177555</v>
      </c>
      <c r="AG321" s="3">
        <f t="shared" si="76"/>
        <v>48478877.75</v>
      </c>
      <c r="AH321" s="3" t="e">
        <f t="shared" si="53"/>
        <v>#N/A</v>
      </c>
    </row>
    <row r="322" spans="1:34" ht="15" x14ac:dyDescent="0.25">
      <c r="A322" s="1">
        <v>44498</v>
      </c>
      <c r="B322" s="2">
        <f t="shared" si="52"/>
        <v>246</v>
      </c>
      <c r="C322" s="7"/>
      <c r="D322" s="2" t="e">
        <f t="shared" si="58"/>
        <v>#N/A</v>
      </c>
      <c r="E322" s="2" t="e">
        <f t="shared" si="70"/>
        <v>#N/A</v>
      </c>
      <c r="F322" s="2"/>
      <c r="G322" s="2">
        <f t="shared" si="73"/>
        <v>0</v>
      </c>
      <c r="H322" s="2">
        <f t="shared" si="68"/>
        <v>19177555</v>
      </c>
      <c r="I322" s="7"/>
      <c r="J322" s="2" t="e">
        <f t="shared" si="59"/>
        <v>#N/A</v>
      </c>
      <c r="K322" s="2" t="e">
        <f t="shared" si="71"/>
        <v>#N/A</v>
      </c>
      <c r="L322" s="2">
        <f t="array" ref="L322">IF(COUNT($C323)=0,IF(COUNT($C322)=1,I322,SUM(L321+LOOKUP(2,1/(ISNUMBER($K$1:$K$194)),$K$1:$K$194))),I322)</f>
        <v>5882567.8571428759</v>
      </c>
      <c r="M322" s="8" t="e">
        <f t="shared" si="75"/>
        <v>#N/A</v>
      </c>
      <c r="N322" s="2" t="e">
        <f t="shared" si="60"/>
        <v>#N/A</v>
      </c>
      <c r="O322" s="2" t="e">
        <f t="shared" si="72"/>
        <v>#N/A</v>
      </c>
      <c r="P322" s="2">
        <v>942376.6315330863</v>
      </c>
      <c r="Q322" s="2">
        <f t="shared" si="74"/>
        <v>800000</v>
      </c>
      <c r="R322" s="2">
        <f t="shared" si="69"/>
        <v>183371964.84477159</v>
      </c>
      <c r="S322" s="2">
        <f t="shared" si="61"/>
        <v>0</v>
      </c>
      <c r="T322" s="2">
        <f t="shared" si="62"/>
        <v>20920.857142857276</v>
      </c>
      <c r="U322" s="2">
        <f t="shared" si="63"/>
        <v>800000</v>
      </c>
      <c r="V322" s="2">
        <f t="shared" si="37"/>
        <v>19177555</v>
      </c>
      <c r="W322" s="2">
        <f t="shared" si="64"/>
        <v>0</v>
      </c>
      <c r="X322" s="2">
        <f t="shared" si="54"/>
        <v>800000</v>
      </c>
      <c r="Y322" s="2">
        <f t="shared" si="65"/>
        <v>164194409.84477156</v>
      </c>
      <c r="Z322" s="2" t="str">
        <f t="shared" si="55"/>
        <v>HERE</v>
      </c>
      <c r="AA322" s="2">
        <f>IF(Z322="HERE",Y322,AA321+Graph!$G$1*1000)</f>
        <v>164194409.84477156</v>
      </c>
      <c r="AB322" s="2">
        <f t="shared" si="66"/>
        <v>800000</v>
      </c>
      <c r="AC322" s="2">
        <f t="shared" si="67"/>
        <v>19177555</v>
      </c>
      <c r="AD322" s="3">
        <f t="shared" si="56"/>
        <v>52800000</v>
      </c>
      <c r="AE322" s="2">
        <f>IF(AE320&gt;=52800000,52800000,IF(AB301=Graph!G$1*1000,AE321+Graph!G$1*1000,AC322))</f>
        <v>19177555</v>
      </c>
      <c r="AF322" s="3">
        <f t="shared" si="57"/>
        <v>19177555</v>
      </c>
      <c r="AG322" s="3">
        <f t="shared" si="76"/>
        <v>48478877.75</v>
      </c>
      <c r="AH322" s="3" t="e">
        <f t="shared" si="53"/>
        <v>#N/A</v>
      </c>
    </row>
    <row r="323" spans="1:34" ht="15" x14ac:dyDescent="0.25">
      <c r="A323" s="1">
        <v>44499</v>
      </c>
      <c r="B323" s="2">
        <f t="shared" si="52"/>
        <v>247</v>
      </c>
      <c r="C323" s="7"/>
      <c r="D323" s="2" t="e">
        <f t="shared" si="58"/>
        <v>#N/A</v>
      </c>
      <c r="E323" s="2" t="e">
        <f t="shared" si="70"/>
        <v>#N/A</v>
      </c>
      <c r="F323" s="2"/>
      <c r="G323" s="2">
        <f t="shared" si="73"/>
        <v>0</v>
      </c>
      <c r="H323" s="2">
        <f t="shared" si="68"/>
        <v>19177555</v>
      </c>
      <c r="I323" s="7"/>
      <c r="J323" s="2" t="e">
        <f t="shared" si="59"/>
        <v>#N/A</v>
      </c>
      <c r="K323" s="2" t="e">
        <f t="shared" si="71"/>
        <v>#N/A</v>
      </c>
      <c r="L323" s="2">
        <f t="array" ref="L323">IF(COUNT($C324)=0,IF(COUNT($C323)=1,I323,SUM(L322+LOOKUP(2,1/(ISNUMBER($K$1:$K$194)),$K$1:$K$194))),I323)</f>
        <v>5903488.7142857332</v>
      </c>
      <c r="M323" s="8" t="e">
        <f t="shared" si="75"/>
        <v>#N/A</v>
      </c>
      <c r="N323" s="2" t="e">
        <f t="shared" si="60"/>
        <v>#N/A</v>
      </c>
      <c r="O323" s="2" t="e">
        <f t="shared" si="72"/>
        <v>#N/A</v>
      </c>
      <c r="P323" s="2">
        <v>944483.27142855525</v>
      </c>
      <c r="Q323" s="2">
        <f t="shared" si="74"/>
        <v>800000</v>
      </c>
      <c r="R323" s="2">
        <f t="shared" si="69"/>
        <v>184171964.84477159</v>
      </c>
      <c r="S323" s="2">
        <f t="shared" si="61"/>
        <v>0</v>
      </c>
      <c r="T323" s="2">
        <f t="shared" si="62"/>
        <v>20920.857142857276</v>
      </c>
      <c r="U323" s="2">
        <f t="shared" si="63"/>
        <v>800000</v>
      </c>
      <c r="V323" s="2">
        <f t="shared" si="37"/>
        <v>19177555</v>
      </c>
      <c r="W323" s="2">
        <f t="shared" si="64"/>
        <v>0</v>
      </c>
      <c r="X323" s="2">
        <f t="shared" si="54"/>
        <v>800000</v>
      </c>
      <c r="Y323" s="2">
        <f t="shared" si="65"/>
        <v>164994409.84477156</v>
      </c>
      <c r="Z323" s="2" t="str">
        <f t="shared" si="55"/>
        <v>HERE</v>
      </c>
      <c r="AA323" s="2">
        <f>IF(Z323="HERE",Y323,AA322+Graph!$G$1*1000)</f>
        <v>164994409.84477156</v>
      </c>
      <c r="AB323" s="2">
        <f t="shared" si="66"/>
        <v>800000</v>
      </c>
      <c r="AC323" s="2">
        <f t="shared" si="67"/>
        <v>19177555</v>
      </c>
      <c r="AD323" s="3">
        <f t="shared" si="56"/>
        <v>52800000</v>
      </c>
      <c r="AE323" s="2">
        <f>IF(AE321&gt;=52800000,52800000,IF(AB302=Graph!G$1*1000,AE322+Graph!G$1*1000,AC323))</f>
        <v>19177555</v>
      </c>
      <c r="AF323" s="3">
        <f t="shared" si="57"/>
        <v>19177555</v>
      </c>
      <c r="AG323" s="3">
        <f t="shared" si="76"/>
        <v>48478877.75</v>
      </c>
      <c r="AH323" s="3" t="e">
        <f t="shared" si="53"/>
        <v>#N/A</v>
      </c>
    </row>
    <row r="324" spans="1:34" ht="15" x14ac:dyDescent="0.25">
      <c r="A324" s="1">
        <v>44500</v>
      </c>
      <c r="B324" s="2">
        <f t="shared" si="52"/>
        <v>248</v>
      </c>
      <c r="C324" s="7"/>
      <c r="D324" s="2" t="e">
        <f t="shared" si="58"/>
        <v>#N/A</v>
      </c>
      <c r="E324" s="2" t="e">
        <f t="shared" si="70"/>
        <v>#N/A</v>
      </c>
      <c r="F324" s="2"/>
      <c r="G324" s="2">
        <f t="shared" si="73"/>
        <v>0</v>
      </c>
      <c r="H324" s="2">
        <f t="shared" si="68"/>
        <v>19177555</v>
      </c>
      <c r="I324" s="7"/>
      <c r="J324" s="2" t="e">
        <f t="shared" si="59"/>
        <v>#N/A</v>
      </c>
      <c r="K324" s="2" t="e">
        <f t="shared" si="71"/>
        <v>#N/A</v>
      </c>
      <c r="L324" s="2">
        <f t="array" ref="L324">IF(COUNT($C325)=0,IF(COUNT($C324)=1,I324,SUM(L323+LOOKUP(2,1/(ISNUMBER($K$1:$K$194)),$K$1:$K$194))),I324)</f>
        <v>5924409.5714285905</v>
      </c>
      <c r="M324" s="8" t="e">
        <f t="shared" si="75"/>
        <v>#N/A</v>
      </c>
      <c r="N324" s="2" t="e">
        <f t="shared" si="60"/>
        <v>#N/A</v>
      </c>
      <c r="O324" s="2" t="e">
        <f t="shared" si="72"/>
        <v>#N/A</v>
      </c>
      <c r="P324" s="2">
        <v>946589.9113240242</v>
      </c>
      <c r="Q324" s="2">
        <f t="shared" si="74"/>
        <v>800000</v>
      </c>
      <c r="R324" s="2">
        <f t="shared" si="69"/>
        <v>184971964.84477159</v>
      </c>
      <c r="S324" s="2">
        <f t="shared" si="61"/>
        <v>0</v>
      </c>
      <c r="T324" s="2">
        <f t="shared" si="62"/>
        <v>20920.857142857276</v>
      </c>
      <c r="U324" s="2">
        <f t="shared" si="63"/>
        <v>800000</v>
      </c>
      <c r="V324" s="2">
        <f t="shared" si="37"/>
        <v>19177555</v>
      </c>
      <c r="W324" s="2">
        <f t="shared" si="64"/>
        <v>0</v>
      </c>
      <c r="X324" s="2">
        <f t="shared" si="54"/>
        <v>800000</v>
      </c>
      <c r="Y324" s="2">
        <f t="shared" si="65"/>
        <v>165794409.84477156</v>
      </c>
      <c r="Z324" s="2" t="str">
        <f t="shared" si="55"/>
        <v>HERE</v>
      </c>
      <c r="AA324" s="2">
        <f>IF(Z324="HERE",Y324,AA323+Graph!$G$1*1000)</f>
        <v>165794409.84477156</v>
      </c>
      <c r="AB324" s="2">
        <f t="shared" si="66"/>
        <v>800000</v>
      </c>
      <c r="AC324" s="2">
        <f t="shared" si="67"/>
        <v>19177555</v>
      </c>
      <c r="AD324" s="3">
        <f t="shared" si="56"/>
        <v>52800000</v>
      </c>
      <c r="AE324" s="2">
        <f>IF(AE322&gt;=52800000,52800000,IF(AB303=Graph!G$1*1000,AE323+Graph!G$1*1000,AC324))</f>
        <v>19177555</v>
      </c>
      <c r="AF324" s="3">
        <f t="shared" si="57"/>
        <v>19177555</v>
      </c>
      <c r="AG324" s="3">
        <f t="shared" si="76"/>
        <v>48478877.75</v>
      </c>
      <c r="AH324" s="3" t="e">
        <f t="shared" si="53"/>
        <v>#N/A</v>
      </c>
    </row>
    <row r="325" spans="1:34" ht="15" x14ac:dyDescent="0.25">
      <c r="A325" s="1">
        <v>44501</v>
      </c>
      <c r="B325" s="2">
        <f t="shared" si="52"/>
        <v>249</v>
      </c>
      <c r="C325" s="7"/>
      <c r="D325" s="2" t="e">
        <f t="shared" si="58"/>
        <v>#N/A</v>
      </c>
      <c r="E325" s="2" t="e">
        <f t="shared" si="70"/>
        <v>#N/A</v>
      </c>
      <c r="F325" s="2"/>
      <c r="G325" s="2">
        <f t="shared" si="73"/>
        <v>0</v>
      </c>
      <c r="H325" s="2">
        <f t="shared" si="68"/>
        <v>19177555</v>
      </c>
      <c r="I325" s="7"/>
      <c r="J325" s="2" t="e">
        <f t="shared" si="59"/>
        <v>#N/A</v>
      </c>
      <c r="K325" s="2" t="e">
        <f t="shared" si="71"/>
        <v>#N/A</v>
      </c>
      <c r="L325" s="2">
        <f t="array" ref="L325">IF(COUNT($C326)=0,IF(COUNT($C325)=1,I325,SUM(L324+LOOKUP(2,1/(ISNUMBER($K$1:$K$194)),$K$1:$K$194))),I325)</f>
        <v>5945330.4285714477</v>
      </c>
      <c r="M325" s="8" t="e">
        <f t="shared" si="75"/>
        <v>#N/A</v>
      </c>
      <c r="N325" s="2" t="e">
        <f t="shared" si="60"/>
        <v>#N/A</v>
      </c>
      <c r="O325" s="2" t="e">
        <f t="shared" si="72"/>
        <v>#N/A</v>
      </c>
      <c r="P325" s="2">
        <v>948696.55121950805</v>
      </c>
      <c r="Q325" s="2">
        <f t="shared" si="74"/>
        <v>800000</v>
      </c>
      <c r="R325" s="2">
        <f t="shared" si="69"/>
        <v>185771964.84477159</v>
      </c>
      <c r="S325" s="2">
        <f t="shared" si="61"/>
        <v>0</v>
      </c>
      <c r="T325" s="2">
        <f t="shared" si="62"/>
        <v>20920.857142857276</v>
      </c>
      <c r="U325" s="2">
        <f t="shared" si="63"/>
        <v>800000</v>
      </c>
      <c r="V325" s="2">
        <f t="shared" si="37"/>
        <v>19177555</v>
      </c>
      <c r="W325" s="2">
        <f t="shared" si="64"/>
        <v>0</v>
      </c>
      <c r="X325" s="2">
        <f t="shared" si="54"/>
        <v>800000</v>
      </c>
      <c r="Y325" s="2">
        <f t="shared" si="65"/>
        <v>166594409.84477156</v>
      </c>
      <c r="Z325" s="2" t="str">
        <f t="shared" si="55"/>
        <v>HERE</v>
      </c>
      <c r="AA325" s="2">
        <f>IF(Z325="HERE",Y325,AA324+Graph!$G$1*1000)</f>
        <v>166594409.84477156</v>
      </c>
      <c r="AB325" s="2">
        <f t="shared" si="66"/>
        <v>800000</v>
      </c>
      <c r="AC325" s="2">
        <f t="shared" si="67"/>
        <v>19177555</v>
      </c>
      <c r="AD325" s="3">
        <f t="shared" si="56"/>
        <v>52800000</v>
      </c>
      <c r="AE325" s="2">
        <f>IF(AE323&gt;=52800000,52800000,IF(AB304=Graph!G$1*1000,AE324+Graph!G$1*1000,AC325))</f>
        <v>19177555</v>
      </c>
      <c r="AF325" s="3">
        <f t="shared" si="57"/>
        <v>19177555</v>
      </c>
      <c r="AG325" s="3">
        <f t="shared" si="76"/>
        <v>48478877.75</v>
      </c>
      <c r="AH325" s="3" t="e">
        <f t="shared" si="53"/>
        <v>#N/A</v>
      </c>
    </row>
    <row r="326" spans="1:34" ht="15" x14ac:dyDescent="0.25">
      <c r="A326" s="1">
        <v>44502</v>
      </c>
      <c r="B326" s="2">
        <f t="shared" si="52"/>
        <v>250</v>
      </c>
      <c r="C326" s="7"/>
      <c r="D326" s="2" t="e">
        <f t="shared" si="58"/>
        <v>#N/A</v>
      </c>
      <c r="E326" s="2" t="e">
        <f t="shared" si="70"/>
        <v>#N/A</v>
      </c>
      <c r="F326" s="2"/>
      <c r="G326" s="2">
        <f t="shared" si="73"/>
        <v>0</v>
      </c>
      <c r="H326" s="2">
        <f t="shared" si="68"/>
        <v>19177555</v>
      </c>
      <c r="I326" s="7"/>
      <c r="J326" s="2" t="e">
        <f t="shared" si="59"/>
        <v>#N/A</v>
      </c>
      <c r="K326" s="2" t="e">
        <f t="shared" si="71"/>
        <v>#N/A</v>
      </c>
      <c r="L326" s="2">
        <f t="array" ref="L326">IF(COUNT($C327)=0,IF(COUNT($C326)=1,I326,SUM(L325+LOOKUP(2,1/(ISNUMBER($K$1:$K$194)),$K$1:$K$194))),I326)</f>
        <v>5966251.285714305</v>
      </c>
      <c r="M326" s="8" t="e">
        <f t="shared" si="75"/>
        <v>#N/A</v>
      </c>
      <c r="N326" s="2" t="e">
        <f t="shared" si="60"/>
        <v>#N/A</v>
      </c>
      <c r="O326" s="2" t="e">
        <f t="shared" si="72"/>
        <v>#N/A</v>
      </c>
      <c r="P326" s="2">
        <v>950803.191114977</v>
      </c>
      <c r="Q326" s="2">
        <f t="shared" si="74"/>
        <v>800000</v>
      </c>
      <c r="R326" s="2">
        <f t="shared" si="69"/>
        <v>186571964.84477159</v>
      </c>
      <c r="S326" s="2">
        <f t="shared" si="61"/>
        <v>0</v>
      </c>
      <c r="T326" s="2">
        <f t="shared" si="62"/>
        <v>20920.857142857276</v>
      </c>
      <c r="U326" s="2">
        <f t="shared" si="63"/>
        <v>800000</v>
      </c>
      <c r="V326" s="2">
        <f t="shared" si="37"/>
        <v>19177555</v>
      </c>
      <c r="W326" s="2">
        <f t="shared" si="64"/>
        <v>0</v>
      </c>
      <c r="X326" s="2">
        <f t="shared" si="54"/>
        <v>800000</v>
      </c>
      <c r="Y326" s="2">
        <f t="shared" si="65"/>
        <v>167394409.84477156</v>
      </c>
      <c r="Z326" s="2" t="str">
        <f t="shared" si="55"/>
        <v>HERE</v>
      </c>
      <c r="AA326" s="2">
        <f>IF(Z326="HERE",Y326,AA325+Graph!$G$1*1000)</f>
        <v>167394409.84477156</v>
      </c>
      <c r="AB326" s="2">
        <f t="shared" si="66"/>
        <v>800000</v>
      </c>
      <c r="AC326" s="2">
        <f t="shared" si="67"/>
        <v>19177555</v>
      </c>
      <c r="AD326" s="3">
        <f t="shared" si="56"/>
        <v>52800000</v>
      </c>
      <c r="AE326" s="2">
        <f>IF(AE324&gt;=52800000,52800000,IF(AB305=Graph!G$1*1000,AE325+Graph!G$1*1000,AC326))</f>
        <v>19177555</v>
      </c>
      <c r="AF326" s="3">
        <f t="shared" si="57"/>
        <v>19177555</v>
      </c>
      <c r="AG326" s="3">
        <f t="shared" si="76"/>
        <v>48478877.75</v>
      </c>
      <c r="AH326" s="3" t="e">
        <f t="shared" si="53"/>
        <v>#N/A</v>
      </c>
    </row>
    <row r="327" spans="1:34" ht="15" x14ac:dyDescent="0.25">
      <c r="A327" s="1">
        <v>44503</v>
      </c>
      <c r="B327" s="2">
        <f t="shared" si="52"/>
        <v>251</v>
      </c>
      <c r="C327" s="7"/>
      <c r="D327" s="2" t="e">
        <f t="shared" si="58"/>
        <v>#N/A</v>
      </c>
      <c r="E327" s="2" t="e">
        <f t="shared" si="70"/>
        <v>#N/A</v>
      </c>
      <c r="F327" s="2"/>
      <c r="G327" s="2">
        <f t="shared" si="73"/>
        <v>0</v>
      </c>
      <c r="H327" s="2">
        <f t="shared" si="68"/>
        <v>19177555</v>
      </c>
      <c r="I327" s="7"/>
      <c r="J327" s="2" t="e">
        <f t="shared" si="59"/>
        <v>#N/A</v>
      </c>
      <c r="K327" s="2" t="e">
        <f t="shared" si="71"/>
        <v>#N/A</v>
      </c>
      <c r="L327" s="2">
        <f t="array" ref="L327">IF(COUNT($C328)=0,IF(COUNT($C327)=1,I327,SUM(L326+LOOKUP(2,1/(ISNUMBER($K$1:$K$194)),$K$1:$K$194))),I327)</f>
        <v>5987172.1428571623</v>
      </c>
      <c r="M327" s="8" t="e">
        <f t="shared" si="75"/>
        <v>#N/A</v>
      </c>
      <c r="N327" s="2" t="e">
        <f t="shared" si="60"/>
        <v>#N/A</v>
      </c>
      <c r="O327" s="2" t="e">
        <f t="shared" si="72"/>
        <v>#N/A</v>
      </c>
      <c r="P327" s="2">
        <v>952909.83101044595</v>
      </c>
      <c r="Q327" s="2">
        <f t="shared" si="74"/>
        <v>800000</v>
      </c>
      <c r="R327" s="2">
        <f t="shared" si="69"/>
        <v>187371964.84477159</v>
      </c>
      <c r="S327" s="2">
        <f t="shared" si="61"/>
        <v>0</v>
      </c>
      <c r="T327" s="2">
        <f t="shared" si="62"/>
        <v>20920.857142857276</v>
      </c>
      <c r="U327" s="2">
        <f t="shared" si="63"/>
        <v>800000</v>
      </c>
      <c r="V327" s="2">
        <f t="shared" si="37"/>
        <v>19177555</v>
      </c>
      <c r="W327" s="2">
        <f t="shared" si="64"/>
        <v>0</v>
      </c>
      <c r="X327" s="2">
        <f t="shared" si="54"/>
        <v>800000</v>
      </c>
      <c r="Y327" s="2">
        <f t="shared" si="65"/>
        <v>168194409.84477156</v>
      </c>
      <c r="Z327" s="2" t="str">
        <f t="shared" si="55"/>
        <v>HERE</v>
      </c>
      <c r="AA327" s="2">
        <f>IF(Z327="HERE",Y327,AA326+Graph!$G$1*1000)</f>
        <v>168194409.84477156</v>
      </c>
      <c r="AB327" s="2">
        <f t="shared" si="66"/>
        <v>800000</v>
      </c>
      <c r="AC327" s="2">
        <f t="shared" si="67"/>
        <v>19177555</v>
      </c>
      <c r="AD327" s="3">
        <f t="shared" si="56"/>
        <v>52800000</v>
      </c>
      <c r="AE327" s="2">
        <f>IF(AE325&gt;=52800000,52800000,IF(AB306=Graph!G$1*1000,AE326+Graph!G$1*1000,AC327))</f>
        <v>19177555</v>
      </c>
      <c r="AF327" s="3">
        <f t="shared" si="57"/>
        <v>19177555</v>
      </c>
      <c r="AG327" s="3">
        <f t="shared" si="76"/>
        <v>48478877.75</v>
      </c>
      <c r="AH327" s="3" t="e">
        <f t="shared" si="53"/>
        <v>#N/A</v>
      </c>
    </row>
    <row r="328" spans="1:34" ht="15" x14ac:dyDescent="0.25">
      <c r="A328" s="1">
        <v>44504</v>
      </c>
      <c r="B328" s="2">
        <f t="shared" si="52"/>
        <v>252</v>
      </c>
      <c r="C328" s="7"/>
      <c r="D328" s="2" t="e">
        <f t="shared" si="58"/>
        <v>#N/A</v>
      </c>
      <c r="E328" s="2" t="e">
        <f t="shared" si="70"/>
        <v>#N/A</v>
      </c>
      <c r="F328" s="2"/>
      <c r="G328" s="2">
        <f t="shared" si="73"/>
        <v>0</v>
      </c>
      <c r="H328" s="2">
        <f t="shared" si="68"/>
        <v>19177555</v>
      </c>
      <c r="I328" s="7"/>
      <c r="J328" s="2" t="e">
        <f t="shared" si="59"/>
        <v>#N/A</v>
      </c>
      <c r="K328" s="2" t="e">
        <f t="shared" si="71"/>
        <v>#N/A</v>
      </c>
      <c r="L328" s="2">
        <f t="array" ref="L328">IF(COUNT($C329)=0,IF(COUNT($C328)=1,I328,SUM(L327+LOOKUP(2,1/(ISNUMBER($K$1:$K$194)),$K$1:$K$194))),I328)</f>
        <v>6008093.0000000196</v>
      </c>
      <c r="M328" s="8" t="e">
        <f t="shared" si="75"/>
        <v>#N/A</v>
      </c>
      <c r="N328" s="2" t="e">
        <f t="shared" si="60"/>
        <v>#N/A</v>
      </c>
      <c r="O328" s="2" t="e">
        <f t="shared" si="72"/>
        <v>#N/A</v>
      </c>
      <c r="P328" s="2">
        <v>955016.4709059149</v>
      </c>
      <c r="Q328" s="2">
        <f t="shared" si="74"/>
        <v>800000</v>
      </c>
      <c r="R328" s="2">
        <f t="shared" si="69"/>
        <v>188171964.84477159</v>
      </c>
      <c r="S328" s="2">
        <f t="shared" si="61"/>
        <v>0</v>
      </c>
      <c r="T328" s="2">
        <f t="shared" si="62"/>
        <v>20920.857142857276</v>
      </c>
      <c r="U328" s="2">
        <f t="shared" si="63"/>
        <v>800000</v>
      </c>
      <c r="V328" s="2">
        <f t="shared" si="37"/>
        <v>19177555</v>
      </c>
      <c r="W328" s="2">
        <f t="shared" si="64"/>
        <v>0</v>
      </c>
      <c r="X328" s="2">
        <f t="shared" si="54"/>
        <v>800000</v>
      </c>
      <c r="Y328" s="2">
        <f t="shared" si="65"/>
        <v>168994409.84477156</v>
      </c>
      <c r="Z328" s="2" t="str">
        <f t="shared" si="55"/>
        <v>HERE</v>
      </c>
      <c r="AA328" s="2">
        <f>IF(Z328="HERE",Y328,AA327+Graph!$G$1*1000)</f>
        <v>168994409.84477156</v>
      </c>
      <c r="AB328" s="2">
        <f t="shared" si="66"/>
        <v>800000</v>
      </c>
      <c r="AC328" s="2">
        <f t="shared" si="67"/>
        <v>19177555</v>
      </c>
      <c r="AD328" s="3">
        <f t="shared" si="56"/>
        <v>52800000</v>
      </c>
      <c r="AE328" s="2">
        <f>IF(AE326&gt;=52800000,52800000,IF(AB307=Graph!G$1*1000,AE327+Graph!G$1*1000,AC328))</f>
        <v>19177555</v>
      </c>
      <c r="AF328" s="3">
        <f t="shared" si="57"/>
        <v>19177555</v>
      </c>
      <c r="AG328" s="3">
        <f t="shared" si="76"/>
        <v>48478877.75</v>
      </c>
      <c r="AH328" s="3" t="e">
        <f t="shared" si="53"/>
        <v>#N/A</v>
      </c>
    </row>
    <row r="329" spans="1:34" ht="15" x14ac:dyDescent="0.25">
      <c r="A329" s="1">
        <v>44505</v>
      </c>
      <c r="B329" s="2">
        <f t="shared" si="52"/>
        <v>253</v>
      </c>
      <c r="C329" s="7"/>
      <c r="D329" s="2" t="e">
        <f t="shared" si="58"/>
        <v>#N/A</v>
      </c>
      <c r="E329" s="2" t="e">
        <f t="shared" si="70"/>
        <v>#N/A</v>
      </c>
      <c r="F329" s="2"/>
      <c r="G329" s="2">
        <f t="shared" si="73"/>
        <v>0</v>
      </c>
      <c r="H329" s="2">
        <f t="shared" si="68"/>
        <v>19177555</v>
      </c>
      <c r="I329" s="7"/>
      <c r="J329" s="2" t="e">
        <f t="shared" si="59"/>
        <v>#N/A</v>
      </c>
      <c r="K329" s="2" t="e">
        <f t="shared" si="71"/>
        <v>#N/A</v>
      </c>
      <c r="L329" s="2">
        <f t="array" ref="L329">IF(COUNT($C330)=0,IF(COUNT($C329)=1,I329,SUM(L328+LOOKUP(2,1/(ISNUMBER($K$1:$K$194)),$K$1:$K$194))),I329)</f>
        <v>6029013.8571428768</v>
      </c>
      <c r="M329" s="8" t="e">
        <f t="shared" si="75"/>
        <v>#N/A</v>
      </c>
      <c r="N329" s="2" t="e">
        <f t="shared" si="60"/>
        <v>#N/A</v>
      </c>
      <c r="O329" s="2" t="e">
        <f t="shared" si="72"/>
        <v>#N/A</v>
      </c>
      <c r="P329" s="2">
        <v>957123.11080138385</v>
      </c>
      <c r="Q329" s="2">
        <f t="shared" si="74"/>
        <v>800000</v>
      </c>
      <c r="R329" s="2">
        <f t="shared" si="69"/>
        <v>188971964.84477159</v>
      </c>
      <c r="S329" s="2">
        <f t="shared" si="61"/>
        <v>0</v>
      </c>
      <c r="T329" s="2">
        <f t="shared" si="62"/>
        <v>20920.857142857276</v>
      </c>
      <c r="U329" s="2">
        <f t="shared" si="63"/>
        <v>800000</v>
      </c>
      <c r="V329" s="2">
        <f t="shared" si="37"/>
        <v>19177555</v>
      </c>
      <c r="W329" s="2">
        <f t="shared" si="64"/>
        <v>0</v>
      </c>
      <c r="X329" s="2">
        <f t="shared" si="54"/>
        <v>800000</v>
      </c>
      <c r="Y329" s="2">
        <f t="shared" si="65"/>
        <v>169794409.84477156</v>
      </c>
      <c r="Z329" s="2" t="str">
        <f t="shared" si="55"/>
        <v>HERE</v>
      </c>
      <c r="AA329" s="2">
        <f>IF(Z329="HERE",Y329,AA328+Graph!$G$1*1000)</f>
        <v>169794409.84477156</v>
      </c>
      <c r="AB329" s="2">
        <f t="shared" si="66"/>
        <v>800000</v>
      </c>
      <c r="AC329" s="2">
        <f t="shared" si="67"/>
        <v>19177555</v>
      </c>
      <c r="AD329" s="3">
        <f t="shared" si="56"/>
        <v>52800000</v>
      </c>
      <c r="AE329" s="2">
        <f>IF(AE327&gt;=52800000,52800000,IF(AB308=Graph!G$1*1000,AE328+Graph!G$1*1000,AC329))</f>
        <v>19177555</v>
      </c>
      <c r="AF329" s="3">
        <f t="shared" si="57"/>
        <v>19177555</v>
      </c>
      <c r="AG329" s="3">
        <f t="shared" si="76"/>
        <v>48478877.75</v>
      </c>
      <c r="AH329" s="3" t="e">
        <f t="shared" si="53"/>
        <v>#N/A</v>
      </c>
    </row>
    <row r="330" spans="1:34" ht="15" x14ac:dyDescent="0.25">
      <c r="A330" s="1">
        <v>44506</v>
      </c>
      <c r="B330" s="2">
        <f t="shared" si="52"/>
        <v>254</v>
      </c>
      <c r="C330" s="7"/>
      <c r="D330" s="2" t="e">
        <f t="shared" si="58"/>
        <v>#N/A</v>
      </c>
      <c r="E330" s="2" t="e">
        <f t="shared" si="70"/>
        <v>#N/A</v>
      </c>
      <c r="F330" s="2"/>
      <c r="G330" s="2">
        <f t="shared" si="73"/>
        <v>0</v>
      </c>
      <c r="H330" s="2">
        <f t="shared" si="68"/>
        <v>19177555</v>
      </c>
      <c r="I330" s="7"/>
      <c r="J330" s="2" t="e">
        <f t="shared" si="59"/>
        <v>#N/A</v>
      </c>
      <c r="K330" s="2" t="e">
        <f t="shared" si="71"/>
        <v>#N/A</v>
      </c>
      <c r="L330" s="2">
        <f t="array" ref="L330">IF(COUNT($C331)=0,IF(COUNT($C330)=1,I330,SUM(L329+LOOKUP(2,1/(ISNUMBER($K$1:$K$194)),$K$1:$K$194))),I330)</f>
        <v>6049934.7142857341</v>
      </c>
      <c r="M330" s="8" t="e">
        <f t="shared" si="75"/>
        <v>#N/A</v>
      </c>
      <c r="N330" s="2" t="e">
        <f t="shared" si="60"/>
        <v>#N/A</v>
      </c>
      <c r="O330" s="2" t="e">
        <f t="shared" si="72"/>
        <v>#N/A</v>
      </c>
      <c r="P330" s="2">
        <v>959229.7506968528</v>
      </c>
      <c r="Q330" s="2">
        <f t="shared" si="74"/>
        <v>800000</v>
      </c>
      <c r="R330" s="2">
        <f t="shared" si="69"/>
        <v>189771964.84477159</v>
      </c>
      <c r="S330" s="2">
        <f t="shared" si="61"/>
        <v>0</v>
      </c>
      <c r="T330" s="2">
        <f t="shared" si="62"/>
        <v>20920.857142857276</v>
      </c>
      <c r="U330" s="2">
        <f t="shared" si="63"/>
        <v>800000</v>
      </c>
      <c r="V330" s="2">
        <f t="shared" si="37"/>
        <v>19177555</v>
      </c>
      <c r="W330" s="2">
        <f t="shared" si="64"/>
        <v>0</v>
      </c>
      <c r="X330" s="2">
        <f t="shared" si="54"/>
        <v>800000</v>
      </c>
      <c r="Y330" s="2">
        <f t="shared" si="65"/>
        <v>170594409.84477156</v>
      </c>
      <c r="Z330" s="2" t="str">
        <f t="shared" si="55"/>
        <v>HERE</v>
      </c>
      <c r="AA330" s="2">
        <f>IF(Z330="HERE",Y330,AA329+Graph!$G$1*1000)</f>
        <v>170594409.84477156</v>
      </c>
      <c r="AB330" s="2">
        <f t="shared" si="66"/>
        <v>800000</v>
      </c>
      <c r="AC330" s="2">
        <f t="shared" si="67"/>
        <v>19177555</v>
      </c>
      <c r="AD330" s="3">
        <f t="shared" si="56"/>
        <v>52800000</v>
      </c>
      <c r="AE330" s="2">
        <f>IF(AE328&gt;=52800000,52800000,IF(AB309=Graph!G$1*1000,AE329+Graph!G$1*1000,AC330))</f>
        <v>19177555</v>
      </c>
      <c r="AF330" s="3">
        <f t="shared" si="57"/>
        <v>19177555</v>
      </c>
      <c r="AG330" s="3">
        <f t="shared" si="76"/>
        <v>48478877.75</v>
      </c>
      <c r="AH330" s="3" t="e">
        <f t="shared" si="53"/>
        <v>#N/A</v>
      </c>
    </row>
    <row r="331" spans="1:34" ht="15" x14ac:dyDescent="0.25">
      <c r="A331" s="1">
        <v>44507</v>
      </c>
      <c r="B331" s="2">
        <f t="shared" si="52"/>
        <v>255</v>
      </c>
      <c r="C331" s="7"/>
      <c r="D331" s="2" t="e">
        <f t="shared" si="58"/>
        <v>#N/A</v>
      </c>
      <c r="E331" s="2" t="e">
        <f t="shared" si="70"/>
        <v>#N/A</v>
      </c>
      <c r="F331" s="2"/>
      <c r="G331" s="2">
        <f t="shared" si="73"/>
        <v>0</v>
      </c>
      <c r="H331" s="2">
        <f t="shared" si="68"/>
        <v>19177555</v>
      </c>
      <c r="I331" s="7"/>
      <c r="J331" s="2" t="e">
        <f t="shared" si="59"/>
        <v>#N/A</v>
      </c>
      <c r="K331" s="2" t="e">
        <f t="shared" si="71"/>
        <v>#N/A</v>
      </c>
      <c r="L331" s="2">
        <f t="array" ref="L331">IF(COUNT($C332)=0,IF(COUNT($C331)=1,I331,SUM(L330+LOOKUP(2,1/(ISNUMBER($K$1:$K$194)),$K$1:$K$194))),I331)</f>
        <v>6070855.5714285914</v>
      </c>
      <c r="M331" s="8" t="e">
        <f t="shared" si="75"/>
        <v>#N/A</v>
      </c>
      <c r="N331" s="2" t="e">
        <f t="shared" si="60"/>
        <v>#N/A</v>
      </c>
      <c r="O331" s="2" t="e">
        <f t="shared" si="72"/>
        <v>#N/A</v>
      </c>
      <c r="P331" s="2">
        <v>961336.39059232175</v>
      </c>
      <c r="Q331" s="2">
        <f t="shared" si="74"/>
        <v>800000</v>
      </c>
      <c r="R331" s="2">
        <f t="shared" si="69"/>
        <v>190571964.84477159</v>
      </c>
      <c r="S331" s="2">
        <f t="shared" si="61"/>
        <v>0</v>
      </c>
      <c r="T331" s="2">
        <f t="shared" si="62"/>
        <v>20920.857142857276</v>
      </c>
      <c r="U331" s="2">
        <f t="shared" si="63"/>
        <v>800000</v>
      </c>
      <c r="V331" s="2">
        <f t="shared" si="37"/>
        <v>19177555</v>
      </c>
      <c r="W331" s="2">
        <f t="shared" si="64"/>
        <v>0</v>
      </c>
      <c r="X331" s="2">
        <f t="shared" si="54"/>
        <v>800000</v>
      </c>
      <c r="Y331" s="2">
        <f t="shared" si="65"/>
        <v>171394409.84477156</v>
      </c>
      <c r="Z331" s="2" t="str">
        <f t="shared" si="55"/>
        <v>HERE</v>
      </c>
      <c r="AA331" s="2">
        <f>IF(Z331="HERE",Y331,AA330+Graph!$G$1*1000)</f>
        <v>171394409.84477156</v>
      </c>
      <c r="AB331" s="2">
        <f t="shared" si="66"/>
        <v>800000</v>
      </c>
      <c r="AC331" s="2">
        <f t="shared" si="67"/>
        <v>19177555</v>
      </c>
      <c r="AD331" s="3">
        <f t="shared" si="56"/>
        <v>52800000</v>
      </c>
      <c r="AE331" s="2">
        <f>IF(AE329&gt;=52800000,52800000,IF(AB310=Graph!G$1*1000,AE330+Graph!G$1*1000,AC331))</f>
        <v>19177555</v>
      </c>
      <c r="AF331" s="3">
        <f t="shared" si="57"/>
        <v>19177555</v>
      </c>
      <c r="AG331" s="3">
        <f t="shared" si="76"/>
        <v>48478877.75</v>
      </c>
      <c r="AH331" s="3" t="e">
        <f t="shared" si="53"/>
        <v>#N/A</v>
      </c>
    </row>
    <row r="332" spans="1:34" ht="15" x14ac:dyDescent="0.25">
      <c r="A332" s="1">
        <v>44508</v>
      </c>
      <c r="B332" s="2">
        <f t="shared" si="52"/>
        <v>256</v>
      </c>
      <c r="C332" s="7"/>
      <c r="D332" s="2" t="e">
        <f t="shared" si="58"/>
        <v>#N/A</v>
      </c>
      <c r="E332" s="2" t="e">
        <f t="shared" si="70"/>
        <v>#N/A</v>
      </c>
      <c r="F332" s="2"/>
      <c r="G332" s="2">
        <f t="shared" si="73"/>
        <v>0</v>
      </c>
      <c r="H332" s="2">
        <f t="shared" si="68"/>
        <v>19177555</v>
      </c>
      <c r="I332" s="7"/>
      <c r="J332" s="2" t="e">
        <f t="shared" si="59"/>
        <v>#N/A</v>
      </c>
      <c r="K332" s="2" t="e">
        <f t="shared" si="71"/>
        <v>#N/A</v>
      </c>
      <c r="L332" s="2">
        <f t="array" ref="L332">IF(COUNT($C333)=0,IF(COUNT($C332)=1,I332,SUM(L331+LOOKUP(2,1/(ISNUMBER($K$1:$K$194)),$K$1:$K$194))),I332)</f>
        <v>6091776.4285714487</v>
      </c>
      <c r="M332" s="8" t="e">
        <f t="shared" si="75"/>
        <v>#N/A</v>
      </c>
      <c r="N332" s="2" t="e">
        <f t="shared" si="60"/>
        <v>#N/A</v>
      </c>
      <c r="O332" s="2" t="e">
        <f t="shared" si="72"/>
        <v>#N/A</v>
      </c>
      <c r="P332" s="2">
        <v>963443.0304877907</v>
      </c>
      <c r="Q332" s="2">
        <f t="shared" si="74"/>
        <v>800000</v>
      </c>
      <c r="R332" s="2">
        <f t="shared" si="69"/>
        <v>191371964.84477159</v>
      </c>
      <c r="S332" s="2">
        <f t="shared" si="61"/>
        <v>0</v>
      </c>
      <c r="T332" s="2">
        <f t="shared" si="62"/>
        <v>20920.857142857276</v>
      </c>
      <c r="U332" s="2">
        <f t="shared" si="63"/>
        <v>800000</v>
      </c>
      <c r="V332" s="2">
        <f t="shared" si="37"/>
        <v>19177555</v>
      </c>
      <c r="W332" s="2">
        <f t="shared" si="64"/>
        <v>0</v>
      </c>
      <c r="X332" s="2">
        <f t="shared" si="54"/>
        <v>800000</v>
      </c>
      <c r="Y332" s="2">
        <f t="shared" si="65"/>
        <v>172194409.84477156</v>
      </c>
      <c r="Z332" s="2" t="str">
        <f t="shared" si="55"/>
        <v>HERE</v>
      </c>
      <c r="AA332" s="2">
        <f>IF(Z332="HERE",Y332,AA331+Graph!$G$1*1000)</f>
        <v>172194409.84477156</v>
      </c>
      <c r="AB332" s="2">
        <f t="shared" si="66"/>
        <v>800000</v>
      </c>
      <c r="AC332" s="2">
        <f t="shared" si="67"/>
        <v>19177555</v>
      </c>
      <c r="AD332" s="3">
        <f t="shared" si="56"/>
        <v>52800000</v>
      </c>
      <c r="AE332" s="2">
        <f>IF(AE330&gt;=52800000,52800000,IF(AB311=Graph!G$1*1000,AE331+Graph!G$1*1000,AC332))</f>
        <v>19177555</v>
      </c>
      <c r="AF332" s="3">
        <f t="shared" si="57"/>
        <v>19177555</v>
      </c>
      <c r="AG332" s="3">
        <f t="shared" si="76"/>
        <v>48478877.75</v>
      </c>
      <c r="AH332" s="3" t="e">
        <f t="shared" si="53"/>
        <v>#N/A</v>
      </c>
    </row>
    <row r="333" spans="1:34" ht="15" x14ac:dyDescent="0.25">
      <c r="A333" s="1">
        <v>44509</v>
      </c>
      <c r="B333" s="2">
        <f t="shared" si="52"/>
        <v>257</v>
      </c>
      <c r="C333" s="7"/>
      <c r="D333" s="2" t="e">
        <f t="shared" si="58"/>
        <v>#N/A</v>
      </c>
      <c r="E333" s="2" t="e">
        <f t="shared" si="70"/>
        <v>#N/A</v>
      </c>
      <c r="F333" s="2"/>
      <c r="G333" s="2">
        <f t="shared" si="73"/>
        <v>0</v>
      </c>
      <c r="H333" s="2">
        <f t="shared" si="68"/>
        <v>19177555</v>
      </c>
      <c r="I333" s="7"/>
      <c r="J333" s="2" t="e">
        <f t="shared" si="59"/>
        <v>#N/A</v>
      </c>
      <c r="K333" s="2" t="e">
        <f t="shared" si="71"/>
        <v>#N/A</v>
      </c>
      <c r="L333" s="2">
        <f t="array" ref="L333">IF(COUNT($C334)=0,IF(COUNT($C333)=1,I333,SUM(L332+LOOKUP(2,1/(ISNUMBER($K$1:$K$194)),$K$1:$K$194))),I333)</f>
        <v>6112697.2857143059</v>
      </c>
      <c r="M333" s="8" t="e">
        <f t="shared" si="75"/>
        <v>#N/A</v>
      </c>
      <c r="N333" s="2" t="e">
        <f t="shared" si="60"/>
        <v>#N/A</v>
      </c>
      <c r="O333" s="2" t="e">
        <f t="shared" si="72"/>
        <v>#N/A</v>
      </c>
      <c r="P333" s="2">
        <v>965549.67038325965</v>
      </c>
      <c r="Q333" s="2">
        <f t="shared" si="74"/>
        <v>800000</v>
      </c>
      <c r="R333" s="2">
        <f t="shared" si="69"/>
        <v>192171964.84477159</v>
      </c>
      <c r="S333" s="2">
        <f t="shared" si="61"/>
        <v>0</v>
      </c>
      <c r="T333" s="2">
        <f t="shared" si="62"/>
        <v>20920.857142857276</v>
      </c>
      <c r="U333" s="2">
        <f t="shared" si="63"/>
        <v>800000</v>
      </c>
      <c r="V333" s="2">
        <f t="shared" si="37"/>
        <v>19177555</v>
      </c>
      <c r="W333" s="2">
        <f t="shared" si="64"/>
        <v>0</v>
      </c>
      <c r="X333" s="2">
        <f t="shared" si="54"/>
        <v>800000</v>
      </c>
      <c r="Y333" s="2">
        <f t="shared" si="65"/>
        <v>172994409.84477156</v>
      </c>
      <c r="Z333" s="2" t="str">
        <f t="shared" si="55"/>
        <v>HERE</v>
      </c>
      <c r="AA333" s="2">
        <f>IF(Z333="HERE",Y333,AA332+Graph!$G$1*1000)</f>
        <v>172994409.84477156</v>
      </c>
      <c r="AB333" s="2">
        <f t="shared" si="66"/>
        <v>800000</v>
      </c>
      <c r="AC333" s="2">
        <f t="shared" si="67"/>
        <v>19177555</v>
      </c>
      <c r="AD333" s="3">
        <f t="shared" si="56"/>
        <v>52800000</v>
      </c>
      <c r="AE333" s="2">
        <f>IF(AE331&gt;=52800000,52800000,IF(AB312=Graph!G$1*1000,AE332+Graph!G$1*1000,AC333))</f>
        <v>19177555</v>
      </c>
      <c r="AF333" s="3">
        <f t="shared" si="57"/>
        <v>19177555</v>
      </c>
      <c r="AG333" s="3">
        <f t="shared" si="76"/>
        <v>48478877.75</v>
      </c>
      <c r="AH333" s="3" t="e">
        <f t="shared" si="53"/>
        <v>#N/A</v>
      </c>
    </row>
    <row r="334" spans="1:34" ht="15" x14ac:dyDescent="0.25">
      <c r="A334" s="1">
        <v>44510</v>
      </c>
      <c r="B334" s="2">
        <f t="shared" si="52"/>
        <v>258</v>
      </c>
      <c r="C334" s="7"/>
      <c r="D334" s="2" t="e">
        <f t="shared" si="58"/>
        <v>#N/A</v>
      </c>
      <c r="E334" s="2" t="e">
        <f t="shared" si="70"/>
        <v>#N/A</v>
      </c>
      <c r="F334" s="2"/>
      <c r="G334" s="2">
        <f t="shared" si="73"/>
        <v>0</v>
      </c>
      <c r="H334" s="2">
        <f t="shared" si="68"/>
        <v>19177555</v>
      </c>
      <c r="I334" s="7"/>
      <c r="J334" s="2" t="e">
        <f t="shared" si="59"/>
        <v>#N/A</v>
      </c>
      <c r="K334" s="2" t="e">
        <f t="shared" si="71"/>
        <v>#N/A</v>
      </c>
      <c r="L334" s="2">
        <f t="array" ref="L334">IF(COUNT($C335)=0,IF(COUNT($C334)=1,I334,SUM(L333+LOOKUP(2,1/(ISNUMBER($K$1:$K$194)),$K$1:$K$194))),I334)</f>
        <v>6133618.1428571632</v>
      </c>
      <c r="M334" s="8" t="e">
        <f t="shared" si="75"/>
        <v>#N/A</v>
      </c>
      <c r="N334" s="2" t="e">
        <f t="shared" si="60"/>
        <v>#N/A</v>
      </c>
      <c r="O334" s="2" t="e">
        <f t="shared" si="72"/>
        <v>#N/A</v>
      </c>
      <c r="P334" s="2">
        <v>967656.3102787286</v>
      </c>
      <c r="Q334" s="2">
        <f t="shared" si="74"/>
        <v>800000</v>
      </c>
      <c r="R334" s="2">
        <f t="shared" si="69"/>
        <v>192971964.84477159</v>
      </c>
      <c r="S334" s="2">
        <f t="shared" si="61"/>
        <v>0</v>
      </c>
      <c r="T334" s="2">
        <f t="shared" si="62"/>
        <v>20920.857142857276</v>
      </c>
      <c r="U334" s="2">
        <f t="shared" si="63"/>
        <v>800000</v>
      </c>
      <c r="V334" s="2">
        <f t="shared" si="37"/>
        <v>19177555</v>
      </c>
      <c r="W334" s="2">
        <f t="shared" si="64"/>
        <v>0</v>
      </c>
      <c r="X334" s="2">
        <f t="shared" si="54"/>
        <v>800000</v>
      </c>
      <c r="Y334" s="2">
        <f t="shared" si="65"/>
        <v>173794409.84477156</v>
      </c>
      <c r="Z334" s="2" t="str">
        <f t="shared" si="55"/>
        <v>HERE</v>
      </c>
      <c r="AA334" s="2">
        <f>IF(Z334="HERE",Y334,AA333+Graph!$G$1*1000)</f>
        <v>173794409.84477156</v>
      </c>
      <c r="AB334" s="2">
        <f t="shared" si="66"/>
        <v>800000</v>
      </c>
      <c r="AC334" s="2">
        <f t="shared" si="67"/>
        <v>19177555</v>
      </c>
      <c r="AD334" s="3">
        <f t="shared" si="56"/>
        <v>52800000</v>
      </c>
      <c r="AE334" s="2">
        <f>IF(AE332&gt;=52800000,52800000,IF(AB313=Graph!G$1*1000,AE333+Graph!G$1*1000,AC334))</f>
        <v>19177555</v>
      </c>
      <c r="AF334" s="3">
        <f t="shared" si="57"/>
        <v>19177555</v>
      </c>
      <c r="AG334" s="3">
        <f t="shared" si="76"/>
        <v>48478877.75</v>
      </c>
      <c r="AH334" s="3" t="e">
        <f t="shared" si="53"/>
        <v>#N/A</v>
      </c>
    </row>
    <row r="335" spans="1:34" ht="15" x14ac:dyDescent="0.25">
      <c r="A335" s="1">
        <v>44511</v>
      </c>
      <c r="B335" s="2">
        <f t="shared" si="52"/>
        <v>259</v>
      </c>
      <c r="C335" s="7"/>
      <c r="D335" s="2" t="e">
        <f t="shared" si="58"/>
        <v>#N/A</v>
      </c>
      <c r="E335" s="2" t="e">
        <f t="shared" si="70"/>
        <v>#N/A</v>
      </c>
      <c r="F335" s="2"/>
      <c r="G335" s="2">
        <f t="shared" si="73"/>
        <v>0</v>
      </c>
      <c r="H335" s="2">
        <f t="shared" si="68"/>
        <v>19177555</v>
      </c>
      <c r="I335" s="7"/>
      <c r="J335" s="2" t="e">
        <f t="shared" si="59"/>
        <v>#N/A</v>
      </c>
      <c r="K335" s="2" t="e">
        <f t="shared" si="71"/>
        <v>#N/A</v>
      </c>
      <c r="L335" s="2">
        <f t="array" ref="L335">IF(COUNT($C336)=0,IF(COUNT($C335)=1,I335,SUM(L334+LOOKUP(2,1/(ISNUMBER($K$1:$K$194)),$K$1:$K$194))),I335)</f>
        <v>6154539.0000000205</v>
      </c>
      <c r="M335" s="8" t="e">
        <f t="shared" si="75"/>
        <v>#N/A</v>
      </c>
      <c r="N335" s="2" t="e">
        <f t="shared" si="60"/>
        <v>#N/A</v>
      </c>
      <c r="O335" s="2" t="e">
        <f t="shared" si="72"/>
        <v>#N/A</v>
      </c>
      <c r="P335" s="2">
        <v>969762.95017421246</v>
      </c>
      <c r="Q335" s="2">
        <f t="shared" si="74"/>
        <v>800000</v>
      </c>
      <c r="R335" s="2">
        <f t="shared" si="69"/>
        <v>193771964.84477159</v>
      </c>
      <c r="S335" s="2">
        <f t="shared" si="61"/>
        <v>0</v>
      </c>
      <c r="T335" s="2">
        <f t="shared" si="62"/>
        <v>20920.857142857276</v>
      </c>
      <c r="U335" s="2">
        <f t="shared" si="63"/>
        <v>800000</v>
      </c>
      <c r="V335" s="2">
        <f t="shared" si="37"/>
        <v>19177555</v>
      </c>
      <c r="W335" s="2">
        <f t="shared" si="64"/>
        <v>0</v>
      </c>
      <c r="X335" s="2">
        <f t="shared" si="54"/>
        <v>800000</v>
      </c>
      <c r="Y335" s="2">
        <f t="shared" si="65"/>
        <v>174594409.84477156</v>
      </c>
      <c r="Z335" s="2" t="str">
        <f t="shared" si="55"/>
        <v>HERE</v>
      </c>
      <c r="AA335" s="2">
        <f>IF(Z335="HERE",Y335,AA334+Graph!$G$1*1000)</f>
        <v>174594409.84477156</v>
      </c>
      <c r="AB335" s="2">
        <f t="shared" si="66"/>
        <v>800000</v>
      </c>
      <c r="AC335" s="2">
        <f t="shared" si="67"/>
        <v>19177555</v>
      </c>
      <c r="AD335" s="3">
        <f t="shared" si="56"/>
        <v>52800000</v>
      </c>
      <c r="AE335" s="2">
        <f>IF(AE333&gt;=52800000,52800000,IF(AB314=Graph!G$1*1000,AE334+Graph!G$1*1000,AC335))</f>
        <v>19177555</v>
      </c>
      <c r="AF335" s="3">
        <f t="shared" si="57"/>
        <v>19177555</v>
      </c>
      <c r="AG335" s="3">
        <f t="shared" si="76"/>
        <v>48478877.75</v>
      </c>
      <c r="AH335" s="3" t="e">
        <f t="shared" si="53"/>
        <v>#N/A</v>
      </c>
    </row>
    <row r="336" spans="1:34" ht="15" x14ac:dyDescent="0.25">
      <c r="A336" s="1">
        <v>44512</v>
      </c>
      <c r="B336" s="2">
        <f t="shared" si="52"/>
        <v>260</v>
      </c>
      <c r="C336" s="7"/>
      <c r="D336" s="2" t="e">
        <f t="shared" si="58"/>
        <v>#N/A</v>
      </c>
      <c r="E336" s="2" t="e">
        <f t="shared" si="70"/>
        <v>#N/A</v>
      </c>
      <c r="F336" s="2"/>
      <c r="G336" s="2">
        <f t="shared" si="73"/>
        <v>0</v>
      </c>
      <c r="H336" s="2">
        <f t="shared" si="68"/>
        <v>19177555</v>
      </c>
      <c r="I336" s="7"/>
      <c r="J336" s="2" t="e">
        <f t="shared" si="59"/>
        <v>#N/A</v>
      </c>
      <c r="K336" s="2" t="e">
        <f t="shared" si="71"/>
        <v>#N/A</v>
      </c>
      <c r="L336" s="2">
        <f t="array" ref="L336">IF(COUNT($C337)=0,IF(COUNT($C336)=1,I336,SUM(L335+LOOKUP(2,1/(ISNUMBER($K$1:$K$194)),$K$1:$K$194))),I336)</f>
        <v>6175459.8571428778</v>
      </c>
      <c r="M336" s="8" t="e">
        <f t="shared" si="75"/>
        <v>#N/A</v>
      </c>
      <c r="N336" s="2" t="e">
        <f t="shared" si="60"/>
        <v>#N/A</v>
      </c>
      <c r="O336" s="2" t="e">
        <f t="shared" si="72"/>
        <v>#N/A</v>
      </c>
      <c r="P336" s="2">
        <v>971869.59006968141</v>
      </c>
      <c r="Q336" s="2">
        <f t="shared" si="74"/>
        <v>800000</v>
      </c>
      <c r="R336" s="2">
        <f t="shared" si="69"/>
        <v>194571964.84477159</v>
      </c>
      <c r="S336" s="2">
        <f t="shared" si="61"/>
        <v>0</v>
      </c>
      <c r="T336" s="2">
        <f t="shared" si="62"/>
        <v>20920.857142857276</v>
      </c>
      <c r="U336" s="2">
        <f t="shared" si="63"/>
        <v>800000</v>
      </c>
      <c r="V336" s="2">
        <f t="shared" si="37"/>
        <v>19177555</v>
      </c>
      <c r="W336" s="2">
        <f t="shared" si="64"/>
        <v>0</v>
      </c>
      <c r="X336" s="2">
        <f t="shared" si="54"/>
        <v>800000</v>
      </c>
      <c r="Y336" s="2">
        <f t="shared" si="65"/>
        <v>175394409.84477156</v>
      </c>
      <c r="Z336" s="2" t="str">
        <f t="shared" si="55"/>
        <v>HERE</v>
      </c>
      <c r="AA336" s="2">
        <f>IF(Z336="HERE",Y336,AA335+Graph!$G$1*1000)</f>
        <v>175394409.84477156</v>
      </c>
      <c r="AB336" s="2">
        <f t="shared" si="66"/>
        <v>800000</v>
      </c>
      <c r="AC336" s="2">
        <f t="shared" si="67"/>
        <v>19177555</v>
      </c>
      <c r="AD336" s="3">
        <f t="shared" si="56"/>
        <v>52800000</v>
      </c>
      <c r="AE336" s="2">
        <f>IF(AE334&gt;=52800000,52800000,IF(AB315=Graph!G$1*1000,AE335+Graph!G$1*1000,AC336))</f>
        <v>19177555</v>
      </c>
      <c r="AF336" s="3">
        <f t="shared" si="57"/>
        <v>19177555</v>
      </c>
      <c r="AG336" s="3">
        <f t="shared" si="76"/>
        <v>48478877.75</v>
      </c>
      <c r="AH336" s="3" t="e">
        <f t="shared" si="53"/>
        <v>#N/A</v>
      </c>
    </row>
    <row r="337" spans="1:34" ht="15" x14ac:dyDescent="0.25">
      <c r="A337" s="1">
        <v>44513</v>
      </c>
      <c r="B337" s="2">
        <f t="shared" si="52"/>
        <v>261</v>
      </c>
      <c r="C337" s="7"/>
      <c r="D337" s="2" t="e">
        <f t="shared" si="58"/>
        <v>#N/A</v>
      </c>
      <c r="E337" s="2" t="e">
        <f t="shared" si="70"/>
        <v>#N/A</v>
      </c>
      <c r="F337" s="2"/>
      <c r="G337" s="2">
        <f t="shared" si="73"/>
        <v>0</v>
      </c>
      <c r="H337" s="2">
        <f t="shared" si="68"/>
        <v>19177555</v>
      </c>
      <c r="I337" s="7"/>
      <c r="J337" s="2" t="e">
        <f t="shared" si="59"/>
        <v>#N/A</v>
      </c>
      <c r="K337" s="2" t="e">
        <f t="shared" si="71"/>
        <v>#N/A</v>
      </c>
      <c r="L337" s="2">
        <f t="array" ref="L337">IF(COUNT($C338)=0,IF(COUNT($C337)=1,I337,SUM(L336+LOOKUP(2,1/(ISNUMBER($K$1:$K$194)),$K$1:$K$194))),I337)</f>
        <v>6196380.714285735</v>
      </c>
      <c r="M337" s="8" t="e">
        <f t="shared" si="75"/>
        <v>#N/A</v>
      </c>
      <c r="N337" s="2" t="e">
        <f t="shared" si="60"/>
        <v>#N/A</v>
      </c>
      <c r="O337" s="2" t="e">
        <f t="shared" si="72"/>
        <v>#N/A</v>
      </c>
      <c r="P337" s="2">
        <v>973976.22996515036</v>
      </c>
      <c r="Q337" s="2">
        <f t="shared" si="74"/>
        <v>800000</v>
      </c>
      <c r="R337" s="2">
        <f t="shared" si="69"/>
        <v>195371964.84477159</v>
      </c>
      <c r="S337" s="2">
        <f t="shared" si="61"/>
        <v>0</v>
      </c>
      <c r="T337" s="2">
        <f t="shared" si="62"/>
        <v>20920.857142857276</v>
      </c>
      <c r="U337" s="2">
        <f t="shared" si="63"/>
        <v>800000</v>
      </c>
      <c r="V337" s="2">
        <f t="shared" si="37"/>
        <v>19177555</v>
      </c>
      <c r="W337" s="2">
        <f t="shared" si="64"/>
        <v>0</v>
      </c>
      <c r="X337" s="2">
        <f t="shared" si="54"/>
        <v>800000</v>
      </c>
      <c r="Y337" s="2">
        <f t="shared" si="65"/>
        <v>176194409.84477156</v>
      </c>
      <c r="Z337" s="2" t="str">
        <f t="shared" si="55"/>
        <v>HERE</v>
      </c>
      <c r="AA337" s="2">
        <f>IF(Z337="HERE",Y337,AA336+Graph!$G$1*1000)</f>
        <v>176194409.84477156</v>
      </c>
      <c r="AB337" s="2">
        <f t="shared" si="66"/>
        <v>800000</v>
      </c>
      <c r="AC337" s="2">
        <f t="shared" si="67"/>
        <v>19177555</v>
      </c>
      <c r="AD337" s="3">
        <f t="shared" si="56"/>
        <v>52800000</v>
      </c>
      <c r="AE337" s="2">
        <f>IF(AE335&gt;=52800000,52800000,IF(AB316=Graph!G$1*1000,AE336+Graph!G$1*1000,AC337))</f>
        <v>19177555</v>
      </c>
      <c r="AF337" s="3">
        <f t="shared" si="57"/>
        <v>19177555</v>
      </c>
      <c r="AG337" s="3">
        <f t="shared" si="76"/>
        <v>48478877.75</v>
      </c>
      <c r="AH337" s="3" t="e">
        <f t="shared" si="53"/>
        <v>#N/A</v>
      </c>
    </row>
    <row r="338" spans="1:34" ht="15" x14ac:dyDescent="0.25">
      <c r="A338" s="1">
        <v>44514</v>
      </c>
      <c r="B338" s="2">
        <f t="shared" si="52"/>
        <v>262</v>
      </c>
      <c r="C338" s="7"/>
      <c r="D338" s="2" t="e">
        <f t="shared" si="58"/>
        <v>#N/A</v>
      </c>
      <c r="E338" s="2" t="e">
        <f t="shared" si="70"/>
        <v>#N/A</v>
      </c>
      <c r="F338" s="2"/>
      <c r="G338" s="2">
        <f t="shared" si="73"/>
        <v>0</v>
      </c>
      <c r="H338" s="2">
        <f t="shared" si="68"/>
        <v>19177555</v>
      </c>
      <c r="I338" s="7"/>
      <c r="J338" s="2" t="e">
        <f t="shared" si="59"/>
        <v>#N/A</v>
      </c>
      <c r="K338" s="2" t="e">
        <f t="shared" si="71"/>
        <v>#N/A</v>
      </c>
      <c r="L338" s="2">
        <f t="array" ref="L338">IF(COUNT($C339)=0,IF(COUNT($C338)=1,I338,SUM(L337+LOOKUP(2,1/(ISNUMBER($K$1:$K$194)),$K$1:$K$194))),I338)</f>
        <v>6217301.5714285923</v>
      </c>
      <c r="M338" s="8" t="e">
        <f t="shared" si="75"/>
        <v>#N/A</v>
      </c>
      <c r="N338" s="2" t="e">
        <f t="shared" si="60"/>
        <v>#N/A</v>
      </c>
      <c r="O338" s="2" t="e">
        <f t="shared" si="72"/>
        <v>#N/A</v>
      </c>
      <c r="P338" s="2">
        <v>976082.86986061931</v>
      </c>
      <c r="Q338" s="2">
        <f t="shared" si="74"/>
        <v>800000</v>
      </c>
      <c r="R338" s="2">
        <f t="shared" si="69"/>
        <v>196171964.84477159</v>
      </c>
      <c r="S338" s="2">
        <f t="shared" si="61"/>
        <v>0</v>
      </c>
      <c r="T338" s="2">
        <f t="shared" si="62"/>
        <v>20920.857142857276</v>
      </c>
      <c r="U338" s="2">
        <f t="shared" si="63"/>
        <v>800000</v>
      </c>
      <c r="V338" s="2">
        <f t="shared" si="37"/>
        <v>19177555</v>
      </c>
      <c r="W338" s="2">
        <f t="shared" si="64"/>
        <v>0</v>
      </c>
      <c r="X338" s="2">
        <f t="shared" si="54"/>
        <v>800000</v>
      </c>
      <c r="Y338" s="2">
        <f t="shared" si="65"/>
        <v>176994409.84477156</v>
      </c>
      <c r="Z338" s="2" t="str">
        <f t="shared" si="55"/>
        <v>HERE</v>
      </c>
      <c r="AA338" s="2">
        <f>IF(Z338="HERE",Y338,AA337+Graph!$G$1*1000)</f>
        <v>176994409.84477156</v>
      </c>
      <c r="AB338" s="2">
        <f t="shared" si="66"/>
        <v>800000</v>
      </c>
      <c r="AC338" s="2">
        <f t="shared" si="67"/>
        <v>19177555</v>
      </c>
      <c r="AD338" s="3">
        <f t="shared" si="56"/>
        <v>52800000</v>
      </c>
      <c r="AE338" s="2">
        <f>IF(AE336&gt;=52800000,52800000,IF(AB317=Graph!G$1*1000,AE337+Graph!G$1*1000,AC338))</f>
        <v>19177555</v>
      </c>
      <c r="AF338" s="3">
        <f t="shared" si="57"/>
        <v>19177555</v>
      </c>
      <c r="AG338" s="3">
        <f t="shared" si="76"/>
        <v>48478877.75</v>
      </c>
      <c r="AH338" s="3" t="e">
        <f t="shared" si="53"/>
        <v>#N/A</v>
      </c>
    </row>
    <row r="339" spans="1:34" ht="15" x14ac:dyDescent="0.25">
      <c r="A339" s="1">
        <v>44515</v>
      </c>
      <c r="B339" s="2">
        <f t="shared" si="52"/>
        <v>263</v>
      </c>
      <c r="C339" s="7"/>
      <c r="D339" s="2" t="e">
        <f t="shared" si="58"/>
        <v>#N/A</v>
      </c>
      <c r="E339" s="2" t="e">
        <f t="shared" si="70"/>
        <v>#N/A</v>
      </c>
      <c r="F339" s="2"/>
      <c r="G339" s="2">
        <f t="shared" si="73"/>
        <v>0</v>
      </c>
      <c r="H339" s="2">
        <f t="shared" si="68"/>
        <v>19177555</v>
      </c>
      <c r="I339" s="7"/>
      <c r="J339" s="2" t="e">
        <f t="shared" si="59"/>
        <v>#N/A</v>
      </c>
      <c r="K339" s="2" t="e">
        <f t="shared" si="71"/>
        <v>#N/A</v>
      </c>
      <c r="L339" s="2">
        <f t="array" ref="L339">IF(COUNT($C340)=0,IF(COUNT($C339)=1,I339,SUM(L338+LOOKUP(2,1/(ISNUMBER($K$1:$K$194)),$K$1:$K$194))),I339)</f>
        <v>6238222.4285714496</v>
      </c>
      <c r="M339" s="8" t="e">
        <f t="shared" si="75"/>
        <v>#N/A</v>
      </c>
      <c r="N339" s="2" t="e">
        <f t="shared" si="60"/>
        <v>#N/A</v>
      </c>
      <c r="O339" s="2" t="e">
        <f t="shared" si="72"/>
        <v>#N/A</v>
      </c>
      <c r="P339" s="2">
        <v>978189.50975608826</v>
      </c>
      <c r="Q339" s="2">
        <f t="shared" si="74"/>
        <v>800000</v>
      </c>
      <c r="R339" s="2">
        <f t="shared" si="69"/>
        <v>196971964.84477159</v>
      </c>
      <c r="S339" s="2">
        <f t="shared" si="61"/>
        <v>0</v>
      </c>
      <c r="T339" s="2">
        <f t="shared" si="62"/>
        <v>20920.857142857276</v>
      </c>
      <c r="U339" s="2">
        <f t="shared" si="63"/>
        <v>800000</v>
      </c>
      <c r="V339" s="2">
        <f t="shared" si="37"/>
        <v>19177555</v>
      </c>
      <c r="W339" s="2">
        <f t="shared" si="64"/>
        <v>0</v>
      </c>
      <c r="X339" s="2">
        <f t="shared" si="54"/>
        <v>800000</v>
      </c>
      <c r="Y339" s="2">
        <f t="shared" si="65"/>
        <v>177794409.84477156</v>
      </c>
      <c r="Z339" s="2" t="str">
        <f t="shared" si="55"/>
        <v>HERE</v>
      </c>
      <c r="AA339" s="2">
        <f>IF(Z339="HERE",Y339,AA338+Graph!$G$1*1000)</f>
        <v>177794409.84477156</v>
      </c>
      <c r="AB339" s="2">
        <f t="shared" si="66"/>
        <v>800000</v>
      </c>
      <c r="AC339" s="2">
        <f t="shared" si="67"/>
        <v>19177555</v>
      </c>
      <c r="AD339" s="3">
        <f t="shared" si="56"/>
        <v>52800000</v>
      </c>
      <c r="AE339" s="2">
        <f>IF(AE337&gt;=52800000,52800000,IF(AB318=Graph!G$1*1000,AE338+Graph!G$1*1000,AC339))</f>
        <v>19177555</v>
      </c>
      <c r="AF339" s="3">
        <f t="shared" si="57"/>
        <v>19177555</v>
      </c>
      <c r="AG339" s="3">
        <f t="shared" si="76"/>
        <v>48478877.75</v>
      </c>
      <c r="AH339" s="3" t="e">
        <f t="shared" si="53"/>
        <v>#N/A</v>
      </c>
    </row>
    <row r="340" spans="1:34" ht="15" x14ac:dyDescent="0.25">
      <c r="A340" s="1">
        <v>44516</v>
      </c>
      <c r="B340" s="2">
        <f t="shared" si="52"/>
        <v>264</v>
      </c>
      <c r="C340" s="7"/>
      <c r="D340" s="2" t="e">
        <f t="shared" si="58"/>
        <v>#N/A</v>
      </c>
      <c r="E340" s="2" t="e">
        <f t="shared" si="70"/>
        <v>#N/A</v>
      </c>
      <c r="F340" s="2"/>
      <c r="G340" s="2">
        <f t="shared" si="73"/>
        <v>0</v>
      </c>
      <c r="H340" s="2">
        <f t="shared" si="68"/>
        <v>19177555</v>
      </c>
      <c r="I340" s="7"/>
      <c r="J340" s="2" t="e">
        <f t="shared" si="59"/>
        <v>#N/A</v>
      </c>
      <c r="K340" s="2" t="e">
        <f t="shared" si="71"/>
        <v>#N/A</v>
      </c>
      <c r="L340" s="2">
        <f t="array" ref="L340">IF(COUNT($C341)=0,IF(COUNT($C340)=1,I340,SUM(L339+LOOKUP(2,1/(ISNUMBER($K$1:$K$194)),$K$1:$K$194))),I340)</f>
        <v>6259143.2857143069</v>
      </c>
      <c r="M340" s="8" t="e">
        <f t="shared" si="75"/>
        <v>#N/A</v>
      </c>
      <c r="N340" s="2" t="e">
        <f t="shared" si="60"/>
        <v>#N/A</v>
      </c>
      <c r="O340" s="2" t="e">
        <f t="shared" si="72"/>
        <v>#N/A</v>
      </c>
      <c r="P340" s="2">
        <v>980296.14965155721</v>
      </c>
      <c r="Q340" s="2">
        <f t="shared" si="74"/>
        <v>800000</v>
      </c>
      <c r="R340" s="2">
        <f t="shared" si="69"/>
        <v>197771964.84477159</v>
      </c>
      <c r="S340" s="2">
        <f t="shared" si="61"/>
        <v>0</v>
      </c>
      <c r="T340" s="2">
        <f t="shared" si="62"/>
        <v>20920.857142857276</v>
      </c>
      <c r="U340" s="2">
        <f t="shared" si="63"/>
        <v>800000</v>
      </c>
      <c r="V340" s="2">
        <f t="shared" si="37"/>
        <v>19177555</v>
      </c>
      <c r="W340" s="2">
        <f t="shared" si="64"/>
        <v>0</v>
      </c>
      <c r="X340" s="2">
        <f t="shared" si="54"/>
        <v>800000</v>
      </c>
      <c r="Y340" s="2">
        <f t="shared" si="65"/>
        <v>178594409.84477156</v>
      </c>
      <c r="Z340" s="2" t="str">
        <f t="shared" si="55"/>
        <v>HERE</v>
      </c>
      <c r="AA340" s="2">
        <f>IF(Z340="HERE",Y340,AA339+Graph!$G$1*1000)</f>
        <v>178594409.84477156</v>
      </c>
      <c r="AB340" s="2">
        <f t="shared" si="66"/>
        <v>800000</v>
      </c>
      <c r="AC340" s="2">
        <f t="shared" si="67"/>
        <v>19177555</v>
      </c>
      <c r="AD340" s="3">
        <f t="shared" si="56"/>
        <v>52800000</v>
      </c>
      <c r="AE340" s="2">
        <f>IF(AE338&gt;=52800000,52800000,IF(AB319=Graph!G$1*1000,AE339+Graph!G$1*1000,AC340))</f>
        <v>19177555</v>
      </c>
      <c r="AF340" s="3">
        <f t="shared" si="57"/>
        <v>19177555</v>
      </c>
      <c r="AG340" s="3">
        <f t="shared" si="76"/>
        <v>48478877.75</v>
      </c>
      <c r="AH340" s="3" t="e">
        <f t="shared" si="53"/>
        <v>#N/A</v>
      </c>
    </row>
    <row r="341" spans="1:34" ht="15" x14ac:dyDescent="0.25">
      <c r="A341" s="1">
        <v>44517</v>
      </c>
      <c r="B341" s="2">
        <f t="shared" si="52"/>
        <v>265</v>
      </c>
      <c r="C341" s="7"/>
      <c r="D341" s="2" t="e">
        <f t="shared" si="58"/>
        <v>#N/A</v>
      </c>
      <c r="E341" s="2" t="e">
        <f t="shared" si="70"/>
        <v>#N/A</v>
      </c>
      <c r="F341" s="2"/>
      <c r="G341" s="2">
        <f t="shared" si="73"/>
        <v>0</v>
      </c>
      <c r="H341" s="2">
        <f t="shared" si="68"/>
        <v>19177555</v>
      </c>
      <c r="I341" s="7"/>
      <c r="J341" s="2" t="e">
        <f t="shared" si="59"/>
        <v>#N/A</v>
      </c>
      <c r="K341" s="2" t="e">
        <f t="shared" si="71"/>
        <v>#N/A</v>
      </c>
      <c r="L341" s="2">
        <f t="array" ref="L341">IF(COUNT($C342)=0,IF(COUNT($C341)=1,I341,SUM(L340+LOOKUP(2,1/(ISNUMBER($K$1:$K$194)),$K$1:$K$194))),I341)</f>
        <v>6280064.1428571641</v>
      </c>
      <c r="M341" s="8" t="e">
        <f t="shared" si="75"/>
        <v>#N/A</v>
      </c>
      <c r="N341" s="2" t="e">
        <f t="shared" si="60"/>
        <v>#N/A</v>
      </c>
      <c r="O341" s="2" t="e">
        <f t="shared" si="72"/>
        <v>#N/A</v>
      </c>
      <c r="P341" s="2">
        <v>982402.78954702616</v>
      </c>
      <c r="Q341" s="2">
        <f t="shared" si="74"/>
        <v>800000</v>
      </c>
      <c r="R341" s="2">
        <f t="shared" si="69"/>
        <v>198571964.84477159</v>
      </c>
      <c r="S341" s="2">
        <f t="shared" si="61"/>
        <v>0</v>
      </c>
      <c r="T341" s="2">
        <f t="shared" si="62"/>
        <v>20920.857142857276</v>
      </c>
      <c r="U341" s="2">
        <f t="shared" si="63"/>
        <v>800000</v>
      </c>
      <c r="V341" s="2">
        <f t="shared" si="37"/>
        <v>19177555</v>
      </c>
      <c r="W341" s="2">
        <f t="shared" si="64"/>
        <v>0</v>
      </c>
      <c r="X341" s="2">
        <f t="shared" si="54"/>
        <v>800000</v>
      </c>
      <c r="Y341" s="2">
        <f t="shared" si="65"/>
        <v>179394409.84477156</v>
      </c>
      <c r="Z341" s="2" t="str">
        <f t="shared" si="55"/>
        <v>HERE</v>
      </c>
      <c r="AA341" s="2">
        <f>IF(Z341="HERE",Y341,AA340+Graph!$G$1*1000)</f>
        <v>179394409.84477156</v>
      </c>
      <c r="AB341" s="2">
        <f t="shared" si="66"/>
        <v>800000</v>
      </c>
      <c r="AC341" s="2">
        <f t="shared" si="67"/>
        <v>19177555</v>
      </c>
      <c r="AD341" s="3">
        <f t="shared" si="56"/>
        <v>52800000</v>
      </c>
      <c r="AE341" s="2">
        <f>IF(AE339&gt;=52800000,52800000,IF(AB320=Graph!G$1*1000,AE340+Graph!G$1*1000,AC341))</f>
        <v>19177555</v>
      </c>
      <c r="AF341" s="3">
        <f t="shared" si="57"/>
        <v>19177555</v>
      </c>
      <c r="AG341" s="3">
        <f t="shared" si="76"/>
        <v>48478877.75</v>
      </c>
      <c r="AH341" s="3" t="e">
        <f t="shared" si="53"/>
        <v>#N/A</v>
      </c>
    </row>
    <row r="342" spans="1:34" ht="15" x14ac:dyDescent="0.25">
      <c r="A342" s="1">
        <v>44518</v>
      </c>
      <c r="B342" s="2">
        <f t="shared" si="52"/>
        <v>266</v>
      </c>
      <c r="C342" s="7"/>
      <c r="D342" s="2" t="e">
        <f t="shared" si="58"/>
        <v>#N/A</v>
      </c>
      <c r="E342" s="2" t="e">
        <f t="shared" si="70"/>
        <v>#N/A</v>
      </c>
      <c r="F342" s="2"/>
      <c r="G342" s="2">
        <f t="shared" si="73"/>
        <v>0</v>
      </c>
      <c r="H342" s="2">
        <f t="shared" si="68"/>
        <v>19177555</v>
      </c>
      <c r="I342" s="7"/>
      <c r="J342" s="2" t="e">
        <f t="shared" si="59"/>
        <v>#N/A</v>
      </c>
      <c r="K342" s="2" t="e">
        <f t="shared" si="71"/>
        <v>#N/A</v>
      </c>
      <c r="L342" s="2">
        <f t="array" ref="L342">IF(COUNT($C343)=0,IF(COUNT($C342)=1,I342,SUM(L341+LOOKUP(2,1/(ISNUMBER($K$1:$K$194)),$K$1:$K$194))),I342)</f>
        <v>6300985.0000000214</v>
      </c>
      <c r="M342" s="8" t="e">
        <f t="shared" si="75"/>
        <v>#N/A</v>
      </c>
      <c r="N342" s="2" t="e">
        <f t="shared" si="60"/>
        <v>#N/A</v>
      </c>
      <c r="O342" s="2" t="e">
        <f t="shared" si="72"/>
        <v>#N/A</v>
      </c>
      <c r="P342" s="2">
        <v>984509.42944249511</v>
      </c>
      <c r="Q342" s="2">
        <f t="shared" si="74"/>
        <v>800000</v>
      </c>
      <c r="R342" s="2">
        <f t="shared" si="69"/>
        <v>199371964.84477159</v>
      </c>
      <c r="S342" s="2">
        <f t="shared" si="61"/>
        <v>0</v>
      </c>
      <c r="T342" s="2">
        <f t="shared" si="62"/>
        <v>20920.857142857276</v>
      </c>
      <c r="U342" s="2">
        <f t="shared" si="63"/>
        <v>800000</v>
      </c>
      <c r="V342" s="2">
        <f t="shared" si="37"/>
        <v>19177555</v>
      </c>
      <c r="W342" s="2">
        <f t="shared" si="64"/>
        <v>0</v>
      </c>
      <c r="X342" s="2">
        <f t="shared" si="54"/>
        <v>800000</v>
      </c>
      <c r="Y342" s="2">
        <f t="shared" si="65"/>
        <v>180194409.84477156</v>
      </c>
      <c r="Z342" s="2" t="str">
        <f t="shared" si="55"/>
        <v>HERE</v>
      </c>
      <c r="AA342" s="2">
        <f>IF(Z342="HERE",Y342,AA341+Graph!$G$1*1000)</f>
        <v>180194409.84477156</v>
      </c>
      <c r="AB342" s="2">
        <f t="shared" si="66"/>
        <v>800000</v>
      </c>
      <c r="AC342" s="2">
        <f t="shared" si="67"/>
        <v>19177555</v>
      </c>
      <c r="AD342" s="3">
        <f t="shared" si="56"/>
        <v>52800000</v>
      </c>
      <c r="AE342" s="2">
        <f>IF(AE340&gt;=52800000,52800000,IF(AB321=Graph!G$1*1000,AE341+Graph!G$1*1000,AC342))</f>
        <v>19177555</v>
      </c>
      <c r="AF342" s="3">
        <f t="shared" si="57"/>
        <v>19177555</v>
      </c>
      <c r="AG342" s="3">
        <f t="shared" si="76"/>
        <v>48478877.75</v>
      </c>
      <c r="AH342" s="3" t="e">
        <f t="shared" si="53"/>
        <v>#N/A</v>
      </c>
    </row>
    <row r="343" spans="1:34" ht="15" x14ac:dyDescent="0.25">
      <c r="A343" s="1">
        <v>44519</v>
      </c>
      <c r="B343" s="2">
        <f t="shared" si="52"/>
        <v>267</v>
      </c>
      <c r="C343" s="7"/>
      <c r="D343" s="2" t="e">
        <f t="shared" si="58"/>
        <v>#N/A</v>
      </c>
      <c r="E343" s="2" t="e">
        <f t="shared" si="70"/>
        <v>#N/A</v>
      </c>
      <c r="F343" s="2"/>
      <c r="G343" s="2">
        <f t="shared" si="73"/>
        <v>0</v>
      </c>
      <c r="H343" s="2">
        <f t="shared" si="68"/>
        <v>19177555</v>
      </c>
      <c r="I343" s="7"/>
      <c r="J343" s="2" t="e">
        <f t="shared" si="59"/>
        <v>#N/A</v>
      </c>
      <c r="K343" s="2" t="e">
        <f t="shared" si="71"/>
        <v>#N/A</v>
      </c>
      <c r="L343" s="2">
        <f t="array" ref="L343">IF(COUNT($C344)=0,IF(COUNT($C343)=1,I343,SUM(L342+LOOKUP(2,1/(ISNUMBER($K$1:$K$194)),$K$1:$K$194))),I343)</f>
        <v>6321905.8571428787</v>
      </c>
      <c r="M343" s="8" t="e">
        <f t="shared" si="75"/>
        <v>#N/A</v>
      </c>
      <c r="N343" s="2" t="e">
        <f t="shared" si="60"/>
        <v>#N/A</v>
      </c>
      <c r="O343" s="2" t="e">
        <f t="shared" si="72"/>
        <v>#N/A</v>
      </c>
      <c r="P343" s="2">
        <v>986616.06933796406</v>
      </c>
      <c r="Q343" s="2">
        <f t="shared" si="74"/>
        <v>800000</v>
      </c>
      <c r="R343" s="2">
        <f t="shared" si="69"/>
        <v>200171964.84477159</v>
      </c>
      <c r="S343" s="2">
        <f t="shared" si="61"/>
        <v>0</v>
      </c>
      <c r="T343" s="2">
        <f t="shared" si="62"/>
        <v>20920.857142857276</v>
      </c>
      <c r="U343" s="2">
        <f t="shared" si="63"/>
        <v>800000</v>
      </c>
      <c r="V343" s="2">
        <f t="shared" si="37"/>
        <v>19177555</v>
      </c>
      <c r="W343" s="2">
        <f t="shared" si="64"/>
        <v>0</v>
      </c>
      <c r="X343" s="2">
        <f t="shared" si="54"/>
        <v>800000</v>
      </c>
      <c r="Y343" s="2">
        <f t="shared" si="65"/>
        <v>180994409.84477156</v>
      </c>
      <c r="Z343" s="2" t="str">
        <f t="shared" si="55"/>
        <v>HERE</v>
      </c>
      <c r="AA343" s="2">
        <f>IF(Z343="HERE",Y343,AA342+Graph!$G$1*1000)</f>
        <v>180994409.84477156</v>
      </c>
      <c r="AB343" s="2">
        <f t="shared" si="66"/>
        <v>800000</v>
      </c>
      <c r="AC343" s="2">
        <f t="shared" si="67"/>
        <v>19177555</v>
      </c>
      <c r="AD343" s="3">
        <f t="shared" si="56"/>
        <v>52800000</v>
      </c>
      <c r="AE343" s="2">
        <f>IF(AE341&gt;=52800000,52800000,IF(AB322=Graph!G$1*1000,AE342+Graph!G$1*1000,AC343))</f>
        <v>19177555</v>
      </c>
      <c r="AF343" s="3">
        <f t="shared" si="57"/>
        <v>19177555</v>
      </c>
      <c r="AG343" s="3">
        <f t="shared" si="76"/>
        <v>48478877.75</v>
      </c>
      <c r="AH343" s="3" t="e">
        <f t="shared" si="53"/>
        <v>#N/A</v>
      </c>
    </row>
    <row r="344" spans="1:34" ht="15" x14ac:dyDescent="0.25">
      <c r="A344" s="1">
        <v>44520</v>
      </c>
      <c r="B344" s="2">
        <f t="shared" si="52"/>
        <v>268</v>
      </c>
      <c r="C344" s="7"/>
      <c r="D344" s="2" t="e">
        <f t="shared" si="58"/>
        <v>#N/A</v>
      </c>
      <c r="E344" s="2" t="e">
        <f t="shared" si="70"/>
        <v>#N/A</v>
      </c>
      <c r="F344" s="2"/>
      <c r="G344" s="2">
        <f t="shared" si="73"/>
        <v>0</v>
      </c>
      <c r="H344" s="2">
        <f t="shared" si="68"/>
        <v>19177555</v>
      </c>
      <c r="I344" s="7"/>
      <c r="J344" s="2" t="e">
        <f t="shared" si="59"/>
        <v>#N/A</v>
      </c>
      <c r="K344" s="2" t="e">
        <f t="shared" si="71"/>
        <v>#N/A</v>
      </c>
      <c r="L344" s="2">
        <f t="array" ref="L344">IF(COUNT($C345)=0,IF(COUNT($C344)=1,I344,SUM(L343+LOOKUP(2,1/(ISNUMBER($K$1:$K$194)),$K$1:$K$194))),I344)</f>
        <v>6342826.714285736</v>
      </c>
      <c r="M344" s="8" t="e">
        <f t="shared" si="75"/>
        <v>#N/A</v>
      </c>
      <c r="N344" s="2" t="e">
        <f t="shared" si="60"/>
        <v>#N/A</v>
      </c>
      <c r="O344" s="2" t="e">
        <f t="shared" si="72"/>
        <v>#N/A</v>
      </c>
      <c r="P344" s="2">
        <v>988722.70923343301</v>
      </c>
      <c r="Q344" s="2">
        <f t="shared" si="74"/>
        <v>800000</v>
      </c>
      <c r="R344" s="2">
        <f t="shared" si="69"/>
        <v>200971964.84477159</v>
      </c>
      <c r="S344" s="2">
        <f t="shared" si="61"/>
        <v>0</v>
      </c>
      <c r="T344" s="2">
        <f t="shared" si="62"/>
        <v>20920.857142857276</v>
      </c>
      <c r="U344" s="2">
        <f t="shared" si="63"/>
        <v>800000</v>
      </c>
      <c r="V344" s="2">
        <f t="shared" si="37"/>
        <v>19177555</v>
      </c>
      <c r="W344" s="2">
        <f t="shared" si="64"/>
        <v>0</v>
      </c>
      <c r="X344" s="2">
        <f t="shared" si="54"/>
        <v>800000</v>
      </c>
      <c r="Y344" s="2">
        <f t="shared" si="65"/>
        <v>181794409.84477156</v>
      </c>
      <c r="Z344" s="2" t="str">
        <f t="shared" si="55"/>
        <v>HERE</v>
      </c>
      <c r="AA344" s="2">
        <f>IF(Z344="HERE",Y344,AA343+Graph!$G$1*1000)</f>
        <v>181794409.84477156</v>
      </c>
      <c r="AB344" s="2">
        <f t="shared" si="66"/>
        <v>800000</v>
      </c>
      <c r="AC344" s="2">
        <f t="shared" si="67"/>
        <v>19177555</v>
      </c>
      <c r="AD344" s="3">
        <f t="shared" si="56"/>
        <v>52800000</v>
      </c>
      <c r="AE344" s="2">
        <f>IF(AE342&gt;=52800000,52800000,IF(AB323=Graph!G$1*1000,AE343+Graph!G$1*1000,AC344))</f>
        <v>19177555</v>
      </c>
      <c r="AF344" s="3">
        <f t="shared" si="57"/>
        <v>19177555</v>
      </c>
      <c r="AG344" s="3">
        <f t="shared" si="76"/>
        <v>48478877.75</v>
      </c>
      <c r="AH344" s="3" t="e">
        <f t="shared" si="53"/>
        <v>#N/A</v>
      </c>
    </row>
    <row r="345" spans="1:34" ht="15" x14ac:dyDescent="0.25">
      <c r="A345" s="1">
        <v>44521</v>
      </c>
      <c r="B345" s="2">
        <f t="shared" si="52"/>
        <v>269</v>
      </c>
      <c r="C345" s="7"/>
      <c r="D345" s="2" t="e">
        <f t="shared" si="58"/>
        <v>#N/A</v>
      </c>
      <c r="E345" s="2" t="e">
        <f t="shared" si="70"/>
        <v>#N/A</v>
      </c>
      <c r="F345" s="2"/>
      <c r="G345" s="2">
        <f t="shared" si="73"/>
        <v>0</v>
      </c>
      <c r="H345" s="2">
        <f t="shared" si="68"/>
        <v>19177555</v>
      </c>
      <c r="I345" s="7"/>
      <c r="J345" s="2" t="e">
        <f t="shared" si="59"/>
        <v>#N/A</v>
      </c>
      <c r="K345" s="2" t="e">
        <f t="shared" si="71"/>
        <v>#N/A</v>
      </c>
      <c r="L345" s="2">
        <f t="array" ref="L345">IF(COUNT($C346)=0,IF(COUNT($C345)=1,I345,SUM(L344+LOOKUP(2,1/(ISNUMBER($K$1:$K$194)),$K$1:$K$194))),I345)</f>
        <v>6363747.5714285932</v>
      </c>
      <c r="M345" s="8" t="e">
        <f t="shared" si="75"/>
        <v>#N/A</v>
      </c>
      <c r="N345" s="2" t="e">
        <f t="shared" si="60"/>
        <v>#N/A</v>
      </c>
      <c r="O345" s="2" t="e">
        <f t="shared" si="72"/>
        <v>#N/A</v>
      </c>
      <c r="P345" s="2">
        <v>990829.34912890196</v>
      </c>
      <c r="Q345" s="2">
        <f t="shared" si="74"/>
        <v>800000</v>
      </c>
      <c r="R345" s="2">
        <f t="shared" si="69"/>
        <v>201771964.84477159</v>
      </c>
      <c r="S345" s="2">
        <f t="shared" si="61"/>
        <v>0</v>
      </c>
      <c r="T345" s="2">
        <f t="shared" si="62"/>
        <v>20920.857142857276</v>
      </c>
      <c r="U345" s="2">
        <f t="shared" si="63"/>
        <v>800000</v>
      </c>
      <c r="V345" s="2">
        <f t="shared" si="37"/>
        <v>19177555</v>
      </c>
      <c r="W345" s="2">
        <f t="shared" si="64"/>
        <v>0</v>
      </c>
      <c r="X345" s="2">
        <f t="shared" si="54"/>
        <v>800000</v>
      </c>
      <c r="Y345" s="2">
        <f t="shared" si="65"/>
        <v>182594409.84477156</v>
      </c>
      <c r="Z345" s="2" t="str">
        <f t="shared" si="55"/>
        <v>HERE</v>
      </c>
      <c r="AA345" s="2">
        <f>IF(Z345="HERE",Y345,AA344+Graph!$G$1*1000)</f>
        <v>182594409.84477156</v>
      </c>
      <c r="AB345" s="2">
        <f t="shared" si="66"/>
        <v>800000</v>
      </c>
      <c r="AC345" s="2">
        <f t="shared" si="67"/>
        <v>19177555</v>
      </c>
      <c r="AD345" s="3">
        <f t="shared" si="56"/>
        <v>52800000</v>
      </c>
      <c r="AE345" s="2">
        <f>IF(AE343&gt;=52800000,52800000,IF(AB324=Graph!G$1*1000,AE344+Graph!G$1*1000,AC345))</f>
        <v>19177555</v>
      </c>
      <c r="AF345" s="3">
        <f t="shared" si="57"/>
        <v>19177555</v>
      </c>
      <c r="AG345" s="3">
        <f t="shared" si="76"/>
        <v>48478877.75</v>
      </c>
      <c r="AH345" s="3" t="e">
        <f t="shared" si="53"/>
        <v>#N/A</v>
      </c>
    </row>
    <row r="346" spans="1:34" ht="15" x14ac:dyDescent="0.25">
      <c r="A346" s="1">
        <v>44522</v>
      </c>
      <c r="B346" s="2">
        <f t="shared" si="52"/>
        <v>270</v>
      </c>
      <c r="C346" s="7"/>
      <c r="D346" s="2" t="e">
        <f t="shared" si="58"/>
        <v>#N/A</v>
      </c>
      <c r="E346" s="2" t="e">
        <f t="shared" si="70"/>
        <v>#N/A</v>
      </c>
      <c r="F346" s="2"/>
      <c r="G346" s="2">
        <f t="shared" si="73"/>
        <v>0</v>
      </c>
      <c r="H346" s="2">
        <f t="shared" si="68"/>
        <v>19177555</v>
      </c>
      <c r="I346" s="7"/>
      <c r="J346" s="2" t="e">
        <f t="shared" si="59"/>
        <v>#N/A</v>
      </c>
      <c r="K346" s="2" t="e">
        <f t="shared" si="71"/>
        <v>#N/A</v>
      </c>
      <c r="L346" s="2">
        <f t="array" ref="L346">IF(COUNT($C347)=0,IF(COUNT($C346)=1,I346,SUM(L345+LOOKUP(2,1/(ISNUMBER($K$1:$K$194)),$K$1:$K$194))),I346)</f>
        <v>6384668.4285714505</v>
      </c>
      <c r="M346" s="8" t="e">
        <f t="shared" si="75"/>
        <v>#N/A</v>
      </c>
      <c r="N346" s="2" t="e">
        <f t="shared" si="60"/>
        <v>#N/A</v>
      </c>
      <c r="O346" s="2" t="e">
        <f t="shared" si="72"/>
        <v>#N/A</v>
      </c>
      <c r="P346" s="2">
        <v>992935.98902438581</v>
      </c>
      <c r="Q346" s="2">
        <f t="shared" si="74"/>
        <v>800000</v>
      </c>
      <c r="R346" s="2">
        <f t="shared" si="69"/>
        <v>202571964.84477159</v>
      </c>
      <c r="S346" s="2">
        <f t="shared" si="61"/>
        <v>0</v>
      </c>
      <c r="T346" s="2">
        <f t="shared" si="62"/>
        <v>20920.857142857276</v>
      </c>
      <c r="U346" s="2">
        <f t="shared" si="63"/>
        <v>800000</v>
      </c>
      <c r="V346" s="2">
        <f t="shared" si="37"/>
        <v>19177555</v>
      </c>
      <c r="W346" s="2">
        <f t="shared" si="64"/>
        <v>0</v>
      </c>
      <c r="X346" s="2">
        <f t="shared" si="54"/>
        <v>800000</v>
      </c>
      <c r="Y346" s="2">
        <f t="shared" si="65"/>
        <v>183394409.84477156</v>
      </c>
      <c r="Z346" s="2" t="str">
        <f t="shared" si="55"/>
        <v>HERE</v>
      </c>
      <c r="AA346" s="2">
        <f>IF(Z346="HERE",Y346,AA345+Graph!$G$1*1000)</f>
        <v>183394409.84477156</v>
      </c>
      <c r="AB346" s="2">
        <f t="shared" si="66"/>
        <v>800000</v>
      </c>
      <c r="AC346" s="2">
        <f t="shared" si="67"/>
        <v>19177555</v>
      </c>
      <c r="AD346" s="3">
        <f t="shared" si="56"/>
        <v>52800000</v>
      </c>
      <c r="AE346" s="2">
        <f>IF(AE344&gt;=52800000,52800000,IF(AB325=Graph!G$1*1000,AE345+Graph!G$1*1000,AC346))</f>
        <v>19177555</v>
      </c>
      <c r="AF346" s="3">
        <f t="shared" si="57"/>
        <v>19177555</v>
      </c>
      <c r="AG346" s="3">
        <f t="shared" si="76"/>
        <v>48478877.75</v>
      </c>
      <c r="AH346" s="3" t="e">
        <f t="shared" si="53"/>
        <v>#N/A</v>
      </c>
    </row>
    <row r="347" spans="1:34" ht="15" x14ac:dyDescent="0.25">
      <c r="A347" s="1">
        <v>44523</v>
      </c>
      <c r="B347" s="2">
        <f t="shared" si="52"/>
        <v>271</v>
      </c>
      <c r="C347" s="7"/>
      <c r="D347" s="2" t="e">
        <f t="shared" si="58"/>
        <v>#N/A</v>
      </c>
      <c r="E347" s="2" t="e">
        <f t="shared" si="70"/>
        <v>#N/A</v>
      </c>
      <c r="F347" s="2"/>
      <c r="G347" s="2">
        <f t="shared" si="73"/>
        <v>0</v>
      </c>
      <c r="H347" s="2">
        <f t="shared" si="68"/>
        <v>19177555</v>
      </c>
      <c r="I347" s="7"/>
      <c r="J347" s="2" t="e">
        <f t="shared" si="59"/>
        <v>#N/A</v>
      </c>
      <c r="K347" s="2" t="e">
        <f t="shared" si="71"/>
        <v>#N/A</v>
      </c>
      <c r="L347" s="2">
        <f t="array" ref="L347">IF(COUNT($C348)=0,IF(COUNT($C347)=1,I347,SUM(L346+LOOKUP(2,1/(ISNUMBER($K$1:$K$194)),$K$1:$K$194))),I347)</f>
        <v>6405589.2857143078</v>
      </c>
      <c r="M347" s="8" t="e">
        <f t="shared" si="75"/>
        <v>#N/A</v>
      </c>
      <c r="N347" s="2" t="e">
        <f t="shared" si="60"/>
        <v>#N/A</v>
      </c>
      <c r="O347" s="2" t="e">
        <f t="shared" si="72"/>
        <v>#N/A</v>
      </c>
      <c r="P347" s="2">
        <v>995042.62891985476</v>
      </c>
      <c r="Q347" s="2">
        <f t="shared" si="74"/>
        <v>800000</v>
      </c>
      <c r="R347" s="2">
        <f t="shared" si="69"/>
        <v>203371964.84477159</v>
      </c>
      <c r="S347" s="2">
        <f t="shared" si="61"/>
        <v>0</v>
      </c>
      <c r="T347" s="2">
        <f t="shared" si="62"/>
        <v>20920.857142857276</v>
      </c>
      <c r="U347" s="2">
        <f t="shared" si="63"/>
        <v>800000</v>
      </c>
      <c r="V347" s="2">
        <f t="shared" si="37"/>
        <v>19177555</v>
      </c>
      <c r="W347" s="2">
        <f t="shared" si="64"/>
        <v>0</v>
      </c>
      <c r="X347" s="2">
        <f t="shared" si="54"/>
        <v>800000</v>
      </c>
      <c r="Y347" s="2">
        <f t="shared" si="65"/>
        <v>184194409.84477156</v>
      </c>
      <c r="Z347" s="2" t="str">
        <f t="shared" si="55"/>
        <v>HERE</v>
      </c>
      <c r="AA347" s="2">
        <f>IF(Z347="HERE",Y347,AA346+Graph!$G$1*1000)</f>
        <v>184194409.84477156</v>
      </c>
      <c r="AB347" s="2">
        <f t="shared" si="66"/>
        <v>800000</v>
      </c>
      <c r="AC347" s="2">
        <f t="shared" si="67"/>
        <v>19177555</v>
      </c>
      <c r="AD347" s="3">
        <f t="shared" si="56"/>
        <v>52800000</v>
      </c>
      <c r="AE347" s="2">
        <f>IF(AE345&gt;=52800000,52800000,IF(AB326=Graph!G$1*1000,AE346+Graph!G$1*1000,AC347))</f>
        <v>19177555</v>
      </c>
      <c r="AF347" s="3">
        <f t="shared" si="57"/>
        <v>19177555</v>
      </c>
      <c r="AG347" s="3">
        <f t="shared" si="76"/>
        <v>48478877.75</v>
      </c>
      <c r="AH347" s="3" t="e">
        <f t="shared" si="53"/>
        <v>#N/A</v>
      </c>
    </row>
    <row r="348" spans="1:34" ht="15" x14ac:dyDescent="0.25">
      <c r="A348" s="1">
        <v>44524</v>
      </c>
      <c r="B348" s="2">
        <f t="shared" si="52"/>
        <v>272</v>
      </c>
      <c r="C348" s="7"/>
      <c r="D348" s="2" t="e">
        <f t="shared" si="58"/>
        <v>#N/A</v>
      </c>
      <c r="E348" s="2" t="e">
        <f t="shared" si="70"/>
        <v>#N/A</v>
      </c>
      <c r="F348" s="2"/>
      <c r="G348" s="2">
        <f t="shared" si="73"/>
        <v>0</v>
      </c>
      <c r="H348" s="2">
        <f t="shared" si="68"/>
        <v>19177555</v>
      </c>
      <c r="I348" s="7"/>
      <c r="J348" s="2" t="e">
        <f t="shared" si="59"/>
        <v>#N/A</v>
      </c>
      <c r="K348" s="2" t="e">
        <f t="shared" si="71"/>
        <v>#N/A</v>
      </c>
      <c r="L348" s="2">
        <f t="array" ref="L348">IF(COUNT($C349)=0,IF(COUNT($C348)=1,I348,SUM(L347+LOOKUP(2,1/(ISNUMBER($K$1:$K$194)),$K$1:$K$194))),I348)</f>
        <v>6426510.1428571651</v>
      </c>
      <c r="M348" s="8" t="e">
        <f t="shared" si="75"/>
        <v>#N/A</v>
      </c>
      <c r="N348" s="2" t="e">
        <f t="shared" si="60"/>
        <v>#N/A</v>
      </c>
      <c r="O348" s="2" t="e">
        <f t="shared" si="72"/>
        <v>#N/A</v>
      </c>
      <c r="P348" s="2">
        <v>997149.26881532371</v>
      </c>
      <c r="Q348" s="2">
        <f t="shared" si="74"/>
        <v>800000</v>
      </c>
      <c r="R348" s="2">
        <f t="shared" si="69"/>
        <v>204171964.84477159</v>
      </c>
      <c r="S348" s="2">
        <f t="shared" si="61"/>
        <v>0</v>
      </c>
      <c r="T348" s="2">
        <f t="shared" si="62"/>
        <v>20920.857142857276</v>
      </c>
      <c r="U348" s="2">
        <f t="shared" si="63"/>
        <v>800000</v>
      </c>
      <c r="V348" s="2">
        <f t="shared" si="37"/>
        <v>19177555</v>
      </c>
      <c r="W348" s="2">
        <f t="shared" si="64"/>
        <v>0</v>
      </c>
      <c r="X348" s="2">
        <f t="shared" si="54"/>
        <v>800000</v>
      </c>
      <c r="Y348" s="2">
        <f t="shared" si="65"/>
        <v>184994409.84477156</v>
      </c>
      <c r="Z348" s="2" t="str">
        <f t="shared" si="55"/>
        <v>HERE</v>
      </c>
      <c r="AA348" s="2">
        <f>IF(Z348="HERE",Y348,AA347+Graph!$G$1*1000)</f>
        <v>184994409.84477156</v>
      </c>
      <c r="AB348" s="2">
        <f t="shared" si="66"/>
        <v>800000</v>
      </c>
      <c r="AC348" s="2">
        <f t="shared" si="67"/>
        <v>19177555</v>
      </c>
      <c r="AD348" s="3">
        <f t="shared" si="56"/>
        <v>52800000</v>
      </c>
      <c r="AE348" s="2">
        <f>IF(AE346&gt;=52800000,52800000,IF(AB327=Graph!G$1*1000,AE347+Graph!G$1*1000,AC348))</f>
        <v>19177555</v>
      </c>
      <c r="AF348" s="3">
        <f t="shared" si="57"/>
        <v>19177555</v>
      </c>
      <c r="AG348" s="3">
        <f t="shared" si="76"/>
        <v>48478877.75</v>
      </c>
      <c r="AH348" s="3" t="e">
        <f t="shared" si="53"/>
        <v>#N/A</v>
      </c>
    </row>
    <row r="349" spans="1:34" ht="15" x14ac:dyDescent="0.25">
      <c r="A349" s="1">
        <v>44525</v>
      </c>
      <c r="B349" s="2">
        <f t="shared" si="52"/>
        <v>273</v>
      </c>
      <c r="C349" s="7"/>
      <c r="D349" s="2" t="e">
        <f t="shared" si="58"/>
        <v>#N/A</v>
      </c>
      <c r="E349" s="2" t="e">
        <f t="shared" si="70"/>
        <v>#N/A</v>
      </c>
      <c r="F349" s="2"/>
      <c r="G349" s="2">
        <f t="shared" si="73"/>
        <v>0</v>
      </c>
      <c r="H349" s="2">
        <f t="shared" si="68"/>
        <v>19177555</v>
      </c>
      <c r="I349" s="7"/>
      <c r="J349" s="2" t="e">
        <f t="shared" si="59"/>
        <v>#N/A</v>
      </c>
      <c r="K349" s="2" t="e">
        <f t="shared" si="71"/>
        <v>#N/A</v>
      </c>
      <c r="L349" s="2">
        <f t="array" ref="L349">IF(COUNT($C350)=0,IF(COUNT($C349)=1,I349,SUM(L348+LOOKUP(2,1/(ISNUMBER($K$1:$K$194)),$K$1:$K$194))),I349)</f>
        <v>6447431.0000000224</v>
      </c>
      <c r="M349" s="8" t="e">
        <f t="shared" si="75"/>
        <v>#N/A</v>
      </c>
      <c r="N349" s="2" t="e">
        <f t="shared" si="60"/>
        <v>#N/A</v>
      </c>
      <c r="O349" s="2" t="e">
        <f t="shared" si="72"/>
        <v>#N/A</v>
      </c>
      <c r="P349" s="2">
        <v>999255.90871079266</v>
      </c>
      <c r="Q349" s="2">
        <f t="shared" si="74"/>
        <v>800000</v>
      </c>
      <c r="R349" s="2">
        <f t="shared" si="69"/>
        <v>204971964.84477159</v>
      </c>
      <c r="S349" s="2">
        <f t="shared" si="61"/>
        <v>0</v>
      </c>
      <c r="T349" s="2">
        <f t="shared" si="62"/>
        <v>20920.857142857276</v>
      </c>
      <c r="U349" s="2">
        <f t="shared" si="63"/>
        <v>800000</v>
      </c>
      <c r="V349" s="2">
        <f t="shared" si="37"/>
        <v>19177555</v>
      </c>
      <c r="W349" s="2">
        <f t="shared" si="64"/>
        <v>0</v>
      </c>
      <c r="X349" s="2">
        <f t="shared" si="54"/>
        <v>800000</v>
      </c>
      <c r="Y349" s="2">
        <f t="shared" si="65"/>
        <v>185794409.84477156</v>
      </c>
      <c r="Z349" s="2" t="str">
        <f t="shared" si="55"/>
        <v>HERE</v>
      </c>
      <c r="AA349" s="2">
        <f>IF(Z349="HERE",Y349,AA348+Graph!$G$1*1000)</f>
        <v>185794409.84477156</v>
      </c>
      <c r="AB349" s="2">
        <f t="shared" si="66"/>
        <v>800000</v>
      </c>
      <c r="AC349" s="2">
        <f t="shared" si="67"/>
        <v>19177555</v>
      </c>
      <c r="AD349" s="3">
        <f t="shared" si="56"/>
        <v>52800000</v>
      </c>
      <c r="AE349" s="2">
        <f>IF(AE347&gt;=52800000,52800000,IF(AB328=Graph!G$1*1000,AE348+Graph!G$1*1000,AC349))</f>
        <v>19177555</v>
      </c>
      <c r="AF349" s="3">
        <f t="shared" si="57"/>
        <v>19177555</v>
      </c>
      <c r="AG349" s="3">
        <f t="shared" si="76"/>
        <v>48478877.75</v>
      </c>
      <c r="AH349" s="3" t="e">
        <f t="shared" si="53"/>
        <v>#N/A</v>
      </c>
    </row>
    <row r="350" spans="1:34" ht="15" x14ac:dyDescent="0.25">
      <c r="A350" s="1">
        <v>44526</v>
      </c>
      <c r="B350" s="2">
        <f t="shared" si="52"/>
        <v>274</v>
      </c>
      <c r="C350" s="7"/>
      <c r="D350" s="2" t="e">
        <f t="shared" si="58"/>
        <v>#N/A</v>
      </c>
      <c r="E350" s="2" t="e">
        <f t="shared" si="70"/>
        <v>#N/A</v>
      </c>
      <c r="F350" s="2"/>
      <c r="G350" s="2">
        <f t="shared" si="73"/>
        <v>0</v>
      </c>
      <c r="H350" s="2">
        <f t="shared" si="68"/>
        <v>19177555</v>
      </c>
      <c r="I350" s="7"/>
      <c r="J350" s="2" t="e">
        <f t="shared" si="59"/>
        <v>#N/A</v>
      </c>
      <c r="K350" s="2" t="e">
        <f t="shared" si="71"/>
        <v>#N/A</v>
      </c>
      <c r="L350" s="2">
        <f t="array" ref="L350">IF(COUNT($C351)=0,IF(COUNT($C350)=1,I350,SUM(L349+LOOKUP(2,1/(ISNUMBER($K$1:$K$194)),$K$1:$K$194))),I350)</f>
        <v>6468351.8571428796</v>
      </c>
      <c r="M350" s="8" t="e">
        <f t="shared" si="75"/>
        <v>#N/A</v>
      </c>
      <c r="N350" s="2" t="e">
        <f t="shared" si="60"/>
        <v>#N/A</v>
      </c>
      <c r="O350" s="2" t="e">
        <f t="shared" si="72"/>
        <v>#N/A</v>
      </c>
      <c r="P350" s="2">
        <v>1001362.5486062616</v>
      </c>
      <c r="Q350" s="2">
        <f t="shared" si="74"/>
        <v>800000</v>
      </c>
      <c r="R350" s="2">
        <f t="shared" si="69"/>
        <v>205771964.84477159</v>
      </c>
      <c r="S350" s="2">
        <f t="shared" si="61"/>
        <v>0</v>
      </c>
      <c r="T350" s="2">
        <f t="shared" si="62"/>
        <v>20920.857142857276</v>
      </c>
      <c r="U350" s="2">
        <f t="shared" si="63"/>
        <v>800000</v>
      </c>
      <c r="V350" s="2">
        <f t="shared" si="37"/>
        <v>19177555</v>
      </c>
      <c r="W350" s="2">
        <f t="shared" si="64"/>
        <v>0</v>
      </c>
      <c r="X350" s="2">
        <f t="shared" si="54"/>
        <v>800000</v>
      </c>
      <c r="Y350" s="2">
        <f t="shared" si="65"/>
        <v>186594409.84477156</v>
      </c>
      <c r="Z350" s="2" t="str">
        <f t="shared" si="55"/>
        <v>HERE</v>
      </c>
      <c r="AA350" s="2">
        <f>IF(Z350="HERE",Y350,AA349+Graph!$G$1*1000)</f>
        <v>186594409.84477156</v>
      </c>
      <c r="AB350" s="2">
        <f t="shared" si="66"/>
        <v>800000</v>
      </c>
      <c r="AC350" s="2">
        <f t="shared" si="67"/>
        <v>19177555</v>
      </c>
      <c r="AD350" s="3">
        <f t="shared" si="56"/>
        <v>52800000</v>
      </c>
      <c r="AE350" s="2">
        <f>IF(AE348&gt;=52800000,52800000,IF(AB329=Graph!G$1*1000,AE349+Graph!G$1*1000,AC350))</f>
        <v>19177555</v>
      </c>
      <c r="AF350" s="3">
        <f t="shared" si="57"/>
        <v>19177555</v>
      </c>
      <c r="AG350" s="3">
        <f t="shared" si="76"/>
        <v>48478877.75</v>
      </c>
      <c r="AH350" s="3" t="e">
        <f t="shared" si="53"/>
        <v>#N/A</v>
      </c>
    </row>
    <row r="351" spans="1:34" ht="15" x14ac:dyDescent="0.25">
      <c r="A351" s="1">
        <v>44527</v>
      </c>
      <c r="B351" s="2">
        <f t="shared" si="52"/>
        <v>275</v>
      </c>
      <c r="C351" s="7"/>
      <c r="D351" s="2" t="e">
        <f t="shared" si="58"/>
        <v>#N/A</v>
      </c>
      <c r="E351" s="2" t="e">
        <f t="shared" si="70"/>
        <v>#N/A</v>
      </c>
      <c r="F351" s="2"/>
      <c r="G351" s="2">
        <f t="shared" si="73"/>
        <v>0</v>
      </c>
      <c r="H351" s="2">
        <f t="shared" si="68"/>
        <v>19177555</v>
      </c>
      <c r="I351" s="7"/>
      <c r="J351" s="2" t="e">
        <f t="shared" si="59"/>
        <v>#N/A</v>
      </c>
      <c r="K351" s="2" t="e">
        <f t="shared" si="71"/>
        <v>#N/A</v>
      </c>
      <c r="L351" s="2">
        <f t="array" ref="L351">IF(COUNT($C352)=0,IF(COUNT($C351)=1,I351,SUM(L350+LOOKUP(2,1/(ISNUMBER($K$1:$K$194)),$K$1:$K$194))),I351)</f>
        <v>6489272.7142857369</v>
      </c>
      <c r="M351" s="8" t="e">
        <f t="shared" si="75"/>
        <v>#N/A</v>
      </c>
      <c r="N351" s="2" t="e">
        <f t="shared" si="60"/>
        <v>#N/A</v>
      </c>
      <c r="O351" s="2" t="e">
        <f t="shared" si="72"/>
        <v>#N/A</v>
      </c>
      <c r="P351" s="2">
        <v>1003469.1885017306</v>
      </c>
      <c r="Q351" s="2">
        <f t="shared" si="74"/>
        <v>800000</v>
      </c>
      <c r="R351" s="2">
        <f t="shared" si="69"/>
        <v>206571964.84477159</v>
      </c>
      <c r="S351" s="2">
        <f t="shared" si="61"/>
        <v>0</v>
      </c>
      <c r="T351" s="2">
        <f t="shared" si="62"/>
        <v>20920.857142857276</v>
      </c>
      <c r="U351" s="2">
        <f t="shared" si="63"/>
        <v>800000</v>
      </c>
      <c r="V351" s="2">
        <f t="shared" si="37"/>
        <v>19177555</v>
      </c>
      <c r="W351" s="2">
        <f t="shared" si="64"/>
        <v>0</v>
      </c>
      <c r="X351" s="2">
        <f t="shared" si="54"/>
        <v>800000</v>
      </c>
      <c r="Y351" s="2">
        <f t="shared" ref="Y351:Y385" si="77">IF(COUNT($C352)=0,IF(COUNT($C351)=1,C351,SUM(Y350+X351)),C351)</f>
        <v>187394409.84477156</v>
      </c>
      <c r="Z351" s="2" t="str">
        <f t="shared" si="55"/>
        <v>HERE</v>
      </c>
      <c r="AA351" s="2">
        <f>IF(Z351="HERE",Y351,AA350+Graph!$G$1*1000)</f>
        <v>187394409.84477156</v>
      </c>
      <c r="AB351" s="2">
        <f t="shared" si="66"/>
        <v>800000</v>
      </c>
      <c r="AC351" s="2">
        <f t="shared" ref="AC351:AC385" si="78">IF(Z352="HERE",V351,AC350)</f>
        <v>19177555</v>
      </c>
      <c r="AD351" s="3">
        <f t="shared" si="56"/>
        <v>52800000</v>
      </c>
      <c r="AE351" s="2">
        <f>IF(AE349&gt;=52800000,52800000,IF(AB330=Graph!G$1*1000,AE350+Graph!G$1*1000,AC351))</f>
        <v>19177555</v>
      </c>
      <c r="AF351" s="3">
        <f t="shared" si="57"/>
        <v>19177555</v>
      </c>
      <c r="AG351" s="3">
        <f t="shared" si="76"/>
        <v>48478877.75</v>
      </c>
      <c r="AH351" s="3" t="e">
        <f t="shared" si="53"/>
        <v>#N/A</v>
      </c>
    </row>
    <row r="352" spans="1:34" ht="15" x14ac:dyDescent="0.25">
      <c r="A352" s="1">
        <v>44528</v>
      </c>
      <c r="B352" s="2">
        <f t="shared" si="52"/>
        <v>276</v>
      </c>
      <c r="C352" s="7"/>
      <c r="D352" s="2" t="e">
        <f t="shared" si="58"/>
        <v>#N/A</v>
      </c>
      <c r="E352" s="2" t="e">
        <f t="shared" si="70"/>
        <v>#N/A</v>
      </c>
      <c r="F352" s="2"/>
      <c r="G352" s="2">
        <f t="shared" si="73"/>
        <v>0</v>
      </c>
      <c r="H352" s="2">
        <f t="shared" ref="H352:H385" si="79">IF(COUNT($C353)=0,IF(COUNT($C352)=1,C352,SUM(H351+G352)),C352)</f>
        <v>19177555</v>
      </c>
      <c r="I352" s="7"/>
      <c r="J352" s="2" t="e">
        <f t="shared" si="59"/>
        <v>#N/A</v>
      </c>
      <c r="K352" s="2" t="e">
        <f t="shared" si="71"/>
        <v>#N/A</v>
      </c>
      <c r="L352" s="2">
        <f t="array" ref="L352">IF(COUNT($C353)=0,IF(COUNT($C352)=1,I352,SUM(L351+LOOKUP(2,1/(ISNUMBER($K$1:$K$194)),$K$1:$K$194))),I352)</f>
        <v>6510193.5714285942</v>
      </c>
      <c r="M352" s="8" t="e">
        <f t="shared" si="75"/>
        <v>#N/A</v>
      </c>
      <c r="N352" s="2" t="e">
        <f t="shared" si="60"/>
        <v>#N/A</v>
      </c>
      <c r="O352" s="2" t="e">
        <f t="shared" si="72"/>
        <v>#N/A</v>
      </c>
      <c r="P352" s="2">
        <v>1005575.8283971995</v>
      </c>
      <c r="Q352" s="2">
        <f t="shared" si="74"/>
        <v>800000</v>
      </c>
      <c r="R352" s="2">
        <f t="shared" ref="R352:R385" si="80">IF(COUNT($C353)=0,IF(COUNT($C352)=1,M352,SUM(R351+Q352)),M352)</f>
        <v>207371964.84477159</v>
      </c>
      <c r="S352" s="2">
        <f t="shared" si="61"/>
        <v>0</v>
      </c>
      <c r="T352" s="2">
        <f t="shared" si="62"/>
        <v>20920.857142857276</v>
      </c>
      <c r="U352" s="2">
        <f t="shared" si="63"/>
        <v>800000</v>
      </c>
      <c r="V352" s="2">
        <f t="shared" si="37"/>
        <v>19177555</v>
      </c>
      <c r="W352" s="2">
        <f t="shared" si="64"/>
        <v>0</v>
      </c>
      <c r="X352" s="2">
        <f t="shared" si="54"/>
        <v>800000</v>
      </c>
      <c r="Y352" s="2">
        <f t="shared" si="77"/>
        <v>188194409.84477156</v>
      </c>
      <c r="Z352" s="2" t="str">
        <f t="shared" si="55"/>
        <v>HERE</v>
      </c>
      <c r="AA352" s="2">
        <f>IF(Z352="HERE",Y352,AA351+Graph!$G$1*1000)</f>
        <v>188194409.84477156</v>
      </c>
      <c r="AB352" s="2">
        <f t="shared" si="66"/>
        <v>800000</v>
      </c>
      <c r="AC352" s="2">
        <f t="shared" si="78"/>
        <v>19177555</v>
      </c>
      <c r="AD352" s="3">
        <f t="shared" si="56"/>
        <v>52800000</v>
      </c>
      <c r="AE352" s="2">
        <f>IF(AE350&gt;=52800000,52800000,IF(AB331=Graph!G$1*1000,AE351+Graph!G$1*1000,AC352))</f>
        <v>19177555</v>
      </c>
      <c r="AF352" s="3">
        <f t="shared" si="57"/>
        <v>19177555</v>
      </c>
      <c r="AG352" s="3">
        <f t="shared" si="76"/>
        <v>48478877.75</v>
      </c>
      <c r="AH352" s="3" t="e">
        <f t="shared" si="53"/>
        <v>#N/A</v>
      </c>
    </row>
    <row r="353" spans="1:34" ht="15" x14ac:dyDescent="0.25">
      <c r="A353" s="1">
        <v>44529</v>
      </c>
      <c r="B353" s="2">
        <f t="shared" si="52"/>
        <v>277</v>
      </c>
      <c r="C353" s="7"/>
      <c r="D353" s="2" t="e">
        <f t="shared" si="58"/>
        <v>#N/A</v>
      </c>
      <c r="E353" s="2" t="e">
        <f t="shared" si="70"/>
        <v>#N/A</v>
      </c>
      <c r="F353" s="2"/>
      <c r="G353" s="2">
        <f t="shared" si="73"/>
        <v>0</v>
      </c>
      <c r="H353" s="2">
        <f t="shared" si="79"/>
        <v>19177555</v>
      </c>
      <c r="I353" s="7"/>
      <c r="J353" s="2" t="e">
        <f t="shared" si="59"/>
        <v>#N/A</v>
      </c>
      <c r="K353" s="2" t="e">
        <f t="shared" si="71"/>
        <v>#N/A</v>
      </c>
      <c r="L353" s="2">
        <f t="array" ref="L353">IF(COUNT($C354)=0,IF(COUNT($C353)=1,I353,SUM(L352+LOOKUP(2,1/(ISNUMBER($K$1:$K$194)),$K$1:$K$194))),I353)</f>
        <v>6531114.4285714515</v>
      </c>
      <c r="M353" s="8" t="e">
        <f t="shared" si="75"/>
        <v>#N/A</v>
      </c>
      <c r="N353" s="2" t="e">
        <f t="shared" si="60"/>
        <v>#N/A</v>
      </c>
      <c r="O353" s="2" t="e">
        <f t="shared" si="72"/>
        <v>#N/A</v>
      </c>
      <c r="P353" s="2">
        <v>1007682.4682926685</v>
      </c>
      <c r="Q353" s="2">
        <f t="shared" si="74"/>
        <v>800000</v>
      </c>
      <c r="R353" s="2">
        <f t="shared" si="80"/>
        <v>208171964.84477159</v>
      </c>
      <c r="S353" s="2">
        <f t="shared" si="61"/>
        <v>0</v>
      </c>
      <c r="T353" s="2">
        <f t="shared" si="62"/>
        <v>20920.857142857276</v>
      </c>
      <c r="U353" s="2">
        <f t="shared" si="63"/>
        <v>800000</v>
      </c>
      <c r="V353" s="2">
        <f t="shared" si="37"/>
        <v>19177555</v>
      </c>
      <c r="W353" s="2">
        <f t="shared" si="64"/>
        <v>0</v>
      </c>
      <c r="X353" s="2">
        <f t="shared" si="54"/>
        <v>800000</v>
      </c>
      <c r="Y353" s="2">
        <f t="shared" si="77"/>
        <v>188994409.84477156</v>
      </c>
      <c r="Z353" s="2" t="str">
        <f t="shared" si="55"/>
        <v>HERE</v>
      </c>
      <c r="AA353" s="2">
        <f>IF(Z353="HERE",Y353,AA352+Graph!$G$1*1000)</f>
        <v>188994409.84477156</v>
      </c>
      <c r="AB353" s="2">
        <f t="shared" si="66"/>
        <v>800000</v>
      </c>
      <c r="AC353" s="2">
        <f t="shared" si="78"/>
        <v>19177555</v>
      </c>
      <c r="AD353" s="3">
        <f t="shared" si="56"/>
        <v>52800000</v>
      </c>
      <c r="AE353" s="2">
        <f>IF(AE351&gt;=52800000,52800000,IF(AB332=Graph!G$1*1000,AE352+Graph!G$1*1000,AC353))</f>
        <v>19177555</v>
      </c>
      <c r="AF353" s="3">
        <f t="shared" si="57"/>
        <v>19177555</v>
      </c>
      <c r="AG353" s="3">
        <f t="shared" si="76"/>
        <v>48478877.75</v>
      </c>
      <c r="AH353" s="3" t="e">
        <f t="shared" si="53"/>
        <v>#N/A</v>
      </c>
    </row>
    <row r="354" spans="1:34" ht="15" x14ac:dyDescent="0.25">
      <c r="A354" s="1">
        <v>44530</v>
      </c>
      <c r="B354" s="2">
        <f t="shared" si="52"/>
        <v>278</v>
      </c>
      <c r="C354" s="7"/>
      <c r="D354" s="2" t="e">
        <f t="shared" si="58"/>
        <v>#N/A</v>
      </c>
      <c r="E354" s="2" t="e">
        <f t="shared" si="70"/>
        <v>#N/A</v>
      </c>
      <c r="F354" s="2"/>
      <c r="G354" s="2">
        <f t="shared" si="73"/>
        <v>0</v>
      </c>
      <c r="H354" s="2">
        <f t="shared" si="79"/>
        <v>19177555</v>
      </c>
      <c r="I354" s="7"/>
      <c r="J354" s="2" t="e">
        <f t="shared" si="59"/>
        <v>#N/A</v>
      </c>
      <c r="K354" s="2" t="e">
        <f t="shared" si="71"/>
        <v>#N/A</v>
      </c>
      <c r="L354" s="2">
        <f t="array" ref="L354">IF(COUNT($C355)=0,IF(COUNT($C354)=1,I354,SUM(L353+LOOKUP(2,1/(ISNUMBER($K$1:$K$194)),$K$1:$K$194))),I354)</f>
        <v>6552035.2857143087</v>
      </c>
      <c r="M354" s="8" t="e">
        <f t="shared" si="75"/>
        <v>#N/A</v>
      </c>
      <c r="N354" s="2" t="e">
        <f t="shared" si="60"/>
        <v>#N/A</v>
      </c>
      <c r="O354" s="2" t="e">
        <f t="shared" si="72"/>
        <v>#N/A</v>
      </c>
      <c r="P354" s="2">
        <v>1009789.1081881374</v>
      </c>
      <c r="Q354" s="2">
        <f t="shared" si="74"/>
        <v>800000</v>
      </c>
      <c r="R354" s="2">
        <f t="shared" si="80"/>
        <v>208971964.84477159</v>
      </c>
      <c r="S354" s="2">
        <f t="shared" si="61"/>
        <v>0</v>
      </c>
      <c r="T354" s="2">
        <f t="shared" si="62"/>
        <v>20920.857142857276</v>
      </c>
      <c r="U354" s="2">
        <f t="shared" si="63"/>
        <v>800000</v>
      </c>
      <c r="V354" s="2">
        <f t="shared" si="37"/>
        <v>19177555</v>
      </c>
      <c r="W354" s="2">
        <f t="shared" si="64"/>
        <v>0</v>
      </c>
      <c r="X354" s="2">
        <f t="shared" si="54"/>
        <v>800000</v>
      </c>
      <c r="Y354" s="2">
        <f t="shared" si="77"/>
        <v>189794409.84477156</v>
      </c>
      <c r="Z354" s="2" t="str">
        <f t="shared" si="55"/>
        <v>HERE</v>
      </c>
      <c r="AA354" s="2">
        <f>IF(Z354="HERE",Y354,AA353+Graph!$G$1*1000)</f>
        <v>189794409.84477156</v>
      </c>
      <c r="AB354" s="2">
        <f t="shared" si="66"/>
        <v>800000</v>
      </c>
      <c r="AC354" s="2">
        <f t="shared" si="78"/>
        <v>19177555</v>
      </c>
      <c r="AD354" s="3">
        <f t="shared" si="56"/>
        <v>52800000</v>
      </c>
      <c r="AE354" s="2">
        <f>IF(AE352&gt;=52800000,52800000,IF(AB333=Graph!G$1*1000,AE353+Graph!G$1*1000,AC354))</f>
        <v>19177555</v>
      </c>
      <c r="AF354" s="3">
        <f t="shared" si="57"/>
        <v>19177555</v>
      </c>
      <c r="AG354" s="3">
        <f t="shared" si="76"/>
        <v>48478877.75</v>
      </c>
      <c r="AH354" s="3" t="e">
        <f t="shared" si="53"/>
        <v>#N/A</v>
      </c>
    </row>
    <row r="355" spans="1:34" ht="15" x14ac:dyDescent="0.25">
      <c r="A355" s="1">
        <v>44531</v>
      </c>
      <c r="B355" s="2">
        <f t="shared" si="52"/>
        <v>279</v>
      </c>
      <c r="C355" s="7"/>
      <c r="D355" s="2" t="e">
        <f t="shared" si="58"/>
        <v>#N/A</v>
      </c>
      <c r="E355" s="2" t="e">
        <f t="shared" si="70"/>
        <v>#N/A</v>
      </c>
      <c r="F355" s="2"/>
      <c r="G355" s="2">
        <f t="shared" si="73"/>
        <v>0</v>
      </c>
      <c r="H355" s="2">
        <f t="shared" si="79"/>
        <v>19177555</v>
      </c>
      <c r="I355" s="7"/>
      <c r="J355" s="2" t="e">
        <f t="shared" si="59"/>
        <v>#N/A</v>
      </c>
      <c r="K355" s="2" t="e">
        <f t="shared" si="71"/>
        <v>#N/A</v>
      </c>
      <c r="L355" s="2">
        <f t="array" ref="L355">IF(COUNT($C356)=0,IF(COUNT($C355)=1,I355,SUM(L354+LOOKUP(2,1/(ISNUMBER($K$1:$K$194)),$K$1:$K$194))),I355)</f>
        <v>6572956.142857166</v>
      </c>
      <c r="M355" s="8" t="e">
        <f t="shared" si="75"/>
        <v>#N/A</v>
      </c>
      <c r="N355" s="2" t="e">
        <f t="shared" si="60"/>
        <v>#N/A</v>
      </c>
      <c r="O355" s="2" t="e">
        <f t="shared" si="72"/>
        <v>#N/A</v>
      </c>
      <c r="P355" s="2">
        <v>1011895.7480836064</v>
      </c>
      <c r="Q355" s="2">
        <f t="shared" si="74"/>
        <v>800000</v>
      </c>
      <c r="R355" s="2">
        <f t="shared" si="80"/>
        <v>209771964.84477159</v>
      </c>
      <c r="S355" s="2">
        <f t="shared" si="61"/>
        <v>0</v>
      </c>
      <c r="T355" s="2">
        <f t="shared" si="62"/>
        <v>20920.857142857276</v>
      </c>
      <c r="U355" s="2">
        <f t="shared" si="63"/>
        <v>800000</v>
      </c>
      <c r="V355" s="2">
        <f t="shared" si="37"/>
        <v>19177555</v>
      </c>
      <c r="W355" s="2">
        <f t="shared" si="64"/>
        <v>0</v>
      </c>
      <c r="X355" s="2">
        <f t="shared" si="54"/>
        <v>800000</v>
      </c>
      <c r="Y355" s="2">
        <f t="shared" si="77"/>
        <v>190594409.84477156</v>
      </c>
      <c r="Z355" s="2" t="str">
        <f t="shared" si="55"/>
        <v>HERE</v>
      </c>
      <c r="AA355" s="2">
        <f>IF(Z355="HERE",Y355,AA354+Graph!$G$1*1000)</f>
        <v>190594409.84477156</v>
      </c>
      <c r="AB355" s="2">
        <f t="shared" si="66"/>
        <v>800000</v>
      </c>
      <c r="AC355" s="2">
        <f t="shared" si="78"/>
        <v>19177555</v>
      </c>
      <c r="AD355" s="3">
        <f t="shared" si="56"/>
        <v>52800000</v>
      </c>
      <c r="AE355" s="2">
        <f>IF(AE353&gt;=52800000,52800000,IF(AB334=Graph!G$1*1000,AE354+Graph!G$1*1000,AC355))</f>
        <v>19177555</v>
      </c>
      <c r="AF355" s="3">
        <f t="shared" si="57"/>
        <v>19177555</v>
      </c>
      <c r="AG355" s="3">
        <f t="shared" si="76"/>
        <v>48478877.75</v>
      </c>
      <c r="AH355" s="3" t="e">
        <f t="shared" si="53"/>
        <v>#N/A</v>
      </c>
    </row>
    <row r="356" spans="1:34" ht="15" x14ac:dyDescent="0.25">
      <c r="A356" s="1">
        <v>44532</v>
      </c>
      <c r="B356" s="2">
        <f t="shared" si="52"/>
        <v>280</v>
      </c>
      <c r="C356" s="7"/>
      <c r="D356" s="2" t="e">
        <f t="shared" si="58"/>
        <v>#N/A</v>
      </c>
      <c r="E356" s="2" t="e">
        <f t="shared" si="70"/>
        <v>#N/A</v>
      </c>
      <c r="F356" s="2"/>
      <c r="G356" s="2">
        <f t="shared" si="73"/>
        <v>0</v>
      </c>
      <c r="H356" s="2">
        <f t="shared" si="79"/>
        <v>19177555</v>
      </c>
      <c r="I356" s="7"/>
      <c r="J356" s="2" t="e">
        <f t="shared" si="59"/>
        <v>#N/A</v>
      </c>
      <c r="K356" s="2" t="e">
        <f t="shared" si="71"/>
        <v>#N/A</v>
      </c>
      <c r="L356" s="2">
        <f t="array" ref="L356">IF(COUNT($C357)=0,IF(COUNT($C356)=1,I356,SUM(L355+LOOKUP(2,1/(ISNUMBER($K$1:$K$194)),$K$1:$K$194))),I356)</f>
        <v>6593877.0000000233</v>
      </c>
      <c r="M356" s="8" t="e">
        <f t="shared" si="75"/>
        <v>#N/A</v>
      </c>
      <c r="N356" s="2" t="e">
        <f t="shared" si="60"/>
        <v>#N/A</v>
      </c>
      <c r="O356" s="2" t="e">
        <f t="shared" si="72"/>
        <v>#N/A</v>
      </c>
      <c r="P356" s="2">
        <v>1014002.3879790902</v>
      </c>
      <c r="Q356" s="2">
        <f t="shared" si="74"/>
        <v>800000</v>
      </c>
      <c r="R356" s="2">
        <f t="shared" si="80"/>
        <v>210571964.84477159</v>
      </c>
      <c r="S356" s="2">
        <f t="shared" si="61"/>
        <v>0</v>
      </c>
      <c r="T356" s="2">
        <f t="shared" si="62"/>
        <v>20920.857142857276</v>
      </c>
      <c r="U356" s="2">
        <f t="shared" si="63"/>
        <v>800000</v>
      </c>
      <c r="V356" s="2">
        <f t="shared" ref="V356:V385" si="81">H272</f>
        <v>19177555</v>
      </c>
      <c r="W356" s="2">
        <f t="shared" si="64"/>
        <v>0</v>
      </c>
      <c r="X356" s="2">
        <f t="shared" si="54"/>
        <v>800000</v>
      </c>
      <c r="Y356" s="2">
        <f t="shared" si="77"/>
        <v>191394409.84477156</v>
      </c>
      <c r="Z356" s="2" t="str">
        <f t="shared" si="55"/>
        <v>HERE</v>
      </c>
      <c r="AA356" s="2">
        <f>IF(Z356="HERE",Y356,AA355+Graph!$G$1*1000)</f>
        <v>191394409.84477156</v>
      </c>
      <c r="AB356" s="2">
        <f t="shared" si="66"/>
        <v>800000</v>
      </c>
      <c r="AC356" s="2">
        <f t="shared" si="78"/>
        <v>19177555</v>
      </c>
      <c r="AD356" s="3">
        <f t="shared" si="56"/>
        <v>52800000</v>
      </c>
      <c r="AE356" s="2">
        <f>IF(AE354&gt;=52800000,52800000,IF(AB335=Graph!G$1*1000,AE355+Graph!G$1*1000,AC356))</f>
        <v>19177555</v>
      </c>
      <c r="AF356" s="3">
        <f t="shared" si="57"/>
        <v>19177555</v>
      </c>
      <c r="AG356" s="3">
        <f t="shared" si="76"/>
        <v>48478877.75</v>
      </c>
      <c r="AH356" s="3" t="e">
        <f t="shared" si="53"/>
        <v>#N/A</v>
      </c>
    </row>
    <row r="357" spans="1:34" ht="15" x14ac:dyDescent="0.25">
      <c r="A357" s="1">
        <v>44533</v>
      </c>
      <c r="B357" s="2">
        <f t="shared" si="52"/>
        <v>281</v>
      </c>
      <c r="C357" s="7"/>
      <c r="D357" s="2" t="e">
        <f t="shared" si="58"/>
        <v>#N/A</v>
      </c>
      <c r="E357" s="2" t="e">
        <f t="shared" si="70"/>
        <v>#N/A</v>
      </c>
      <c r="F357" s="2"/>
      <c r="G357" s="2">
        <f t="shared" si="73"/>
        <v>0</v>
      </c>
      <c r="H357" s="2">
        <f t="shared" si="79"/>
        <v>19177555</v>
      </c>
      <c r="I357" s="7"/>
      <c r="J357" s="2" t="e">
        <f t="shared" si="59"/>
        <v>#N/A</v>
      </c>
      <c r="K357" s="2" t="e">
        <f t="shared" si="71"/>
        <v>#N/A</v>
      </c>
      <c r="L357" s="2">
        <f t="array" ref="L357">IF(COUNT($C358)=0,IF(COUNT($C357)=1,I357,SUM(L356+LOOKUP(2,1/(ISNUMBER($K$1:$K$194)),$K$1:$K$194))),I357)</f>
        <v>6614797.8571428806</v>
      </c>
      <c r="M357" s="8" t="e">
        <f t="shared" si="75"/>
        <v>#N/A</v>
      </c>
      <c r="N357" s="2" t="e">
        <f t="shared" si="60"/>
        <v>#N/A</v>
      </c>
      <c r="O357" s="2" t="e">
        <f t="shared" si="72"/>
        <v>#N/A</v>
      </c>
      <c r="P357" s="2">
        <v>1016109.0278745592</v>
      </c>
      <c r="Q357" s="2">
        <f t="shared" si="74"/>
        <v>800000</v>
      </c>
      <c r="R357" s="2">
        <f t="shared" si="80"/>
        <v>211371964.84477159</v>
      </c>
      <c r="S357" s="2">
        <f t="shared" si="61"/>
        <v>0</v>
      </c>
      <c r="T357" s="2">
        <f t="shared" si="62"/>
        <v>20920.857142857276</v>
      </c>
      <c r="U357" s="2">
        <f t="shared" si="63"/>
        <v>800000</v>
      </c>
      <c r="V357" s="2">
        <f t="shared" si="81"/>
        <v>19177555</v>
      </c>
      <c r="W357" s="2">
        <f t="shared" si="64"/>
        <v>0</v>
      </c>
      <c r="X357" s="2">
        <f t="shared" si="54"/>
        <v>800000</v>
      </c>
      <c r="Y357" s="2">
        <f t="shared" si="77"/>
        <v>192194409.84477156</v>
      </c>
      <c r="Z357" s="2" t="str">
        <f t="shared" si="55"/>
        <v>HERE</v>
      </c>
      <c r="AA357" s="2">
        <f>IF(Z357="HERE",Y357,AA356+Graph!$G$1*1000)</f>
        <v>192194409.84477156</v>
      </c>
      <c r="AB357" s="2">
        <f t="shared" si="66"/>
        <v>800000</v>
      </c>
      <c r="AC357" s="2">
        <f t="shared" si="78"/>
        <v>19177555</v>
      </c>
      <c r="AD357" s="3">
        <f t="shared" si="56"/>
        <v>52800000</v>
      </c>
      <c r="AE357" s="2">
        <f>IF(AE355&gt;=52800000,52800000,IF(AB336=Graph!G$1*1000,AE356+Graph!G$1*1000,AC357))</f>
        <v>19177555</v>
      </c>
      <c r="AF357" s="3">
        <f t="shared" si="57"/>
        <v>19177555</v>
      </c>
      <c r="AG357" s="3">
        <f t="shared" si="76"/>
        <v>48478877.75</v>
      </c>
      <c r="AH357" s="3" t="e">
        <f t="shared" si="53"/>
        <v>#N/A</v>
      </c>
    </row>
    <row r="358" spans="1:34" ht="15" x14ac:dyDescent="0.25">
      <c r="A358" s="1">
        <v>44534</v>
      </c>
      <c r="B358" s="2">
        <f t="shared" si="52"/>
        <v>282</v>
      </c>
      <c r="C358" s="7"/>
      <c r="D358" s="2" t="e">
        <f t="shared" si="58"/>
        <v>#N/A</v>
      </c>
      <c r="E358" s="2" t="e">
        <f t="shared" si="70"/>
        <v>#N/A</v>
      </c>
      <c r="F358" s="2"/>
      <c r="G358" s="2">
        <f t="shared" ref="G358:G385" si="82">IF(F358&gt;800000,$AK$31*1000,F358)</f>
        <v>0</v>
      </c>
      <c r="H358" s="2">
        <f t="shared" si="79"/>
        <v>19177555</v>
      </c>
      <c r="I358" s="7"/>
      <c r="J358" s="2" t="e">
        <f t="shared" si="59"/>
        <v>#N/A</v>
      </c>
      <c r="K358" s="2" t="e">
        <f t="shared" si="71"/>
        <v>#N/A</v>
      </c>
      <c r="L358" s="2">
        <f t="array" ref="L358">IF(COUNT($C359)=0,IF(COUNT($C358)=1,I358,SUM(L357+LOOKUP(2,1/(ISNUMBER($K$1:$K$194)),$K$1:$K$194))),I358)</f>
        <v>6635718.7142857378</v>
      </c>
      <c r="M358" s="8" t="e">
        <f t="shared" si="75"/>
        <v>#N/A</v>
      </c>
      <c r="N358" s="2" t="e">
        <f t="shared" si="60"/>
        <v>#N/A</v>
      </c>
      <c r="O358" s="2" t="e">
        <f t="shared" si="72"/>
        <v>#N/A</v>
      </c>
      <c r="P358" s="2">
        <v>1018215.6677700281</v>
      </c>
      <c r="Q358" s="2">
        <f t="shared" ref="Q358:Q385" si="83">IF(P358&gt;800000,800000,P358)</f>
        <v>800000</v>
      </c>
      <c r="R358" s="2">
        <f t="shared" si="80"/>
        <v>212171964.84477159</v>
      </c>
      <c r="S358" s="2">
        <f t="shared" si="61"/>
        <v>0</v>
      </c>
      <c r="T358" s="2">
        <f t="shared" si="62"/>
        <v>20920.857142857276</v>
      </c>
      <c r="U358" s="2">
        <f t="shared" si="63"/>
        <v>800000</v>
      </c>
      <c r="V358" s="2">
        <f t="shared" si="81"/>
        <v>19177555</v>
      </c>
      <c r="W358" s="2">
        <f t="shared" si="64"/>
        <v>0</v>
      </c>
      <c r="X358" s="2">
        <f t="shared" si="54"/>
        <v>800000</v>
      </c>
      <c r="Y358" s="2">
        <f t="shared" si="77"/>
        <v>192994409.84477156</v>
      </c>
      <c r="Z358" s="2" t="str">
        <f t="shared" si="55"/>
        <v>HERE</v>
      </c>
      <c r="AA358" s="2">
        <f>IF(Z358="HERE",Y358,AA357+Graph!$G$1*1000)</f>
        <v>192994409.84477156</v>
      </c>
      <c r="AB358" s="2">
        <f t="shared" si="66"/>
        <v>800000</v>
      </c>
      <c r="AC358" s="2">
        <f t="shared" si="78"/>
        <v>19177555</v>
      </c>
      <c r="AD358" s="3">
        <f t="shared" si="56"/>
        <v>52800000</v>
      </c>
      <c r="AE358" s="2">
        <f>IF(AE356&gt;=52800000,52800000,IF(AB337=Graph!G$1*1000,AE357+Graph!G$1*1000,AC358))</f>
        <v>19177555</v>
      </c>
      <c r="AF358" s="3">
        <f t="shared" si="57"/>
        <v>19177555</v>
      </c>
      <c r="AG358" s="3">
        <f t="shared" si="76"/>
        <v>48478877.75</v>
      </c>
      <c r="AH358" s="3" t="e">
        <f t="shared" si="53"/>
        <v>#N/A</v>
      </c>
    </row>
    <row r="359" spans="1:34" ht="15" x14ac:dyDescent="0.25">
      <c r="A359" s="1">
        <v>44535</v>
      </c>
      <c r="B359" s="2">
        <f t="shared" si="52"/>
        <v>283</v>
      </c>
      <c r="C359" s="7"/>
      <c r="D359" s="2" t="e">
        <f t="shared" si="58"/>
        <v>#N/A</v>
      </c>
      <c r="E359" s="2" t="e">
        <f t="shared" si="70"/>
        <v>#N/A</v>
      </c>
      <c r="F359" s="2"/>
      <c r="G359" s="2">
        <f t="shared" si="82"/>
        <v>0</v>
      </c>
      <c r="H359" s="2">
        <f t="shared" si="79"/>
        <v>19177555</v>
      </c>
      <c r="I359" s="7"/>
      <c r="J359" s="2" t="e">
        <f t="shared" si="59"/>
        <v>#N/A</v>
      </c>
      <c r="K359" s="2" t="e">
        <f t="shared" si="71"/>
        <v>#N/A</v>
      </c>
      <c r="L359" s="2">
        <f t="array" ref="L359">IF(COUNT($C360)=0,IF(COUNT($C359)=1,I359,SUM(L358+LOOKUP(2,1/(ISNUMBER($K$1:$K$194)),$K$1:$K$194))),I359)</f>
        <v>6656639.5714285951</v>
      </c>
      <c r="M359" s="8" t="e">
        <f t="shared" si="75"/>
        <v>#N/A</v>
      </c>
      <c r="N359" s="2" t="e">
        <f t="shared" si="60"/>
        <v>#N/A</v>
      </c>
      <c r="O359" s="2" t="e">
        <f t="shared" si="72"/>
        <v>#N/A</v>
      </c>
      <c r="P359" s="2">
        <v>1020322.3076654971</v>
      </c>
      <c r="Q359" s="2">
        <f t="shared" si="83"/>
        <v>800000</v>
      </c>
      <c r="R359" s="2">
        <f t="shared" si="80"/>
        <v>212971964.84477159</v>
      </c>
      <c r="S359" s="2">
        <f t="shared" si="61"/>
        <v>0</v>
      </c>
      <c r="T359" s="2">
        <f t="shared" si="62"/>
        <v>20920.857142857276</v>
      </c>
      <c r="U359" s="2">
        <f t="shared" si="63"/>
        <v>800000</v>
      </c>
      <c r="V359" s="2">
        <f t="shared" si="81"/>
        <v>19177555</v>
      </c>
      <c r="W359" s="2">
        <f t="shared" si="64"/>
        <v>0</v>
      </c>
      <c r="X359" s="2">
        <f t="shared" si="54"/>
        <v>800000</v>
      </c>
      <c r="Y359" s="2">
        <f t="shared" si="77"/>
        <v>193794409.84477156</v>
      </c>
      <c r="Z359" s="2" t="str">
        <f t="shared" si="55"/>
        <v>HERE</v>
      </c>
      <c r="AA359" s="2">
        <f>IF(Z359="HERE",Y359,AA358+Graph!$G$1*1000)</f>
        <v>193794409.84477156</v>
      </c>
      <c r="AB359" s="2">
        <f t="shared" si="66"/>
        <v>800000</v>
      </c>
      <c r="AC359" s="2">
        <f t="shared" si="78"/>
        <v>19177555</v>
      </c>
      <c r="AD359" s="3">
        <f t="shared" si="56"/>
        <v>52800000</v>
      </c>
      <c r="AE359" s="2">
        <f>IF(AE357&gt;=52800000,52800000,IF(AB338=Graph!G$1*1000,AE358+Graph!G$1*1000,AC359))</f>
        <v>19177555</v>
      </c>
      <c r="AF359" s="3">
        <f t="shared" si="57"/>
        <v>19177555</v>
      </c>
      <c r="AG359" s="3">
        <f t="shared" si="76"/>
        <v>48478877.75</v>
      </c>
      <c r="AH359" s="3" t="e">
        <f t="shared" si="53"/>
        <v>#N/A</v>
      </c>
    </row>
    <row r="360" spans="1:34" ht="15" x14ac:dyDescent="0.25">
      <c r="A360" s="1">
        <v>44536</v>
      </c>
      <c r="B360" s="2">
        <f t="shared" si="52"/>
        <v>284</v>
      </c>
      <c r="C360" s="7"/>
      <c r="D360" s="2" t="e">
        <f t="shared" si="58"/>
        <v>#N/A</v>
      </c>
      <c r="E360" s="2" t="e">
        <f t="shared" si="70"/>
        <v>#N/A</v>
      </c>
      <c r="F360" s="2"/>
      <c r="G360" s="2">
        <f t="shared" si="82"/>
        <v>0</v>
      </c>
      <c r="H360" s="2">
        <f t="shared" si="79"/>
        <v>19177555</v>
      </c>
      <c r="I360" s="7"/>
      <c r="J360" s="2" t="e">
        <f t="shared" si="59"/>
        <v>#N/A</v>
      </c>
      <c r="K360" s="2" t="e">
        <f t="shared" si="71"/>
        <v>#N/A</v>
      </c>
      <c r="L360" s="2">
        <f t="array" ref="L360">IF(COUNT($C361)=0,IF(COUNT($C360)=1,I360,SUM(L359+LOOKUP(2,1/(ISNUMBER($K$1:$K$194)),$K$1:$K$194))),I360)</f>
        <v>6677560.4285714524</v>
      </c>
      <c r="M360" s="8" t="e">
        <f t="shared" si="75"/>
        <v>#N/A</v>
      </c>
      <c r="N360" s="2" t="e">
        <f t="shared" si="60"/>
        <v>#N/A</v>
      </c>
      <c r="O360" s="2" t="e">
        <f t="shared" si="72"/>
        <v>#N/A</v>
      </c>
      <c r="P360" s="2">
        <v>1022428.947560966</v>
      </c>
      <c r="Q360" s="2">
        <f t="shared" si="83"/>
        <v>800000</v>
      </c>
      <c r="R360" s="2">
        <f t="shared" si="80"/>
        <v>213771964.84477159</v>
      </c>
      <c r="S360" s="2">
        <f t="shared" si="61"/>
        <v>0</v>
      </c>
      <c r="T360" s="2">
        <f t="shared" si="62"/>
        <v>20920.857142857276</v>
      </c>
      <c r="U360" s="2">
        <f t="shared" si="63"/>
        <v>800000</v>
      </c>
      <c r="V360" s="2">
        <f t="shared" si="81"/>
        <v>19177555</v>
      </c>
      <c r="W360" s="2">
        <f t="shared" si="64"/>
        <v>0</v>
      </c>
      <c r="X360" s="2">
        <f t="shared" si="54"/>
        <v>800000</v>
      </c>
      <c r="Y360" s="2">
        <f t="shared" si="77"/>
        <v>194594409.84477156</v>
      </c>
      <c r="Z360" s="2" t="str">
        <f t="shared" si="55"/>
        <v>HERE</v>
      </c>
      <c r="AA360" s="2">
        <f>IF(Z360="HERE",Y360,AA359+Graph!$G$1*1000)</f>
        <v>194594409.84477156</v>
      </c>
      <c r="AB360" s="2">
        <f t="shared" si="66"/>
        <v>800000</v>
      </c>
      <c r="AC360" s="2">
        <f t="shared" si="78"/>
        <v>19177555</v>
      </c>
      <c r="AD360" s="3">
        <f t="shared" si="56"/>
        <v>52800000</v>
      </c>
      <c r="AE360" s="2">
        <f>IF(AE358&gt;=52800000,52800000,IF(AB339=Graph!G$1*1000,AE359+Graph!G$1*1000,AC360))</f>
        <v>19177555</v>
      </c>
      <c r="AF360" s="3">
        <f t="shared" si="57"/>
        <v>19177555</v>
      </c>
      <c r="AG360" s="3">
        <f t="shared" si="76"/>
        <v>48478877.75</v>
      </c>
      <c r="AH360" s="3" t="e">
        <f t="shared" si="53"/>
        <v>#N/A</v>
      </c>
    </row>
    <row r="361" spans="1:34" ht="15" x14ac:dyDescent="0.25">
      <c r="A361" s="1">
        <v>44537</v>
      </c>
      <c r="B361" s="2">
        <f t="shared" si="52"/>
        <v>285</v>
      </c>
      <c r="C361" s="7"/>
      <c r="D361" s="2" t="e">
        <f t="shared" si="58"/>
        <v>#N/A</v>
      </c>
      <c r="E361" s="2" t="e">
        <f t="shared" si="70"/>
        <v>#N/A</v>
      </c>
      <c r="F361" s="2"/>
      <c r="G361" s="2">
        <f t="shared" si="82"/>
        <v>0</v>
      </c>
      <c r="H361" s="2">
        <f t="shared" si="79"/>
        <v>19177555</v>
      </c>
      <c r="I361" s="7"/>
      <c r="J361" s="2" t="e">
        <f t="shared" si="59"/>
        <v>#N/A</v>
      </c>
      <c r="K361" s="2" t="e">
        <f t="shared" si="71"/>
        <v>#N/A</v>
      </c>
      <c r="L361" s="2">
        <f t="array" ref="L361">IF(COUNT($C362)=0,IF(COUNT($C361)=1,I361,SUM(L360+LOOKUP(2,1/(ISNUMBER($K$1:$K$194)),$K$1:$K$194))),I361)</f>
        <v>6698481.2857143097</v>
      </c>
      <c r="M361" s="8" t="e">
        <f t="shared" si="75"/>
        <v>#N/A</v>
      </c>
      <c r="N361" s="2" t="e">
        <f t="shared" si="60"/>
        <v>#N/A</v>
      </c>
      <c r="O361" s="2" t="e">
        <f t="shared" si="72"/>
        <v>#N/A</v>
      </c>
      <c r="P361" s="2">
        <v>1024535.587456435</v>
      </c>
      <c r="Q361" s="2">
        <f t="shared" si="83"/>
        <v>800000</v>
      </c>
      <c r="R361" s="2">
        <f t="shared" si="80"/>
        <v>214571964.84477159</v>
      </c>
      <c r="S361" s="2">
        <f t="shared" si="61"/>
        <v>0</v>
      </c>
      <c r="T361" s="2">
        <f t="shared" si="62"/>
        <v>20920.857142857276</v>
      </c>
      <c r="U361" s="2">
        <f t="shared" si="63"/>
        <v>800000</v>
      </c>
      <c r="V361" s="2">
        <f t="shared" si="81"/>
        <v>19177555</v>
      </c>
      <c r="W361" s="2">
        <f t="shared" si="64"/>
        <v>0</v>
      </c>
      <c r="X361" s="2">
        <f t="shared" si="54"/>
        <v>800000</v>
      </c>
      <c r="Y361" s="2">
        <f t="shared" si="77"/>
        <v>195394409.84477156</v>
      </c>
      <c r="Z361" s="2" t="str">
        <f t="shared" si="55"/>
        <v>HERE</v>
      </c>
      <c r="AA361" s="2">
        <f>IF(Z361="HERE",Y361,AA360+Graph!$G$1*1000)</f>
        <v>195394409.84477156</v>
      </c>
      <c r="AB361" s="2">
        <f t="shared" si="66"/>
        <v>800000</v>
      </c>
      <c r="AC361" s="2">
        <f t="shared" si="78"/>
        <v>19177555</v>
      </c>
      <c r="AD361" s="3">
        <f t="shared" si="56"/>
        <v>52800000</v>
      </c>
      <c r="AE361" s="2">
        <f>IF(AE359&gt;=52800000,52800000,IF(AB340=Graph!G$1*1000,AE360+Graph!G$1*1000,AC361))</f>
        <v>19177555</v>
      </c>
      <c r="AF361" s="3">
        <f t="shared" si="57"/>
        <v>19177555</v>
      </c>
      <c r="AG361" s="3">
        <f t="shared" si="76"/>
        <v>48478877.75</v>
      </c>
      <c r="AH361" s="3" t="e">
        <f t="shared" si="53"/>
        <v>#N/A</v>
      </c>
    </row>
    <row r="362" spans="1:34" ht="15" x14ac:dyDescent="0.25">
      <c r="A362" s="1">
        <v>44538</v>
      </c>
      <c r="B362" s="2">
        <f t="shared" si="52"/>
        <v>286</v>
      </c>
      <c r="C362" s="7"/>
      <c r="D362" s="2" t="e">
        <f t="shared" si="58"/>
        <v>#N/A</v>
      </c>
      <c r="E362" s="2" t="e">
        <f t="shared" si="70"/>
        <v>#N/A</v>
      </c>
      <c r="F362" s="2"/>
      <c r="G362" s="2">
        <f t="shared" si="82"/>
        <v>0</v>
      </c>
      <c r="H362" s="2">
        <f t="shared" si="79"/>
        <v>19177555</v>
      </c>
      <c r="I362" s="7"/>
      <c r="J362" s="2" t="e">
        <f t="shared" si="59"/>
        <v>#N/A</v>
      </c>
      <c r="K362" s="2" t="e">
        <f t="shared" si="71"/>
        <v>#N/A</v>
      </c>
      <c r="L362" s="2">
        <f t="array" ref="L362">IF(COUNT($C363)=0,IF(COUNT($C362)=1,I362,SUM(L361+LOOKUP(2,1/(ISNUMBER($K$1:$K$194)),$K$1:$K$194))),I362)</f>
        <v>6719402.1428571669</v>
      </c>
      <c r="M362" s="8" t="e">
        <f t="shared" si="75"/>
        <v>#N/A</v>
      </c>
      <c r="N362" s="2" t="e">
        <f t="shared" si="60"/>
        <v>#N/A</v>
      </c>
      <c r="O362" s="2" t="e">
        <f t="shared" si="72"/>
        <v>#N/A</v>
      </c>
      <c r="P362" s="2">
        <v>1026642.2273519039</v>
      </c>
      <c r="Q362" s="2">
        <f t="shared" si="83"/>
        <v>800000</v>
      </c>
      <c r="R362" s="2">
        <f t="shared" si="80"/>
        <v>215371964.84477159</v>
      </c>
      <c r="S362" s="2">
        <f t="shared" si="61"/>
        <v>0</v>
      </c>
      <c r="T362" s="2">
        <f t="shared" si="62"/>
        <v>20920.857142857276</v>
      </c>
      <c r="U362" s="2">
        <f t="shared" si="63"/>
        <v>800000</v>
      </c>
      <c r="V362" s="2">
        <f t="shared" si="81"/>
        <v>19177555</v>
      </c>
      <c r="W362" s="2">
        <f t="shared" si="64"/>
        <v>0</v>
      </c>
      <c r="X362" s="2">
        <f t="shared" si="54"/>
        <v>800000</v>
      </c>
      <c r="Y362" s="2">
        <f t="shared" si="77"/>
        <v>196194409.84477156</v>
      </c>
      <c r="Z362" s="2" t="str">
        <f t="shared" si="55"/>
        <v>HERE</v>
      </c>
      <c r="AA362" s="2">
        <f>IF(Z362="HERE",Y362,AA361+Graph!$G$1*1000)</f>
        <v>196194409.84477156</v>
      </c>
      <c r="AB362" s="2">
        <f t="shared" si="66"/>
        <v>800000</v>
      </c>
      <c r="AC362" s="2">
        <f t="shared" si="78"/>
        <v>19177555</v>
      </c>
      <c r="AD362" s="3">
        <f t="shared" si="56"/>
        <v>52800000</v>
      </c>
      <c r="AE362" s="2">
        <f>IF(AE360&gt;=52800000,52800000,IF(AB341=Graph!G$1*1000,AE361+Graph!G$1*1000,AC362))</f>
        <v>19177555</v>
      </c>
      <c r="AF362" s="3">
        <f t="shared" si="57"/>
        <v>19177555</v>
      </c>
      <c r="AG362" s="3">
        <f t="shared" si="76"/>
        <v>48478877.75</v>
      </c>
      <c r="AH362" s="3" t="e">
        <f t="shared" si="53"/>
        <v>#N/A</v>
      </c>
    </row>
    <row r="363" spans="1:34" ht="15" x14ac:dyDescent="0.25">
      <c r="A363" s="1">
        <v>44539</v>
      </c>
      <c r="B363" s="2">
        <f t="shared" si="52"/>
        <v>287</v>
      </c>
      <c r="C363" s="7"/>
      <c r="D363" s="2" t="e">
        <f t="shared" si="58"/>
        <v>#N/A</v>
      </c>
      <c r="E363" s="2" t="e">
        <f t="shared" si="70"/>
        <v>#N/A</v>
      </c>
      <c r="F363" s="2"/>
      <c r="G363" s="2">
        <f t="shared" si="82"/>
        <v>0</v>
      </c>
      <c r="H363" s="2">
        <f t="shared" si="79"/>
        <v>19177555</v>
      </c>
      <c r="I363" s="7"/>
      <c r="J363" s="2" t="e">
        <f t="shared" si="59"/>
        <v>#N/A</v>
      </c>
      <c r="K363" s="2" t="e">
        <f t="shared" si="71"/>
        <v>#N/A</v>
      </c>
      <c r="L363" s="2">
        <f t="array" ref="L363">IF(COUNT($C364)=0,IF(COUNT($C363)=1,I363,SUM(L362+LOOKUP(2,1/(ISNUMBER($K$1:$K$194)),$K$1:$K$194))),I363)</f>
        <v>6740323.0000000242</v>
      </c>
      <c r="M363" s="8" t="e">
        <f t="shared" si="75"/>
        <v>#N/A</v>
      </c>
      <c r="N363" s="2" t="e">
        <f t="shared" si="60"/>
        <v>#N/A</v>
      </c>
      <c r="O363" s="2" t="e">
        <f t="shared" si="72"/>
        <v>#N/A</v>
      </c>
      <c r="P363" s="2">
        <v>1028748.8672473729</v>
      </c>
      <c r="Q363" s="2">
        <f t="shared" si="83"/>
        <v>800000</v>
      </c>
      <c r="R363" s="2">
        <f t="shared" si="80"/>
        <v>216171964.84477159</v>
      </c>
      <c r="S363" s="2">
        <f t="shared" si="61"/>
        <v>0</v>
      </c>
      <c r="T363" s="2">
        <f t="shared" si="62"/>
        <v>20920.857142857276</v>
      </c>
      <c r="U363" s="2">
        <f t="shared" si="63"/>
        <v>800000</v>
      </c>
      <c r="V363" s="2">
        <f t="shared" si="81"/>
        <v>19177555</v>
      </c>
      <c r="W363" s="2">
        <f t="shared" si="64"/>
        <v>0</v>
      </c>
      <c r="X363" s="2">
        <f t="shared" si="54"/>
        <v>800000</v>
      </c>
      <c r="Y363" s="2">
        <f t="shared" si="77"/>
        <v>196994409.84477156</v>
      </c>
      <c r="Z363" s="2" t="str">
        <f t="shared" si="55"/>
        <v>HERE</v>
      </c>
      <c r="AA363" s="2">
        <f>IF(Z363="HERE",Y363,AA362+Graph!$G$1*1000)</f>
        <v>196994409.84477156</v>
      </c>
      <c r="AB363" s="2">
        <f t="shared" si="66"/>
        <v>800000</v>
      </c>
      <c r="AC363" s="2">
        <f t="shared" si="78"/>
        <v>19177555</v>
      </c>
      <c r="AD363" s="3">
        <f t="shared" si="56"/>
        <v>52800000</v>
      </c>
      <c r="AE363" s="2">
        <f>IF(AE361&gt;=52800000,52800000,IF(AB342=Graph!G$1*1000,AE362+Graph!G$1*1000,AC363))</f>
        <v>19177555</v>
      </c>
      <c r="AF363" s="3">
        <f t="shared" si="57"/>
        <v>19177555</v>
      </c>
      <c r="AG363" s="3">
        <f t="shared" si="76"/>
        <v>48478877.75</v>
      </c>
      <c r="AH363" s="3" t="e">
        <f t="shared" si="53"/>
        <v>#N/A</v>
      </c>
    </row>
    <row r="364" spans="1:34" ht="15" x14ac:dyDescent="0.25">
      <c r="A364" s="1">
        <v>44540</v>
      </c>
      <c r="B364" s="2">
        <f t="shared" si="52"/>
        <v>288</v>
      </c>
      <c r="C364" s="7"/>
      <c r="D364" s="2" t="e">
        <f t="shared" si="58"/>
        <v>#N/A</v>
      </c>
      <c r="E364" s="2" t="e">
        <f t="shared" si="70"/>
        <v>#N/A</v>
      </c>
      <c r="F364" s="2"/>
      <c r="G364" s="2">
        <f t="shared" si="82"/>
        <v>0</v>
      </c>
      <c r="H364" s="2">
        <f t="shared" si="79"/>
        <v>19177555</v>
      </c>
      <c r="I364" s="7"/>
      <c r="J364" s="2" t="e">
        <f t="shared" si="59"/>
        <v>#N/A</v>
      </c>
      <c r="K364" s="2" t="e">
        <f t="shared" si="71"/>
        <v>#N/A</v>
      </c>
      <c r="L364" s="2">
        <f t="array" ref="L364">IF(COUNT($C365)=0,IF(COUNT($C364)=1,I364,SUM(L363+LOOKUP(2,1/(ISNUMBER($K$1:$K$194)),$K$1:$K$194))),I364)</f>
        <v>6761243.8571428815</v>
      </c>
      <c r="M364" s="8" t="e">
        <f t="shared" si="75"/>
        <v>#N/A</v>
      </c>
      <c r="N364" s="2" t="e">
        <f t="shared" si="60"/>
        <v>#N/A</v>
      </c>
      <c r="O364" s="2" t="e">
        <f t="shared" si="72"/>
        <v>#N/A</v>
      </c>
      <c r="P364" s="2">
        <v>1030855.5071428418</v>
      </c>
      <c r="Q364" s="2">
        <f t="shared" si="83"/>
        <v>800000</v>
      </c>
      <c r="R364" s="2">
        <f t="shared" si="80"/>
        <v>216971964.84477159</v>
      </c>
      <c r="S364" s="2">
        <f t="shared" si="61"/>
        <v>0</v>
      </c>
      <c r="T364" s="2">
        <f t="shared" si="62"/>
        <v>20920.857142857276</v>
      </c>
      <c r="U364" s="2">
        <f t="shared" si="63"/>
        <v>800000</v>
      </c>
      <c r="V364" s="2">
        <f t="shared" si="81"/>
        <v>19177555</v>
      </c>
      <c r="W364" s="2">
        <f t="shared" si="64"/>
        <v>0</v>
      </c>
      <c r="X364" s="2">
        <f t="shared" si="54"/>
        <v>800000</v>
      </c>
      <c r="Y364" s="2">
        <f t="shared" si="77"/>
        <v>197794409.84477156</v>
      </c>
      <c r="Z364" s="2" t="str">
        <f t="shared" si="55"/>
        <v>HERE</v>
      </c>
      <c r="AA364" s="2">
        <f>IF(Z364="HERE",Y364,AA363+Graph!$G$1*1000)</f>
        <v>197794409.84477156</v>
      </c>
      <c r="AB364" s="2">
        <f t="shared" si="66"/>
        <v>800000</v>
      </c>
      <c r="AC364" s="2">
        <f t="shared" si="78"/>
        <v>19177555</v>
      </c>
      <c r="AD364" s="3">
        <f t="shared" si="56"/>
        <v>52800000</v>
      </c>
      <c r="AE364" s="2">
        <f>IF(AE362&gt;=52800000,52800000,IF(AB343=Graph!G$1*1000,AE363+Graph!G$1*1000,AC364))</f>
        <v>19177555</v>
      </c>
      <c r="AF364" s="3">
        <f t="shared" si="57"/>
        <v>19177555</v>
      </c>
      <c r="AG364" s="3">
        <f t="shared" si="76"/>
        <v>48478877.75</v>
      </c>
      <c r="AH364" s="3" t="e">
        <f t="shared" si="53"/>
        <v>#N/A</v>
      </c>
    </row>
    <row r="365" spans="1:34" ht="15" x14ac:dyDescent="0.25">
      <c r="A365" s="1">
        <v>44541</v>
      </c>
      <c r="B365" s="2">
        <f t="shared" si="52"/>
        <v>289</v>
      </c>
      <c r="C365" s="7"/>
      <c r="D365" s="2" t="e">
        <f t="shared" si="58"/>
        <v>#N/A</v>
      </c>
      <c r="E365" s="2" t="e">
        <f t="shared" si="70"/>
        <v>#N/A</v>
      </c>
      <c r="F365" s="2"/>
      <c r="G365" s="2">
        <f t="shared" si="82"/>
        <v>0</v>
      </c>
      <c r="H365" s="2">
        <f t="shared" si="79"/>
        <v>19177555</v>
      </c>
      <c r="I365" s="7"/>
      <c r="J365" s="2" t="e">
        <f t="shared" si="59"/>
        <v>#N/A</v>
      </c>
      <c r="K365" s="2" t="e">
        <f t="shared" si="71"/>
        <v>#N/A</v>
      </c>
      <c r="L365" s="2">
        <f t="array" ref="L365">IF(COUNT($C366)=0,IF(COUNT($C365)=1,I365,SUM(L364+LOOKUP(2,1/(ISNUMBER($K$1:$K$194)),$K$1:$K$194))),I365)</f>
        <v>6782164.7142857388</v>
      </c>
      <c r="M365" s="8" t="e">
        <f t="shared" si="75"/>
        <v>#N/A</v>
      </c>
      <c r="N365" s="2" t="e">
        <f t="shared" si="60"/>
        <v>#N/A</v>
      </c>
      <c r="O365" s="2" t="e">
        <f t="shared" si="72"/>
        <v>#N/A</v>
      </c>
      <c r="P365" s="2">
        <v>1032962.1470383108</v>
      </c>
      <c r="Q365" s="2">
        <f t="shared" si="83"/>
        <v>800000</v>
      </c>
      <c r="R365" s="2">
        <f t="shared" si="80"/>
        <v>217771964.84477159</v>
      </c>
      <c r="S365" s="2">
        <f t="shared" si="61"/>
        <v>0</v>
      </c>
      <c r="T365" s="2">
        <f t="shared" si="62"/>
        <v>20920.857142857276</v>
      </c>
      <c r="U365" s="2">
        <f t="shared" si="63"/>
        <v>800000</v>
      </c>
      <c r="V365" s="2">
        <f t="shared" si="81"/>
        <v>19177555</v>
      </c>
      <c r="W365" s="2">
        <f t="shared" si="64"/>
        <v>0</v>
      </c>
      <c r="X365" s="2">
        <f t="shared" si="54"/>
        <v>800000</v>
      </c>
      <c r="Y365" s="2">
        <f t="shared" si="77"/>
        <v>198594409.84477156</v>
      </c>
      <c r="Z365" s="2" t="str">
        <f t="shared" si="55"/>
        <v>HERE</v>
      </c>
      <c r="AA365" s="2">
        <f>IF(Z365="HERE",Y365,AA364+Graph!$G$1*1000)</f>
        <v>198594409.84477156</v>
      </c>
      <c r="AB365" s="2">
        <f t="shared" si="66"/>
        <v>800000</v>
      </c>
      <c r="AC365" s="2">
        <f t="shared" si="78"/>
        <v>19177555</v>
      </c>
      <c r="AD365" s="3">
        <f t="shared" si="56"/>
        <v>52800000</v>
      </c>
      <c r="AE365" s="2">
        <f>IF(AE363&gt;=52800000,52800000,IF(AB344=Graph!G$1*1000,AE364+Graph!G$1*1000,AC365))</f>
        <v>19177555</v>
      </c>
      <c r="AF365" s="3">
        <f t="shared" si="57"/>
        <v>19177555</v>
      </c>
      <c r="AG365" s="3">
        <f t="shared" si="76"/>
        <v>48478877.75</v>
      </c>
      <c r="AH365" s="3" t="e">
        <f t="shared" si="53"/>
        <v>#N/A</v>
      </c>
    </row>
    <row r="366" spans="1:34" ht="15" x14ac:dyDescent="0.25">
      <c r="A366" s="1">
        <v>44542</v>
      </c>
      <c r="B366" s="2">
        <f t="shared" si="52"/>
        <v>290</v>
      </c>
      <c r="C366" s="7"/>
      <c r="D366" s="2" t="e">
        <f t="shared" si="58"/>
        <v>#N/A</v>
      </c>
      <c r="E366" s="2" t="e">
        <f t="shared" si="70"/>
        <v>#N/A</v>
      </c>
      <c r="F366" s="2"/>
      <c r="G366" s="2">
        <f t="shared" si="82"/>
        <v>0</v>
      </c>
      <c r="H366" s="2">
        <f t="shared" si="79"/>
        <v>19177555</v>
      </c>
      <c r="I366" s="7"/>
      <c r="J366" s="2" t="e">
        <f t="shared" si="59"/>
        <v>#N/A</v>
      </c>
      <c r="K366" s="2" t="e">
        <f t="shared" si="71"/>
        <v>#N/A</v>
      </c>
      <c r="L366" s="2">
        <f t="array" ref="L366">IF(COUNT($C367)=0,IF(COUNT($C366)=1,I366,SUM(L365+LOOKUP(2,1/(ISNUMBER($K$1:$K$194)),$K$1:$K$194))),I366)</f>
        <v>6803085.571428596</v>
      </c>
      <c r="M366" s="8" t="e">
        <f t="shared" si="75"/>
        <v>#N/A</v>
      </c>
      <c r="N366" s="2" t="e">
        <f t="shared" si="60"/>
        <v>#N/A</v>
      </c>
      <c r="O366" s="2" t="e">
        <f t="shared" si="72"/>
        <v>#N/A</v>
      </c>
      <c r="P366" s="2">
        <v>1035068.7869337797</v>
      </c>
      <c r="Q366" s="2">
        <f t="shared" si="83"/>
        <v>800000</v>
      </c>
      <c r="R366" s="2">
        <f t="shared" si="80"/>
        <v>218571964.84477159</v>
      </c>
      <c r="S366" s="2">
        <f t="shared" si="61"/>
        <v>0</v>
      </c>
      <c r="T366" s="2">
        <f t="shared" si="62"/>
        <v>20920.857142857276</v>
      </c>
      <c r="U366" s="2">
        <f t="shared" si="63"/>
        <v>800000</v>
      </c>
      <c r="V366" s="2">
        <f t="shared" si="81"/>
        <v>19177555</v>
      </c>
      <c r="W366" s="2">
        <f t="shared" si="64"/>
        <v>0</v>
      </c>
      <c r="X366" s="2">
        <f t="shared" si="54"/>
        <v>800000</v>
      </c>
      <c r="Y366" s="2">
        <f t="shared" si="77"/>
        <v>199394409.84477156</v>
      </c>
      <c r="Z366" s="2" t="str">
        <f t="shared" si="55"/>
        <v>HERE</v>
      </c>
      <c r="AA366" s="2">
        <f>IF(Z366="HERE",Y366,AA365+Graph!$G$1*1000)</f>
        <v>199394409.84477156</v>
      </c>
      <c r="AB366" s="2">
        <f t="shared" si="66"/>
        <v>800000</v>
      </c>
      <c r="AC366" s="2">
        <f t="shared" si="78"/>
        <v>19177555</v>
      </c>
      <c r="AD366" s="3">
        <f t="shared" si="56"/>
        <v>52800000</v>
      </c>
      <c r="AE366" s="2">
        <f>IF(AE364&gt;=52800000,52800000,IF(AB345=Graph!G$1*1000,AE365+Graph!G$1*1000,AC366))</f>
        <v>19177555</v>
      </c>
      <c r="AF366" s="3">
        <f t="shared" si="57"/>
        <v>19177555</v>
      </c>
      <c r="AG366" s="3">
        <f t="shared" si="76"/>
        <v>48478877.75</v>
      </c>
      <c r="AH366" s="3" t="e">
        <f t="shared" si="53"/>
        <v>#N/A</v>
      </c>
    </row>
    <row r="367" spans="1:34" ht="15" x14ac:dyDescent="0.25">
      <c r="A367" s="1">
        <v>44543</v>
      </c>
      <c r="B367" s="2">
        <f t="shared" si="52"/>
        <v>291</v>
      </c>
      <c r="C367" s="7"/>
      <c r="D367" s="2" t="e">
        <f t="shared" si="58"/>
        <v>#N/A</v>
      </c>
      <c r="E367" s="2" t="e">
        <f t="shared" si="70"/>
        <v>#N/A</v>
      </c>
      <c r="F367" s="2"/>
      <c r="G367" s="2">
        <f t="shared" si="82"/>
        <v>0</v>
      </c>
      <c r="H367" s="2">
        <f t="shared" si="79"/>
        <v>19177555</v>
      </c>
      <c r="I367" s="7"/>
      <c r="J367" s="2" t="e">
        <f t="shared" si="59"/>
        <v>#N/A</v>
      </c>
      <c r="K367" s="2" t="e">
        <f t="shared" si="71"/>
        <v>#N/A</v>
      </c>
      <c r="L367" s="2">
        <f t="array" ref="L367">IF(COUNT($C368)=0,IF(COUNT($C367)=1,I367,SUM(L366+LOOKUP(2,1/(ISNUMBER($K$1:$K$194)),$K$1:$K$194))),I367)</f>
        <v>6824006.4285714533</v>
      </c>
      <c r="M367" s="8" t="e">
        <f t="shared" si="75"/>
        <v>#N/A</v>
      </c>
      <c r="N367" s="2" t="e">
        <f t="shared" si="60"/>
        <v>#N/A</v>
      </c>
      <c r="O367" s="2" t="e">
        <f t="shared" si="72"/>
        <v>#N/A</v>
      </c>
      <c r="P367" s="2">
        <v>1037175.4268292636</v>
      </c>
      <c r="Q367" s="2">
        <f t="shared" si="83"/>
        <v>800000</v>
      </c>
      <c r="R367" s="2">
        <f t="shared" si="80"/>
        <v>219371964.84477159</v>
      </c>
      <c r="S367" s="2">
        <f t="shared" si="61"/>
        <v>0</v>
      </c>
      <c r="T367" s="2">
        <f t="shared" si="62"/>
        <v>20920.857142857276</v>
      </c>
      <c r="U367" s="2">
        <f t="shared" si="63"/>
        <v>800000</v>
      </c>
      <c r="V367" s="2">
        <f t="shared" si="81"/>
        <v>19177555</v>
      </c>
      <c r="W367" s="2">
        <f t="shared" si="64"/>
        <v>0</v>
      </c>
      <c r="X367" s="2">
        <f t="shared" si="54"/>
        <v>800000</v>
      </c>
      <c r="Y367" s="2">
        <f t="shared" si="77"/>
        <v>200194409.84477156</v>
      </c>
      <c r="Z367" s="2" t="str">
        <f t="shared" si="55"/>
        <v>HERE</v>
      </c>
      <c r="AA367" s="2">
        <f>IF(Z367="HERE",Y367,AA366+Graph!$G$1*1000)</f>
        <v>200194409.84477156</v>
      </c>
      <c r="AB367" s="2">
        <f t="shared" si="66"/>
        <v>800000</v>
      </c>
      <c r="AC367" s="2">
        <f t="shared" si="78"/>
        <v>19177555</v>
      </c>
      <c r="AD367" s="3">
        <f t="shared" si="56"/>
        <v>52800000</v>
      </c>
      <c r="AE367" s="2">
        <f>IF(AE365&gt;=52800000,52800000,IF(AB346=Graph!G$1*1000,AE366+Graph!G$1*1000,AC367))</f>
        <v>19177555</v>
      </c>
      <c r="AF367" s="3">
        <f t="shared" si="57"/>
        <v>19177555</v>
      </c>
      <c r="AG367" s="3">
        <f t="shared" si="76"/>
        <v>48478877.75</v>
      </c>
      <c r="AH367" s="3" t="e">
        <f t="shared" si="53"/>
        <v>#N/A</v>
      </c>
    </row>
    <row r="368" spans="1:34" ht="15" x14ac:dyDescent="0.25">
      <c r="A368" s="1">
        <v>44544</v>
      </c>
      <c r="B368" s="2">
        <f t="shared" si="52"/>
        <v>292</v>
      </c>
      <c r="C368" s="7"/>
      <c r="D368" s="2" t="e">
        <f t="shared" si="58"/>
        <v>#N/A</v>
      </c>
      <c r="E368" s="2" t="e">
        <f t="shared" si="70"/>
        <v>#N/A</v>
      </c>
      <c r="F368" s="2"/>
      <c r="G368" s="2">
        <f t="shared" si="82"/>
        <v>0</v>
      </c>
      <c r="H368" s="2">
        <f t="shared" si="79"/>
        <v>19177555</v>
      </c>
      <c r="I368" s="7"/>
      <c r="J368" s="2" t="e">
        <f t="shared" si="59"/>
        <v>#N/A</v>
      </c>
      <c r="K368" s="2" t="e">
        <f t="shared" si="71"/>
        <v>#N/A</v>
      </c>
      <c r="L368" s="2">
        <f t="array" ref="L368">IF(COUNT($C369)=0,IF(COUNT($C368)=1,I368,SUM(L367+LOOKUP(2,1/(ISNUMBER($K$1:$K$194)),$K$1:$K$194))),I368)</f>
        <v>6844927.2857143106</v>
      </c>
      <c r="M368" s="8" t="e">
        <f t="shared" si="75"/>
        <v>#N/A</v>
      </c>
      <c r="N368" s="2" t="e">
        <f t="shared" si="60"/>
        <v>#N/A</v>
      </c>
      <c r="O368" s="2" t="e">
        <f t="shared" si="72"/>
        <v>#N/A</v>
      </c>
      <c r="P368" s="2">
        <v>1039282.0667247325</v>
      </c>
      <c r="Q368" s="2">
        <f t="shared" si="83"/>
        <v>800000</v>
      </c>
      <c r="R368" s="2">
        <f t="shared" si="80"/>
        <v>220171964.84477159</v>
      </c>
      <c r="S368" s="2">
        <f t="shared" si="61"/>
        <v>0</v>
      </c>
      <c r="T368" s="2">
        <f t="shared" si="62"/>
        <v>20920.857142857276</v>
      </c>
      <c r="U368" s="2">
        <f t="shared" si="63"/>
        <v>800000</v>
      </c>
      <c r="V368" s="2">
        <f t="shared" si="81"/>
        <v>19177555</v>
      </c>
      <c r="W368" s="2">
        <f t="shared" si="64"/>
        <v>0</v>
      </c>
      <c r="X368" s="2">
        <f t="shared" si="54"/>
        <v>800000</v>
      </c>
      <c r="Y368" s="2">
        <f t="shared" si="77"/>
        <v>200994409.84477156</v>
      </c>
      <c r="Z368" s="2" t="str">
        <f t="shared" si="55"/>
        <v>HERE</v>
      </c>
      <c r="AA368" s="2">
        <f>IF(Z368="HERE",Y368,AA367+Graph!$G$1*1000)</f>
        <v>200994409.84477156</v>
      </c>
      <c r="AB368" s="2">
        <f t="shared" si="66"/>
        <v>800000</v>
      </c>
      <c r="AC368" s="2">
        <f t="shared" si="78"/>
        <v>19177555</v>
      </c>
      <c r="AD368" s="3">
        <f t="shared" si="56"/>
        <v>52800000</v>
      </c>
      <c r="AE368" s="2">
        <f>IF(AE366&gt;=52800000,52800000,IF(AB347=Graph!G$1*1000,AE367+Graph!G$1*1000,AC368))</f>
        <v>19177555</v>
      </c>
      <c r="AF368" s="3">
        <f t="shared" si="57"/>
        <v>19177555</v>
      </c>
      <c r="AG368" s="3">
        <f t="shared" si="76"/>
        <v>48478877.75</v>
      </c>
      <c r="AH368" s="3" t="e">
        <f t="shared" si="53"/>
        <v>#N/A</v>
      </c>
    </row>
    <row r="369" spans="1:34" ht="15" x14ac:dyDescent="0.25">
      <c r="A369" s="1">
        <v>44545</v>
      </c>
      <c r="B369" s="2">
        <f t="shared" si="52"/>
        <v>293</v>
      </c>
      <c r="C369" s="7"/>
      <c r="D369" s="2" t="e">
        <f t="shared" si="58"/>
        <v>#N/A</v>
      </c>
      <c r="E369" s="2" t="e">
        <f t="shared" si="70"/>
        <v>#N/A</v>
      </c>
      <c r="F369" s="2"/>
      <c r="G369" s="2">
        <f t="shared" si="82"/>
        <v>0</v>
      </c>
      <c r="H369" s="2">
        <f t="shared" si="79"/>
        <v>19177555</v>
      </c>
      <c r="I369" s="7"/>
      <c r="J369" s="2" t="e">
        <f t="shared" si="59"/>
        <v>#N/A</v>
      </c>
      <c r="K369" s="2" t="e">
        <f t="shared" si="71"/>
        <v>#N/A</v>
      </c>
      <c r="L369" s="2">
        <f t="array" ref="L369">IF(COUNT($C370)=0,IF(COUNT($C369)=1,I369,SUM(L368+LOOKUP(2,1/(ISNUMBER($K$1:$K$194)),$K$1:$K$194))),I369)</f>
        <v>6865848.1428571679</v>
      </c>
      <c r="M369" s="8" t="e">
        <f t="shared" si="75"/>
        <v>#N/A</v>
      </c>
      <c r="N369" s="2" t="e">
        <f t="shared" si="60"/>
        <v>#N/A</v>
      </c>
      <c r="O369" s="2" t="e">
        <f t="shared" si="72"/>
        <v>#N/A</v>
      </c>
      <c r="P369" s="2">
        <v>1041388.7066202015</v>
      </c>
      <c r="Q369" s="2">
        <f t="shared" si="83"/>
        <v>800000</v>
      </c>
      <c r="R369" s="2">
        <f t="shared" si="80"/>
        <v>220971964.84477159</v>
      </c>
      <c r="S369" s="2">
        <f t="shared" si="61"/>
        <v>0</v>
      </c>
      <c r="T369" s="2">
        <f t="shared" si="62"/>
        <v>20920.857142857276</v>
      </c>
      <c r="U369" s="2">
        <f t="shared" si="63"/>
        <v>800000</v>
      </c>
      <c r="V369" s="2">
        <f t="shared" si="81"/>
        <v>19177555</v>
      </c>
      <c r="W369" s="2">
        <f t="shared" si="64"/>
        <v>0</v>
      </c>
      <c r="X369" s="2">
        <f t="shared" si="54"/>
        <v>800000</v>
      </c>
      <c r="Y369" s="2">
        <f t="shared" si="77"/>
        <v>201794409.84477156</v>
      </c>
      <c r="Z369" s="2" t="str">
        <f t="shared" si="55"/>
        <v>HERE</v>
      </c>
      <c r="AA369" s="2">
        <f>IF(Z369="HERE",Y369,AA368+Graph!$G$1*1000)</f>
        <v>201794409.84477156</v>
      </c>
      <c r="AB369" s="2">
        <f t="shared" si="66"/>
        <v>800000</v>
      </c>
      <c r="AC369" s="2">
        <f t="shared" si="78"/>
        <v>19177555</v>
      </c>
      <c r="AD369" s="3">
        <f t="shared" si="56"/>
        <v>52800000</v>
      </c>
      <c r="AE369" s="2">
        <f>IF(AE367&gt;=52800000,52800000,IF(AB348=Graph!G$1*1000,AE368+Graph!G$1*1000,AC369))</f>
        <v>19177555</v>
      </c>
      <c r="AF369" s="3">
        <f t="shared" si="57"/>
        <v>19177555</v>
      </c>
      <c r="AG369" s="3">
        <f t="shared" si="76"/>
        <v>48478877.75</v>
      </c>
      <c r="AH369" s="3" t="e">
        <f t="shared" si="53"/>
        <v>#N/A</v>
      </c>
    </row>
    <row r="370" spans="1:34" ht="15" x14ac:dyDescent="0.25">
      <c r="A370" s="1">
        <v>44546</v>
      </c>
      <c r="B370" s="2">
        <f t="shared" si="52"/>
        <v>294</v>
      </c>
      <c r="C370" s="7"/>
      <c r="D370" s="2" t="e">
        <f t="shared" si="58"/>
        <v>#N/A</v>
      </c>
      <c r="E370" s="2" t="e">
        <f t="shared" si="70"/>
        <v>#N/A</v>
      </c>
      <c r="F370" s="2"/>
      <c r="G370" s="2">
        <f t="shared" si="82"/>
        <v>0</v>
      </c>
      <c r="H370" s="2">
        <f t="shared" si="79"/>
        <v>19177555</v>
      </c>
      <c r="I370" s="7"/>
      <c r="J370" s="2" t="e">
        <f t="shared" si="59"/>
        <v>#N/A</v>
      </c>
      <c r="K370" s="2" t="e">
        <f t="shared" si="71"/>
        <v>#N/A</v>
      </c>
      <c r="L370" s="2">
        <f t="array" ref="L370">IF(COUNT($C371)=0,IF(COUNT($C370)=1,I370,SUM(L369+LOOKUP(2,1/(ISNUMBER($K$1:$K$194)),$K$1:$K$194))),I370)</f>
        <v>6886769.0000000251</v>
      </c>
      <c r="M370" s="8" t="e">
        <f t="shared" si="75"/>
        <v>#N/A</v>
      </c>
      <c r="N370" s="2" t="e">
        <f t="shared" si="60"/>
        <v>#N/A</v>
      </c>
      <c r="O370" s="2" t="e">
        <f t="shared" si="72"/>
        <v>#N/A</v>
      </c>
      <c r="P370" s="2">
        <v>1043495.3465156704</v>
      </c>
      <c r="Q370" s="2">
        <f t="shared" si="83"/>
        <v>800000</v>
      </c>
      <c r="R370" s="2">
        <f t="shared" si="80"/>
        <v>221771964.84477159</v>
      </c>
      <c r="S370" s="2">
        <f t="shared" si="61"/>
        <v>0</v>
      </c>
      <c r="T370" s="2">
        <f t="shared" si="62"/>
        <v>20920.857142857276</v>
      </c>
      <c r="U370" s="2">
        <f t="shared" si="63"/>
        <v>800000</v>
      </c>
      <c r="V370" s="2">
        <f t="shared" si="81"/>
        <v>19177555</v>
      </c>
      <c r="W370" s="2">
        <f t="shared" si="64"/>
        <v>0</v>
      </c>
      <c r="X370" s="2">
        <f t="shared" si="54"/>
        <v>800000</v>
      </c>
      <c r="Y370" s="2">
        <f t="shared" si="77"/>
        <v>202594409.84477156</v>
      </c>
      <c r="Z370" s="2" t="str">
        <f t="shared" si="55"/>
        <v>HERE</v>
      </c>
      <c r="AA370" s="2">
        <f>IF(Z370="HERE",Y370,AA369+Graph!$G$1*1000)</f>
        <v>202594409.84477156</v>
      </c>
      <c r="AB370" s="2">
        <f t="shared" si="66"/>
        <v>800000</v>
      </c>
      <c r="AC370" s="2">
        <f t="shared" si="78"/>
        <v>19177555</v>
      </c>
      <c r="AD370" s="3">
        <f t="shared" si="56"/>
        <v>52800000</v>
      </c>
      <c r="AE370" s="2">
        <f>IF(AE368&gt;=52800000,52800000,IF(AB349=Graph!G$1*1000,AE369+Graph!G$1*1000,AC370))</f>
        <v>19177555</v>
      </c>
      <c r="AF370" s="3">
        <f t="shared" si="57"/>
        <v>19177555</v>
      </c>
      <c r="AG370" s="3">
        <f t="shared" si="76"/>
        <v>48478877.75</v>
      </c>
      <c r="AH370" s="3" t="e">
        <f t="shared" si="53"/>
        <v>#N/A</v>
      </c>
    </row>
    <row r="371" spans="1:34" ht="15" x14ac:dyDescent="0.25">
      <c r="A371" s="1">
        <v>44547</v>
      </c>
      <c r="B371" s="2">
        <f t="shared" si="52"/>
        <v>295</v>
      </c>
      <c r="C371" s="7"/>
      <c r="D371" s="2" t="e">
        <f t="shared" si="58"/>
        <v>#N/A</v>
      </c>
      <c r="E371" s="2" t="e">
        <f t="shared" si="70"/>
        <v>#N/A</v>
      </c>
      <c r="F371" s="2"/>
      <c r="G371" s="2">
        <f t="shared" si="82"/>
        <v>0</v>
      </c>
      <c r="H371" s="2">
        <f t="shared" si="79"/>
        <v>19177555</v>
      </c>
      <c r="I371" s="7"/>
      <c r="J371" s="2" t="e">
        <f t="shared" si="59"/>
        <v>#N/A</v>
      </c>
      <c r="K371" s="2" t="e">
        <f t="shared" si="71"/>
        <v>#N/A</v>
      </c>
      <c r="L371" s="2">
        <f t="array" ref="L371">IF(COUNT($C372)=0,IF(COUNT($C371)=1,I371,SUM(L370+LOOKUP(2,1/(ISNUMBER($K$1:$K$194)),$K$1:$K$194))),I371)</f>
        <v>6907689.8571428824</v>
      </c>
      <c r="M371" s="8" t="e">
        <f t="shared" si="75"/>
        <v>#N/A</v>
      </c>
      <c r="N371" s="2" t="e">
        <f t="shared" si="60"/>
        <v>#N/A</v>
      </c>
      <c r="O371" s="2" t="e">
        <f t="shared" si="72"/>
        <v>#N/A</v>
      </c>
      <c r="P371" s="2">
        <v>1045601.9864111394</v>
      </c>
      <c r="Q371" s="2">
        <f t="shared" si="83"/>
        <v>800000</v>
      </c>
      <c r="R371" s="2">
        <f t="shared" si="80"/>
        <v>222571964.84477159</v>
      </c>
      <c r="S371" s="2">
        <f t="shared" si="61"/>
        <v>0</v>
      </c>
      <c r="T371" s="2">
        <f t="shared" si="62"/>
        <v>20920.857142857276</v>
      </c>
      <c r="U371" s="2">
        <f t="shared" si="63"/>
        <v>800000</v>
      </c>
      <c r="V371" s="2">
        <f t="shared" si="81"/>
        <v>19177555</v>
      </c>
      <c r="W371" s="2">
        <f t="shared" si="64"/>
        <v>0</v>
      </c>
      <c r="X371" s="2">
        <f t="shared" si="54"/>
        <v>800000</v>
      </c>
      <c r="Y371" s="2">
        <f t="shared" si="77"/>
        <v>203394409.84477156</v>
      </c>
      <c r="Z371" s="2" t="str">
        <f t="shared" si="55"/>
        <v>HERE</v>
      </c>
      <c r="AA371" s="2">
        <f>IF(Z371="HERE",Y371,AA370+Graph!$G$1*1000)</f>
        <v>203394409.84477156</v>
      </c>
      <c r="AB371" s="2">
        <f t="shared" si="66"/>
        <v>800000</v>
      </c>
      <c r="AC371" s="2">
        <f t="shared" si="78"/>
        <v>19177555</v>
      </c>
      <c r="AD371" s="3">
        <f t="shared" si="56"/>
        <v>52800000</v>
      </c>
      <c r="AE371" s="2">
        <f>IF(AE369&gt;=52800000,52800000,IF(AB350=Graph!G$1*1000,AE370+Graph!G$1*1000,AC371))</f>
        <v>19177555</v>
      </c>
      <c r="AF371" s="3">
        <f t="shared" si="57"/>
        <v>19177555</v>
      </c>
      <c r="AG371" s="3">
        <f t="shared" si="76"/>
        <v>48478877.75</v>
      </c>
      <c r="AH371" s="3" t="e">
        <f t="shared" si="53"/>
        <v>#N/A</v>
      </c>
    </row>
    <row r="372" spans="1:34" ht="15" x14ac:dyDescent="0.25">
      <c r="A372" s="1">
        <v>44548</v>
      </c>
      <c r="B372" s="2">
        <f t="shared" si="52"/>
        <v>296</v>
      </c>
      <c r="C372" s="7"/>
      <c r="D372" s="2" t="e">
        <f t="shared" si="58"/>
        <v>#N/A</v>
      </c>
      <c r="E372" s="2" t="e">
        <f t="shared" si="70"/>
        <v>#N/A</v>
      </c>
      <c r="F372" s="2"/>
      <c r="G372" s="2">
        <f t="shared" si="82"/>
        <v>0</v>
      </c>
      <c r="H372" s="2">
        <f t="shared" si="79"/>
        <v>19177555</v>
      </c>
      <c r="I372" s="7"/>
      <c r="J372" s="2" t="e">
        <f t="shared" si="59"/>
        <v>#N/A</v>
      </c>
      <c r="K372" s="2" t="e">
        <f t="shared" si="71"/>
        <v>#N/A</v>
      </c>
      <c r="L372" s="2">
        <f t="array" ref="L372">IF(COUNT($C373)=0,IF(COUNT($C372)=1,I372,SUM(L371+LOOKUP(2,1/(ISNUMBER($K$1:$K$194)),$K$1:$K$194))),I372)</f>
        <v>6928610.7142857397</v>
      </c>
      <c r="M372" s="8" t="e">
        <f t="shared" si="75"/>
        <v>#N/A</v>
      </c>
      <c r="N372" s="2" t="e">
        <f t="shared" si="60"/>
        <v>#N/A</v>
      </c>
      <c r="O372" s="2" t="e">
        <f t="shared" si="72"/>
        <v>#N/A</v>
      </c>
      <c r="P372" s="2">
        <v>1047708.6263066083</v>
      </c>
      <c r="Q372" s="2">
        <f t="shared" si="83"/>
        <v>800000</v>
      </c>
      <c r="R372" s="2">
        <f t="shared" si="80"/>
        <v>223371964.84477159</v>
      </c>
      <c r="S372" s="2">
        <f t="shared" si="61"/>
        <v>0</v>
      </c>
      <c r="T372" s="2">
        <f t="shared" si="62"/>
        <v>20920.857142857276</v>
      </c>
      <c r="U372" s="2">
        <f t="shared" si="63"/>
        <v>800000</v>
      </c>
      <c r="V372" s="2">
        <f t="shared" si="81"/>
        <v>19177555</v>
      </c>
      <c r="W372" s="2">
        <f t="shared" si="64"/>
        <v>0</v>
      </c>
      <c r="X372" s="2">
        <f t="shared" si="54"/>
        <v>800000</v>
      </c>
      <c r="Y372" s="2">
        <f t="shared" si="77"/>
        <v>204194409.84477156</v>
      </c>
      <c r="Z372" s="2" t="str">
        <f t="shared" si="55"/>
        <v>HERE</v>
      </c>
      <c r="AA372" s="2">
        <f>IF(Z372="HERE",Y372,AA371+Graph!$G$1*1000)</f>
        <v>204194409.84477156</v>
      </c>
      <c r="AB372" s="2">
        <f t="shared" si="66"/>
        <v>800000</v>
      </c>
      <c r="AC372" s="2">
        <f t="shared" si="78"/>
        <v>19177555</v>
      </c>
      <c r="AD372" s="3">
        <f t="shared" si="56"/>
        <v>52800000</v>
      </c>
      <c r="AE372" s="2">
        <f>IF(AE370&gt;=52800000,52800000,IF(AB351=Graph!G$1*1000,AE371+Graph!G$1*1000,AC372))</f>
        <v>19177555</v>
      </c>
      <c r="AF372" s="3">
        <f t="shared" si="57"/>
        <v>19177555</v>
      </c>
      <c r="AG372" s="3">
        <f t="shared" si="76"/>
        <v>48478877.75</v>
      </c>
      <c r="AH372" s="3" t="e">
        <f t="shared" si="53"/>
        <v>#N/A</v>
      </c>
    </row>
    <row r="373" spans="1:34" ht="15" x14ac:dyDescent="0.25">
      <c r="A373" s="1">
        <v>44549</v>
      </c>
      <c r="B373" s="2">
        <f t="shared" si="52"/>
        <v>297</v>
      </c>
      <c r="C373" s="7"/>
      <c r="D373" s="2" t="e">
        <f t="shared" si="58"/>
        <v>#N/A</v>
      </c>
      <c r="E373" s="2" t="e">
        <f t="shared" si="70"/>
        <v>#N/A</v>
      </c>
      <c r="F373" s="2"/>
      <c r="G373" s="2">
        <f t="shared" si="82"/>
        <v>0</v>
      </c>
      <c r="H373" s="2">
        <f t="shared" si="79"/>
        <v>19177555</v>
      </c>
      <c r="I373" s="7"/>
      <c r="J373" s="2" t="e">
        <f t="shared" si="59"/>
        <v>#N/A</v>
      </c>
      <c r="K373" s="2" t="e">
        <f t="shared" si="71"/>
        <v>#N/A</v>
      </c>
      <c r="L373" s="2">
        <f t="array" ref="L373">IF(COUNT($C374)=0,IF(COUNT($C373)=1,I373,SUM(L372+LOOKUP(2,1/(ISNUMBER($K$1:$K$194)),$K$1:$K$194))),I373)</f>
        <v>6949531.571428597</v>
      </c>
      <c r="M373" s="8" t="e">
        <f t="shared" si="75"/>
        <v>#N/A</v>
      </c>
      <c r="N373" s="2" t="e">
        <f t="shared" si="60"/>
        <v>#N/A</v>
      </c>
      <c r="O373" s="2" t="e">
        <f t="shared" si="72"/>
        <v>#N/A</v>
      </c>
      <c r="P373" s="2">
        <v>1049815.2662020773</v>
      </c>
      <c r="Q373" s="2">
        <f t="shared" si="83"/>
        <v>800000</v>
      </c>
      <c r="R373" s="2">
        <f t="shared" si="80"/>
        <v>224171964.84477159</v>
      </c>
      <c r="S373" s="2">
        <f t="shared" si="61"/>
        <v>0</v>
      </c>
      <c r="T373" s="2">
        <f t="shared" si="62"/>
        <v>20920.857142857276</v>
      </c>
      <c r="U373" s="2">
        <f t="shared" si="63"/>
        <v>800000</v>
      </c>
      <c r="V373" s="2">
        <f t="shared" si="81"/>
        <v>19177555</v>
      </c>
      <c r="W373" s="2">
        <f t="shared" si="64"/>
        <v>0</v>
      </c>
      <c r="X373" s="2">
        <f t="shared" si="54"/>
        <v>800000</v>
      </c>
      <c r="Y373" s="2">
        <f t="shared" si="77"/>
        <v>204994409.84477156</v>
      </c>
      <c r="Z373" s="2" t="str">
        <f t="shared" si="55"/>
        <v>HERE</v>
      </c>
      <c r="AA373" s="2">
        <f>IF(Z373="HERE",Y373,AA372+Graph!$G$1*1000)</f>
        <v>204994409.84477156</v>
      </c>
      <c r="AB373" s="2">
        <f t="shared" si="66"/>
        <v>800000</v>
      </c>
      <c r="AC373" s="2">
        <f t="shared" si="78"/>
        <v>19177555</v>
      </c>
      <c r="AD373" s="3">
        <f t="shared" si="56"/>
        <v>52800000</v>
      </c>
      <c r="AE373" s="2">
        <f>IF(AE371&gt;=52800000,52800000,IF(AB352=Graph!G$1*1000,AE372+Graph!G$1*1000,AC373))</f>
        <v>19177555</v>
      </c>
      <c r="AF373" s="3">
        <f t="shared" si="57"/>
        <v>19177555</v>
      </c>
      <c r="AG373" s="3">
        <f t="shared" si="76"/>
        <v>48478877.75</v>
      </c>
      <c r="AH373" s="3" t="e">
        <f t="shared" si="53"/>
        <v>#N/A</v>
      </c>
    </row>
    <row r="374" spans="1:34" ht="15" x14ac:dyDescent="0.25">
      <c r="A374" s="1">
        <v>44550</v>
      </c>
      <c r="B374" s="2">
        <f t="shared" si="52"/>
        <v>298</v>
      </c>
      <c r="C374" s="7"/>
      <c r="D374" s="2" t="e">
        <f t="shared" si="58"/>
        <v>#N/A</v>
      </c>
      <c r="E374" s="2" t="e">
        <f t="shared" si="70"/>
        <v>#N/A</v>
      </c>
      <c r="F374" s="2"/>
      <c r="G374" s="2">
        <f t="shared" si="82"/>
        <v>0</v>
      </c>
      <c r="H374" s="2">
        <f t="shared" si="79"/>
        <v>19177555</v>
      </c>
      <c r="I374" s="7"/>
      <c r="J374" s="2" t="e">
        <f t="shared" si="59"/>
        <v>#N/A</v>
      </c>
      <c r="K374" s="2" t="e">
        <f t="shared" si="71"/>
        <v>#N/A</v>
      </c>
      <c r="L374" s="2">
        <f t="array" ref="L374">IF(COUNT($C375)=0,IF(COUNT($C374)=1,I374,SUM(L373+LOOKUP(2,1/(ISNUMBER($K$1:$K$194)),$K$1:$K$194))),I374)</f>
        <v>6970452.4285714542</v>
      </c>
      <c r="M374" s="8" t="e">
        <f t="shared" si="75"/>
        <v>#N/A</v>
      </c>
      <c r="N374" s="2" t="e">
        <f t="shared" si="60"/>
        <v>#N/A</v>
      </c>
      <c r="O374" s="2" t="e">
        <f t="shared" si="72"/>
        <v>#N/A</v>
      </c>
      <c r="P374" s="2">
        <v>1051921.9060975462</v>
      </c>
      <c r="Q374" s="2">
        <f t="shared" si="83"/>
        <v>800000</v>
      </c>
      <c r="R374" s="2">
        <f t="shared" si="80"/>
        <v>224971964.84477159</v>
      </c>
      <c r="S374" s="2">
        <f t="shared" si="61"/>
        <v>0</v>
      </c>
      <c r="T374" s="2">
        <f t="shared" si="62"/>
        <v>20920.857142857276</v>
      </c>
      <c r="U374" s="2">
        <f t="shared" si="63"/>
        <v>800000</v>
      </c>
      <c r="V374" s="2">
        <f t="shared" si="81"/>
        <v>19177555</v>
      </c>
      <c r="W374" s="2">
        <f t="shared" si="64"/>
        <v>0</v>
      </c>
      <c r="X374" s="2">
        <f t="shared" si="54"/>
        <v>800000</v>
      </c>
      <c r="Y374" s="2">
        <f t="shared" si="77"/>
        <v>205794409.84477156</v>
      </c>
      <c r="Z374" s="2" t="str">
        <f t="shared" si="55"/>
        <v>HERE</v>
      </c>
      <c r="AA374" s="2">
        <f>IF(Z374="HERE",Y374,AA373+Graph!$G$1*1000)</f>
        <v>205794409.84477156</v>
      </c>
      <c r="AB374" s="2">
        <f t="shared" si="66"/>
        <v>800000</v>
      </c>
      <c r="AC374" s="2">
        <f t="shared" si="78"/>
        <v>19177555</v>
      </c>
      <c r="AD374" s="3">
        <f t="shared" si="56"/>
        <v>52800000</v>
      </c>
      <c r="AE374" s="2">
        <f>IF(AE372&gt;=52800000,52800000,IF(AB353=Graph!G$1*1000,AE373+Graph!G$1*1000,AC374))</f>
        <v>19177555</v>
      </c>
      <c r="AF374" s="3">
        <f t="shared" si="57"/>
        <v>19177555</v>
      </c>
      <c r="AG374" s="3">
        <f t="shared" si="76"/>
        <v>48478877.75</v>
      </c>
      <c r="AH374" s="3" t="e">
        <f t="shared" si="53"/>
        <v>#N/A</v>
      </c>
    </row>
    <row r="375" spans="1:34" ht="15" x14ac:dyDescent="0.25">
      <c r="A375" s="1">
        <v>44551</v>
      </c>
      <c r="B375" s="2">
        <f t="shared" si="52"/>
        <v>299</v>
      </c>
      <c r="C375" s="7"/>
      <c r="D375" s="2" t="e">
        <f t="shared" si="58"/>
        <v>#N/A</v>
      </c>
      <c r="E375" s="2" t="e">
        <f t="shared" si="70"/>
        <v>#N/A</v>
      </c>
      <c r="F375" s="2"/>
      <c r="G375" s="2">
        <f t="shared" si="82"/>
        <v>0</v>
      </c>
      <c r="H375" s="2">
        <f t="shared" si="79"/>
        <v>19177555</v>
      </c>
      <c r="I375" s="7"/>
      <c r="J375" s="2" t="e">
        <f t="shared" si="59"/>
        <v>#N/A</v>
      </c>
      <c r="K375" s="2" t="e">
        <f t="shared" si="71"/>
        <v>#N/A</v>
      </c>
      <c r="L375" s="2">
        <f t="array" ref="L375">IF(COUNT($C376)=0,IF(COUNT($C375)=1,I375,SUM(L374+LOOKUP(2,1/(ISNUMBER($K$1:$K$194)),$K$1:$K$194))),I375)</f>
        <v>6991373.2857143115</v>
      </c>
      <c r="M375" s="8" t="e">
        <f t="shared" si="75"/>
        <v>#N/A</v>
      </c>
      <c r="N375" s="2" t="e">
        <f t="shared" si="60"/>
        <v>#N/A</v>
      </c>
      <c r="O375" s="2" t="e">
        <f t="shared" si="72"/>
        <v>#N/A</v>
      </c>
      <c r="P375" s="2">
        <v>1054028.5459930152</v>
      </c>
      <c r="Q375" s="2">
        <f t="shared" si="83"/>
        <v>800000</v>
      </c>
      <c r="R375" s="2">
        <f t="shared" si="80"/>
        <v>225771964.84477159</v>
      </c>
      <c r="S375" s="2">
        <f t="shared" si="61"/>
        <v>0</v>
      </c>
      <c r="T375" s="2">
        <f t="shared" si="62"/>
        <v>20920.857142857276</v>
      </c>
      <c r="U375" s="2">
        <f t="shared" si="63"/>
        <v>800000</v>
      </c>
      <c r="V375" s="2">
        <f t="shared" si="81"/>
        <v>19177555</v>
      </c>
      <c r="W375" s="2">
        <f t="shared" si="64"/>
        <v>0</v>
      </c>
      <c r="X375" s="2">
        <f t="shared" si="54"/>
        <v>800000</v>
      </c>
      <c r="Y375" s="2">
        <f t="shared" si="77"/>
        <v>206594409.84477156</v>
      </c>
      <c r="Z375" s="2" t="str">
        <f t="shared" si="55"/>
        <v>HERE</v>
      </c>
      <c r="AA375" s="2">
        <f>IF(Z375="HERE",Y375,AA374+Graph!$G$1*1000)</f>
        <v>206594409.84477156</v>
      </c>
      <c r="AB375" s="2">
        <f t="shared" si="66"/>
        <v>800000</v>
      </c>
      <c r="AC375" s="2">
        <f t="shared" si="78"/>
        <v>19177555</v>
      </c>
      <c r="AD375" s="3">
        <f t="shared" si="56"/>
        <v>52800000</v>
      </c>
      <c r="AE375" s="2">
        <f>IF(AE373&gt;=52800000,52800000,IF(AB354=Graph!G$1*1000,AE374+Graph!G$1*1000,AC375))</f>
        <v>19177555</v>
      </c>
      <c r="AF375" s="3">
        <f t="shared" si="57"/>
        <v>19177555</v>
      </c>
      <c r="AG375" s="3">
        <f t="shared" si="76"/>
        <v>48478877.75</v>
      </c>
      <c r="AH375" s="3" t="e">
        <f t="shared" si="53"/>
        <v>#N/A</v>
      </c>
    </row>
    <row r="376" spans="1:34" ht="15" x14ac:dyDescent="0.25">
      <c r="A376" s="1">
        <v>44552</v>
      </c>
      <c r="B376" s="2">
        <f t="shared" si="52"/>
        <v>300</v>
      </c>
      <c r="C376" s="7"/>
      <c r="D376" s="2" t="e">
        <f t="shared" si="58"/>
        <v>#N/A</v>
      </c>
      <c r="E376" s="2" t="e">
        <f t="shared" si="70"/>
        <v>#N/A</v>
      </c>
      <c r="F376" s="2"/>
      <c r="G376" s="2">
        <f t="shared" si="82"/>
        <v>0</v>
      </c>
      <c r="H376" s="2">
        <f t="shared" si="79"/>
        <v>19177555</v>
      </c>
      <c r="I376" s="7"/>
      <c r="J376" s="2" t="e">
        <f t="shared" si="59"/>
        <v>#N/A</v>
      </c>
      <c r="K376" s="2" t="e">
        <f t="shared" si="71"/>
        <v>#N/A</v>
      </c>
      <c r="L376" s="2">
        <f t="array" ref="L376">IF(COUNT($C377)=0,IF(COUNT($C376)=1,I376,SUM(L375+LOOKUP(2,1/(ISNUMBER($K$1:$K$194)),$K$1:$K$194))),I376)</f>
        <v>7012294.1428571688</v>
      </c>
      <c r="M376" s="8" t="e">
        <f t="shared" si="75"/>
        <v>#N/A</v>
      </c>
      <c r="N376" s="2" t="e">
        <f t="shared" si="60"/>
        <v>#N/A</v>
      </c>
      <c r="O376" s="2" t="e">
        <f t="shared" si="72"/>
        <v>#N/A</v>
      </c>
      <c r="P376" s="2">
        <v>1056135.1858884841</v>
      </c>
      <c r="Q376" s="2">
        <f t="shared" si="83"/>
        <v>800000</v>
      </c>
      <c r="R376" s="2">
        <f t="shared" si="80"/>
        <v>226571964.84477159</v>
      </c>
      <c r="S376" s="2">
        <f t="shared" si="61"/>
        <v>0</v>
      </c>
      <c r="T376" s="2">
        <f t="shared" si="62"/>
        <v>20920.857142857276</v>
      </c>
      <c r="U376" s="2">
        <f t="shared" si="63"/>
        <v>800000</v>
      </c>
      <c r="V376" s="2">
        <f t="shared" si="81"/>
        <v>19177555</v>
      </c>
      <c r="W376" s="2">
        <f t="shared" si="64"/>
        <v>0</v>
      </c>
      <c r="X376" s="2">
        <f t="shared" si="54"/>
        <v>800000</v>
      </c>
      <c r="Y376" s="2">
        <f t="shared" si="77"/>
        <v>207394409.84477156</v>
      </c>
      <c r="Z376" s="2" t="str">
        <f t="shared" si="55"/>
        <v>HERE</v>
      </c>
      <c r="AA376" s="2">
        <f>IF(Z376="HERE",Y376,AA375+Graph!$G$1*1000)</f>
        <v>207394409.84477156</v>
      </c>
      <c r="AB376" s="2">
        <f t="shared" si="66"/>
        <v>800000</v>
      </c>
      <c r="AC376" s="2">
        <f t="shared" si="78"/>
        <v>19177555</v>
      </c>
      <c r="AD376" s="3">
        <f t="shared" si="56"/>
        <v>52800000</v>
      </c>
      <c r="AE376" s="2">
        <f>IF(AE374&gt;=52800000,52800000,IF(AB355=Graph!G$1*1000,AE375+Graph!G$1*1000,AC376))</f>
        <v>19177555</v>
      </c>
      <c r="AF376" s="3">
        <f t="shared" si="57"/>
        <v>19177555</v>
      </c>
      <c r="AG376" s="3">
        <f t="shared" si="76"/>
        <v>48478877.75</v>
      </c>
      <c r="AH376" s="3" t="e">
        <f t="shared" si="53"/>
        <v>#N/A</v>
      </c>
    </row>
    <row r="377" spans="1:34" ht="15" x14ac:dyDescent="0.25">
      <c r="A377" s="1">
        <v>44553</v>
      </c>
      <c r="B377" s="2">
        <f t="shared" si="52"/>
        <v>301</v>
      </c>
      <c r="C377" s="7"/>
      <c r="D377" s="2" t="e">
        <f t="shared" si="58"/>
        <v>#N/A</v>
      </c>
      <c r="E377" s="2" t="e">
        <f t="shared" si="70"/>
        <v>#N/A</v>
      </c>
      <c r="F377" s="2"/>
      <c r="G377" s="2">
        <f t="shared" si="82"/>
        <v>0</v>
      </c>
      <c r="H377" s="2">
        <f t="shared" si="79"/>
        <v>19177555</v>
      </c>
      <c r="I377" s="7"/>
      <c r="J377" s="2" t="e">
        <f t="shared" si="59"/>
        <v>#N/A</v>
      </c>
      <c r="K377" s="2" t="e">
        <f t="shared" si="71"/>
        <v>#N/A</v>
      </c>
      <c r="L377" s="2">
        <f t="array" ref="L377">IF(COUNT($C378)=0,IF(COUNT($C377)=1,I377,SUM(L376+LOOKUP(2,1/(ISNUMBER($K$1:$K$194)),$K$1:$K$194))),I377)</f>
        <v>7033215.0000000261</v>
      </c>
      <c r="M377" s="8" t="e">
        <f t="shared" si="75"/>
        <v>#N/A</v>
      </c>
      <c r="N377" s="2" t="e">
        <f t="shared" si="60"/>
        <v>#N/A</v>
      </c>
      <c r="O377" s="2" t="e">
        <f t="shared" si="72"/>
        <v>#N/A</v>
      </c>
      <c r="P377" s="2">
        <v>1058241.825783968</v>
      </c>
      <c r="Q377" s="2">
        <f t="shared" si="83"/>
        <v>800000</v>
      </c>
      <c r="R377" s="2">
        <f t="shared" si="80"/>
        <v>227371964.84477159</v>
      </c>
      <c r="S377" s="2">
        <f t="shared" si="61"/>
        <v>0</v>
      </c>
      <c r="T377" s="2">
        <f t="shared" si="62"/>
        <v>20920.857142857276</v>
      </c>
      <c r="U377" s="2">
        <f t="shared" si="63"/>
        <v>800000</v>
      </c>
      <c r="V377" s="2">
        <f t="shared" si="81"/>
        <v>19177555</v>
      </c>
      <c r="W377" s="2">
        <f t="shared" si="64"/>
        <v>0</v>
      </c>
      <c r="X377" s="2">
        <f t="shared" si="54"/>
        <v>800000</v>
      </c>
      <c r="Y377" s="2">
        <f t="shared" si="77"/>
        <v>208194409.84477156</v>
      </c>
      <c r="Z377" s="2" t="str">
        <f t="shared" si="55"/>
        <v>HERE</v>
      </c>
      <c r="AA377" s="2">
        <f>IF(Z377="HERE",Y377,AA376+Graph!$G$1*1000)</f>
        <v>208194409.84477156</v>
      </c>
      <c r="AB377" s="2">
        <f t="shared" si="66"/>
        <v>800000</v>
      </c>
      <c r="AC377" s="2">
        <f t="shared" si="78"/>
        <v>19177555</v>
      </c>
      <c r="AD377" s="3">
        <f t="shared" si="56"/>
        <v>52800000</v>
      </c>
      <c r="AE377" s="2">
        <f>IF(AE375&gt;=52800000,52800000,IF(AB356=Graph!G$1*1000,AE376+Graph!G$1*1000,AC377))</f>
        <v>19177555</v>
      </c>
      <c r="AF377" s="3">
        <f t="shared" si="57"/>
        <v>19177555</v>
      </c>
      <c r="AG377" s="3">
        <f t="shared" si="76"/>
        <v>48478877.75</v>
      </c>
      <c r="AH377" s="3" t="e">
        <f t="shared" si="53"/>
        <v>#N/A</v>
      </c>
    </row>
    <row r="378" spans="1:34" ht="15" x14ac:dyDescent="0.25">
      <c r="A378" s="1">
        <v>44554</v>
      </c>
      <c r="B378" s="2">
        <f t="shared" si="52"/>
        <v>302</v>
      </c>
      <c r="C378" s="7"/>
      <c r="D378" s="2" t="e">
        <f t="shared" si="58"/>
        <v>#N/A</v>
      </c>
      <c r="E378" s="2" t="e">
        <f t="shared" si="70"/>
        <v>#N/A</v>
      </c>
      <c r="F378" s="2"/>
      <c r="G378" s="2">
        <f t="shared" si="82"/>
        <v>0</v>
      </c>
      <c r="H378" s="2">
        <f t="shared" si="79"/>
        <v>19177555</v>
      </c>
      <c r="I378" s="7"/>
      <c r="J378" s="2" t="e">
        <f t="shared" si="59"/>
        <v>#N/A</v>
      </c>
      <c r="K378" s="2" t="e">
        <f t="shared" si="71"/>
        <v>#N/A</v>
      </c>
      <c r="L378" s="2">
        <f t="array" ref="L378">IF(COUNT($C379)=0,IF(COUNT($C378)=1,I378,SUM(L377+LOOKUP(2,1/(ISNUMBER($K$1:$K$194)),$K$1:$K$194))),I378)</f>
        <v>7054135.8571428834</v>
      </c>
      <c r="M378" s="8" t="e">
        <f t="shared" si="75"/>
        <v>#N/A</v>
      </c>
      <c r="N378" s="2" t="e">
        <f t="shared" si="60"/>
        <v>#N/A</v>
      </c>
      <c r="O378" s="2" t="e">
        <f t="shared" si="72"/>
        <v>#N/A</v>
      </c>
      <c r="P378" s="2">
        <v>1060348.4656794369</v>
      </c>
      <c r="Q378" s="2">
        <f t="shared" si="83"/>
        <v>800000</v>
      </c>
      <c r="R378" s="2">
        <f t="shared" si="80"/>
        <v>228171964.84477159</v>
      </c>
      <c r="S378" s="2">
        <f t="shared" si="61"/>
        <v>0</v>
      </c>
      <c r="T378" s="2">
        <f t="shared" si="62"/>
        <v>20920.857142857276</v>
      </c>
      <c r="U378" s="2">
        <f t="shared" si="63"/>
        <v>800000</v>
      </c>
      <c r="V378" s="2">
        <f t="shared" si="81"/>
        <v>19177555</v>
      </c>
      <c r="W378" s="2">
        <f t="shared" si="64"/>
        <v>0</v>
      </c>
      <c r="X378" s="2">
        <f t="shared" si="54"/>
        <v>800000</v>
      </c>
      <c r="Y378" s="2">
        <f t="shared" si="77"/>
        <v>208994409.84477156</v>
      </c>
      <c r="Z378" s="2" t="str">
        <f t="shared" si="55"/>
        <v>HERE</v>
      </c>
      <c r="AA378" s="2">
        <f>IF(Z378="HERE",Y378,AA377+Graph!$G$1*1000)</f>
        <v>208994409.84477156</v>
      </c>
      <c r="AB378" s="2">
        <f t="shared" si="66"/>
        <v>800000</v>
      </c>
      <c r="AC378" s="2">
        <f t="shared" si="78"/>
        <v>19177555</v>
      </c>
      <c r="AD378" s="3">
        <f t="shared" si="56"/>
        <v>52800000</v>
      </c>
      <c r="AE378" s="2">
        <f>IF(AE376&gt;=52800000,52800000,IF(AB357=Graph!G$1*1000,AE377+Graph!G$1*1000,AC378))</f>
        <v>19177555</v>
      </c>
      <c r="AF378" s="3">
        <f t="shared" si="57"/>
        <v>19177555</v>
      </c>
      <c r="AG378" s="3">
        <f t="shared" si="76"/>
        <v>48478877.75</v>
      </c>
      <c r="AH378" s="3" t="e">
        <f t="shared" si="53"/>
        <v>#N/A</v>
      </c>
    </row>
    <row r="379" spans="1:34" ht="15" x14ac:dyDescent="0.25">
      <c r="A379" s="1">
        <v>44555</v>
      </c>
      <c r="B379" s="2">
        <f t="shared" si="52"/>
        <v>303</v>
      </c>
      <c r="C379" s="7"/>
      <c r="D379" s="2" t="e">
        <f t="shared" si="58"/>
        <v>#N/A</v>
      </c>
      <c r="E379" s="2" t="e">
        <f t="shared" si="70"/>
        <v>#N/A</v>
      </c>
      <c r="F379" s="2"/>
      <c r="G379" s="2">
        <f t="shared" si="82"/>
        <v>0</v>
      </c>
      <c r="H379" s="2">
        <f t="shared" si="79"/>
        <v>19177555</v>
      </c>
      <c r="I379" s="7"/>
      <c r="J379" s="2" t="e">
        <f t="shared" si="59"/>
        <v>#N/A</v>
      </c>
      <c r="K379" s="2" t="e">
        <f t="shared" si="71"/>
        <v>#N/A</v>
      </c>
      <c r="L379" s="2">
        <f t="array" ref="L379">IF(COUNT($C380)=0,IF(COUNT($C379)=1,I379,SUM(L378+LOOKUP(2,1/(ISNUMBER($K$1:$K$194)),$K$1:$K$194))),I379)</f>
        <v>7075056.7142857406</v>
      </c>
      <c r="M379" s="8" t="e">
        <f t="shared" si="75"/>
        <v>#N/A</v>
      </c>
      <c r="N379" s="2" t="e">
        <f t="shared" si="60"/>
        <v>#N/A</v>
      </c>
      <c r="O379" s="2" t="e">
        <f t="shared" si="72"/>
        <v>#N/A</v>
      </c>
      <c r="P379" s="2">
        <v>1062455.1055749059</v>
      </c>
      <c r="Q379" s="2">
        <f t="shared" si="83"/>
        <v>800000</v>
      </c>
      <c r="R379" s="2">
        <f t="shared" si="80"/>
        <v>228971964.84477159</v>
      </c>
      <c r="S379" s="2">
        <f t="shared" si="61"/>
        <v>0</v>
      </c>
      <c r="T379" s="2">
        <f t="shared" si="62"/>
        <v>20920.857142857276</v>
      </c>
      <c r="U379" s="2">
        <f t="shared" si="63"/>
        <v>800000</v>
      </c>
      <c r="V379" s="2">
        <f t="shared" si="81"/>
        <v>19177555</v>
      </c>
      <c r="W379" s="2">
        <f t="shared" si="64"/>
        <v>0</v>
      </c>
      <c r="X379" s="2">
        <f t="shared" si="54"/>
        <v>800000</v>
      </c>
      <c r="Y379" s="2">
        <f t="shared" si="77"/>
        <v>209794409.84477156</v>
      </c>
      <c r="Z379" s="2" t="str">
        <f t="shared" si="55"/>
        <v>HERE</v>
      </c>
      <c r="AA379" s="2">
        <f>IF(Z379="HERE",Y379,AA378+Graph!$G$1*1000)</f>
        <v>209794409.84477156</v>
      </c>
      <c r="AB379" s="2">
        <f t="shared" si="66"/>
        <v>800000</v>
      </c>
      <c r="AC379" s="2">
        <f t="shared" si="78"/>
        <v>19177555</v>
      </c>
      <c r="AD379" s="3">
        <f t="shared" si="56"/>
        <v>52800000</v>
      </c>
      <c r="AE379" s="2">
        <f>IF(AE377&gt;=52800000,52800000,IF(AB358=Graph!G$1*1000,AE378+Graph!G$1*1000,AC379))</f>
        <v>19177555</v>
      </c>
      <c r="AF379" s="3">
        <f t="shared" si="57"/>
        <v>19177555</v>
      </c>
      <c r="AG379" s="3">
        <f t="shared" si="76"/>
        <v>48478877.75</v>
      </c>
      <c r="AH379" s="3" t="e">
        <f t="shared" si="53"/>
        <v>#N/A</v>
      </c>
    </row>
    <row r="380" spans="1:34" ht="15" x14ac:dyDescent="0.25">
      <c r="A380" s="1">
        <v>44556</v>
      </c>
      <c r="B380" s="2">
        <f t="shared" si="52"/>
        <v>304</v>
      </c>
      <c r="C380" s="7"/>
      <c r="D380" s="2" t="e">
        <f t="shared" si="58"/>
        <v>#N/A</v>
      </c>
      <c r="E380" s="2" t="e">
        <f t="shared" si="70"/>
        <v>#N/A</v>
      </c>
      <c r="F380" s="2"/>
      <c r="G380" s="2">
        <f t="shared" si="82"/>
        <v>0</v>
      </c>
      <c r="H380" s="2">
        <f t="shared" si="79"/>
        <v>19177555</v>
      </c>
      <c r="I380" s="7"/>
      <c r="J380" s="2" t="e">
        <f t="shared" si="59"/>
        <v>#N/A</v>
      </c>
      <c r="K380" s="2" t="e">
        <f t="shared" si="71"/>
        <v>#N/A</v>
      </c>
      <c r="L380" s="2">
        <f t="array" ref="L380">IF(COUNT($C381)=0,IF(COUNT($C380)=1,I380,SUM(L379+LOOKUP(2,1/(ISNUMBER($K$1:$K$194)),$K$1:$K$194))),I380)</f>
        <v>7095977.5714285979</v>
      </c>
      <c r="M380" s="8" t="e">
        <f t="shared" si="75"/>
        <v>#N/A</v>
      </c>
      <c r="N380" s="2" t="e">
        <f t="shared" si="60"/>
        <v>#N/A</v>
      </c>
      <c r="O380" s="2" t="e">
        <f t="shared" si="72"/>
        <v>#N/A</v>
      </c>
      <c r="P380" s="2">
        <v>1064561.7454703748</v>
      </c>
      <c r="Q380" s="2">
        <f t="shared" si="83"/>
        <v>800000</v>
      </c>
      <c r="R380" s="2">
        <f t="shared" si="80"/>
        <v>229771964.84477159</v>
      </c>
      <c r="S380" s="2">
        <f t="shared" si="61"/>
        <v>0</v>
      </c>
      <c r="T380" s="2">
        <f t="shared" si="62"/>
        <v>20920.857142857276</v>
      </c>
      <c r="U380" s="2">
        <f t="shared" si="63"/>
        <v>800000</v>
      </c>
      <c r="V380" s="2">
        <f t="shared" si="81"/>
        <v>19177555</v>
      </c>
      <c r="W380" s="2">
        <f t="shared" si="64"/>
        <v>0</v>
      </c>
      <c r="X380" s="2">
        <f t="shared" si="54"/>
        <v>800000</v>
      </c>
      <c r="Y380" s="2">
        <f t="shared" si="77"/>
        <v>210594409.84477156</v>
      </c>
      <c r="Z380" s="2" t="str">
        <f t="shared" si="55"/>
        <v>HERE</v>
      </c>
      <c r="AA380" s="2">
        <f>IF(Z380="HERE",Y380,AA379+Graph!$G$1*1000)</f>
        <v>210594409.84477156</v>
      </c>
      <c r="AB380" s="2">
        <f t="shared" si="66"/>
        <v>800000</v>
      </c>
      <c r="AC380" s="2">
        <f t="shared" si="78"/>
        <v>19177555</v>
      </c>
      <c r="AD380" s="3">
        <f t="shared" si="56"/>
        <v>52800000</v>
      </c>
      <c r="AE380" s="2">
        <f>IF(AE378&gt;=52800000,52800000,IF(AB359=Graph!G$1*1000,AE379+Graph!G$1*1000,AC380))</f>
        <v>19177555</v>
      </c>
      <c r="AF380" s="3">
        <f t="shared" si="57"/>
        <v>19177555</v>
      </c>
      <c r="AG380" s="3">
        <f t="shared" si="76"/>
        <v>48478877.75</v>
      </c>
      <c r="AH380" s="3" t="e">
        <f t="shared" si="53"/>
        <v>#N/A</v>
      </c>
    </row>
    <row r="381" spans="1:34" ht="15" x14ac:dyDescent="0.25">
      <c r="A381" s="1">
        <v>44557</v>
      </c>
      <c r="B381" s="2">
        <f t="shared" si="52"/>
        <v>305</v>
      </c>
      <c r="C381" s="7"/>
      <c r="D381" s="2" t="e">
        <f t="shared" si="58"/>
        <v>#N/A</v>
      </c>
      <c r="E381" s="2" t="e">
        <f t="shared" si="70"/>
        <v>#N/A</v>
      </c>
      <c r="F381" s="2"/>
      <c r="G381" s="2">
        <f t="shared" si="82"/>
        <v>0</v>
      </c>
      <c r="H381" s="2">
        <f t="shared" si="79"/>
        <v>19177555</v>
      </c>
      <c r="I381" s="7"/>
      <c r="J381" s="2" t="e">
        <f t="shared" si="59"/>
        <v>#N/A</v>
      </c>
      <c r="K381" s="2" t="e">
        <f t="shared" si="71"/>
        <v>#N/A</v>
      </c>
      <c r="L381" s="2">
        <f t="array" ref="L381">IF(COUNT($C382)=0,IF(COUNT($C381)=1,I381,SUM(L380+LOOKUP(2,1/(ISNUMBER($K$1:$K$194)),$K$1:$K$194))),I381)</f>
        <v>7116898.4285714552</v>
      </c>
      <c r="M381" s="8" t="e">
        <f t="shared" si="75"/>
        <v>#N/A</v>
      </c>
      <c r="N381" s="2" t="e">
        <f t="shared" si="60"/>
        <v>#N/A</v>
      </c>
      <c r="O381" s="2" t="e">
        <f t="shared" si="72"/>
        <v>#N/A</v>
      </c>
      <c r="P381" s="2">
        <v>1066668.3853658438</v>
      </c>
      <c r="Q381" s="2">
        <f t="shared" si="83"/>
        <v>800000</v>
      </c>
      <c r="R381" s="2">
        <f t="shared" si="80"/>
        <v>230571964.84477159</v>
      </c>
      <c r="S381" s="2">
        <f t="shared" si="61"/>
        <v>0</v>
      </c>
      <c r="T381" s="2">
        <f t="shared" si="62"/>
        <v>20920.857142857276</v>
      </c>
      <c r="U381" s="2">
        <f t="shared" si="63"/>
        <v>800000</v>
      </c>
      <c r="V381" s="2">
        <f t="shared" si="81"/>
        <v>19177555</v>
      </c>
      <c r="W381" s="2">
        <f t="shared" si="64"/>
        <v>0</v>
      </c>
      <c r="X381" s="2">
        <f t="shared" si="54"/>
        <v>800000</v>
      </c>
      <c r="Y381" s="2">
        <f t="shared" si="77"/>
        <v>211394409.84477156</v>
      </c>
      <c r="Z381" s="2" t="str">
        <f t="shared" si="55"/>
        <v>HERE</v>
      </c>
      <c r="AA381" s="2">
        <f>IF(Z381="HERE",Y381,AA380+Graph!$G$1*1000)</f>
        <v>211394409.84477156</v>
      </c>
      <c r="AB381" s="2">
        <f t="shared" si="66"/>
        <v>800000</v>
      </c>
      <c r="AC381" s="2">
        <f t="shared" si="78"/>
        <v>19177555</v>
      </c>
      <c r="AD381" s="3">
        <f t="shared" si="56"/>
        <v>52800000</v>
      </c>
      <c r="AE381" s="2">
        <f>IF(AE379&gt;=52800000,52800000,IF(AB360=Graph!G$1*1000,AE380+Graph!G$1*1000,AC381))</f>
        <v>19177555</v>
      </c>
      <c r="AF381" s="3">
        <f t="shared" si="57"/>
        <v>19177555</v>
      </c>
      <c r="AG381" s="3">
        <f t="shared" si="76"/>
        <v>48478877.75</v>
      </c>
      <c r="AH381" s="3" t="e">
        <f t="shared" si="53"/>
        <v>#N/A</v>
      </c>
    </row>
    <row r="382" spans="1:34" ht="15" x14ac:dyDescent="0.25">
      <c r="A382" s="1">
        <v>44558</v>
      </c>
      <c r="B382" s="2">
        <f t="shared" si="52"/>
        <v>306</v>
      </c>
      <c r="C382" s="7"/>
      <c r="D382" s="2" t="e">
        <f t="shared" si="58"/>
        <v>#N/A</v>
      </c>
      <c r="E382" s="2" t="e">
        <f t="shared" si="70"/>
        <v>#N/A</v>
      </c>
      <c r="F382" s="2"/>
      <c r="G382" s="2">
        <f t="shared" si="82"/>
        <v>0</v>
      </c>
      <c r="H382" s="2">
        <f t="shared" si="79"/>
        <v>19177555</v>
      </c>
      <c r="I382" s="7"/>
      <c r="J382" s="2" t="e">
        <f t="shared" si="59"/>
        <v>#N/A</v>
      </c>
      <c r="K382" s="2" t="e">
        <f t="shared" si="71"/>
        <v>#N/A</v>
      </c>
      <c r="L382" s="2">
        <f t="array" ref="L382">IF(COUNT($C383)=0,IF(COUNT($C382)=1,I382,SUM(L381+LOOKUP(2,1/(ISNUMBER($K$1:$K$194)),$K$1:$K$194))),I382)</f>
        <v>7137819.2857143125</v>
      </c>
      <c r="M382" s="8" t="e">
        <f t="shared" si="75"/>
        <v>#N/A</v>
      </c>
      <c r="N382" s="2" t="e">
        <f t="shared" si="60"/>
        <v>#N/A</v>
      </c>
      <c r="O382" s="2" t="e">
        <f t="shared" si="72"/>
        <v>#N/A</v>
      </c>
      <c r="P382" s="2">
        <v>1068775.0252613127</v>
      </c>
      <c r="Q382" s="2">
        <f t="shared" si="83"/>
        <v>800000</v>
      </c>
      <c r="R382" s="2">
        <f t="shared" si="80"/>
        <v>231371964.84477159</v>
      </c>
      <c r="S382" s="2">
        <f t="shared" si="61"/>
        <v>0</v>
      </c>
      <c r="T382" s="2">
        <f t="shared" si="62"/>
        <v>20920.857142857276</v>
      </c>
      <c r="U382" s="2">
        <f t="shared" si="63"/>
        <v>800000</v>
      </c>
      <c r="V382" s="2">
        <f t="shared" si="81"/>
        <v>19177555</v>
      </c>
      <c r="W382" s="2">
        <f t="shared" si="64"/>
        <v>0</v>
      </c>
      <c r="X382" s="2">
        <f t="shared" si="54"/>
        <v>800000</v>
      </c>
      <c r="Y382" s="2">
        <f t="shared" si="77"/>
        <v>212194409.84477156</v>
      </c>
      <c r="Z382" s="2" t="str">
        <f t="shared" si="55"/>
        <v>HERE</v>
      </c>
      <c r="AA382" s="2">
        <f>IF(Z382="HERE",Y382,AA381+Graph!$G$1*1000)</f>
        <v>212194409.84477156</v>
      </c>
      <c r="AB382" s="2">
        <f t="shared" si="66"/>
        <v>800000</v>
      </c>
      <c r="AC382" s="2">
        <f t="shared" si="78"/>
        <v>19177555</v>
      </c>
      <c r="AD382" s="3">
        <f t="shared" si="56"/>
        <v>52800000</v>
      </c>
      <c r="AE382" s="2">
        <f>IF(AE380&gt;=52800000,52800000,IF(AB361=Graph!G$1*1000,AE381+Graph!G$1*1000,AC382))</f>
        <v>19177555</v>
      </c>
      <c r="AF382" s="3">
        <f t="shared" si="57"/>
        <v>19177555</v>
      </c>
      <c r="AG382" s="3">
        <f t="shared" si="76"/>
        <v>48478877.75</v>
      </c>
      <c r="AH382" s="3" t="e">
        <f t="shared" si="53"/>
        <v>#N/A</v>
      </c>
    </row>
    <row r="383" spans="1:34" ht="15" x14ac:dyDescent="0.25">
      <c r="A383" s="1">
        <v>44559</v>
      </c>
      <c r="B383" s="2">
        <f t="shared" si="52"/>
        <v>307</v>
      </c>
      <c r="C383" s="7"/>
      <c r="D383" s="2" t="e">
        <f t="shared" si="58"/>
        <v>#N/A</v>
      </c>
      <c r="E383" s="2" t="e">
        <f t="shared" si="70"/>
        <v>#N/A</v>
      </c>
      <c r="F383" s="2"/>
      <c r="G383" s="2">
        <f t="shared" si="82"/>
        <v>0</v>
      </c>
      <c r="H383" s="2">
        <f t="shared" si="79"/>
        <v>19177555</v>
      </c>
      <c r="I383" s="7"/>
      <c r="J383" s="2" t="e">
        <f t="shared" si="59"/>
        <v>#N/A</v>
      </c>
      <c r="K383" s="2" t="e">
        <f t="shared" si="71"/>
        <v>#N/A</v>
      </c>
      <c r="L383" s="2">
        <f t="array" ref="L383">IF(COUNT($C384)=0,IF(COUNT($C383)=1,I383,SUM(L382+LOOKUP(2,1/(ISNUMBER($K$1:$K$194)),$K$1:$K$194))),I383)</f>
        <v>7158740.1428571697</v>
      </c>
      <c r="M383" s="8" t="e">
        <f t="shared" si="75"/>
        <v>#N/A</v>
      </c>
      <c r="N383" s="2" t="e">
        <f t="shared" si="60"/>
        <v>#N/A</v>
      </c>
      <c r="O383" s="2" t="e">
        <f t="shared" si="72"/>
        <v>#N/A</v>
      </c>
      <c r="P383" s="2">
        <v>1070881.6651567817</v>
      </c>
      <c r="Q383" s="2">
        <f t="shared" si="83"/>
        <v>800000</v>
      </c>
      <c r="R383" s="2">
        <f t="shared" si="80"/>
        <v>232171964.84477159</v>
      </c>
      <c r="S383" s="2">
        <f t="shared" si="61"/>
        <v>0</v>
      </c>
      <c r="T383" s="2">
        <f t="shared" si="62"/>
        <v>20920.857142857276</v>
      </c>
      <c r="U383" s="2">
        <f t="shared" si="63"/>
        <v>800000</v>
      </c>
      <c r="V383" s="2">
        <f t="shared" si="81"/>
        <v>19177555</v>
      </c>
      <c r="W383" s="2">
        <f t="shared" si="64"/>
        <v>0</v>
      </c>
      <c r="X383" s="2">
        <f t="shared" si="54"/>
        <v>800000</v>
      </c>
      <c r="Y383" s="2">
        <f t="shared" si="77"/>
        <v>212994409.84477156</v>
      </c>
      <c r="Z383" s="2" t="str">
        <f t="shared" si="55"/>
        <v>HERE</v>
      </c>
      <c r="AA383" s="2">
        <f>IF(Z383="HERE",Y383,AA382+Graph!$G$1*1000)</f>
        <v>212994409.84477156</v>
      </c>
      <c r="AB383" s="2">
        <f t="shared" si="66"/>
        <v>800000</v>
      </c>
      <c r="AC383" s="2">
        <f t="shared" si="78"/>
        <v>19177555</v>
      </c>
      <c r="AD383" s="3">
        <f t="shared" si="56"/>
        <v>52800000</v>
      </c>
      <c r="AE383" s="2">
        <f>IF(AE381&gt;=52800000,52800000,IF(AB362=Graph!G$1*1000,AE382+Graph!G$1*1000,AC383))</f>
        <v>19177555</v>
      </c>
      <c r="AF383" s="3">
        <f t="shared" si="57"/>
        <v>19177555</v>
      </c>
      <c r="AG383" s="3">
        <f t="shared" si="76"/>
        <v>48478877.75</v>
      </c>
      <c r="AH383" s="3" t="e">
        <f t="shared" si="53"/>
        <v>#N/A</v>
      </c>
    </row>
    <row r="384" spans="1:34" ht="15" x14ac:dyDescent="0.25">
      <c r="A384" s="1">
        <v>44560</v>
      </c>
      <c r="B384" s="2">
        <f t="shared" si="52"/>
        <v>308</v>
      </c>
      <c r="C384" s="7"/>
      <c r="D384" s="2" t="e">
        <f t="shared" si="58"/>
        <v>#N/A</v>
      </c>
      <c r="E384" s="2" t="e">
        <f t="shared" si="70"/>
        <v>#N/A</v>
      </c>
      <c r="F384" s="2"/>
      <c r="G384" s="2">
        <f t="shared" si="82"/>
        <v>0</v>
      </c>
      <c r="H384" s="2">
        <f t="shared" si="79"/>
        <v>19177555</v>
      </c>
      <c r="I384" s="7"/>
      <c r="J384" s="2" t="e">
        <f t="shared" si="59"/>
        <v>#N/A</v>
      </c>
      <c r="K384" s="2" t="e">
        <f t="shared" si="71"/>
        <v>#N/A</v>
      </c>
      <c r="L384" s="2">
        <f t="array" ref="L384">IF(COUNT($C385)=0,IF(COUNT($C384)=1,I384,SUM(L383+LOOKUP(2,1/(ISNUMBER($K$1:$K$194)),$K$1:$K$194))),I384)</f>
        <v>7179661.000000027</v>
      </c>
      <c r="M384" s="8" t="e">
        <f t="shared" si="75"/>
        <v>#N/A</v>
      </c>
      <c r="N384" s="2" t="e">
        <f t="shared" si="60"/>
        <v>#N/A</v>
      </c>
      <c r="O384" s="2" t="e">
        <f t="shared" si="72"/>
        <v>#N/A</v>
      </c>
      <c r="P384" s="2">
        <v>1072988.3050522506</v>
      </c>
      <c r="Q384" s="2">
        <f t="shared" si="83"/>
        <v>800000</v>
      </c>
      <c r="R384" s="2">
        <f t="shared" si="80"/>
        <v>232971964.84477159</v>
      </c>
      <c r="S384" s="2">
        <f t="shared" si="61"/>
        <v>0</v>
      </c>
      <c r="T384" s="2">
        <f t="shared" si="62"/>
        <v>20920.857142857276</v>
      </c>
      <c r="U384" s="2">
        <f t="shared" si="63"/>
        <v>800000</v>
      </c>
      <c r="V384" s="2">
        <f t="shared" si="81"/>
        <v>19177555</v>
      </c>
      <c r="W384" s="2">
        <f t="shared" si="64"/>
        <v>0</v>
      </c>
      <c r="X384" s="2">
        <f t="shared" si="54"/>
        <v>800000</v>
      </c>
      <c r="Y384" s="2">
        <f t="shared" si="77"/>
        <v>213794409.84477156</v>
      </c>
      <c r="Z384" s="2" t="str">
        <f t="shared" si="55"/>
        <v>HERE</v>
      </c>
      <c r="AA384" s="2">
        <f>IF(Z384="HERE",Y384,AA383+Graph!$G$1*1000)</f>
        <v>213794409.84477156</v>
      </c>
      <c r="AB384" s="2">
        <f t="shared" si="66"/>
        <v>800000</v>
      </c>
      <c r="AC384" s="2">
        <f t="shared" si="78"/>
        <v>19177555</v>
      </c>
      <c r="AD384" s="3">
        <f t="shared" si="56"/>
        <v>52800000</v>
      </c>
      <c r="AE384" s="2">
        <f>IF(AE382&gt;=52800000,52800000,IF(AB363=Graph!G$1*1000,AE383+Graph!G$1*1000,AC384))</f>
        <v>19177555</v>
      </c>
      <c r="AF384" s="3">
        <f t="shared" si="57"/>
        <v>19177555</v>
      </c>
      <c r="AG384" s="3">
        <f t="shared" si="76"/>
        <v>48478877.75</v>
      </c>
      <c r="AH384" s="3" t="e">
        <f t="shared" si="53"/>
        <v>#N/A</v>
      </c>
    </row>
    <row r="385" spans="1:34" ht="15" x14ac:dyDescent="0.25">
      <c r="A385" s="1">
        <v>44561</v>
      </c>
      <c r="B385" s="2">
        <f t="shared" si="52"/>
        <v>309</v>
      </c>
      <c r="C385" s="7"/>
      <c r="D385" s="2" t="e">
        <f t="shared" si="58"/>
        <v>#N/A</v>
      </c>
      <c r="E385" s="2" t="e">
        <f t="shared" si="70"/>
        <v>#N/A</v>
      </c>
      <c r="F385" s="2"/>
      <c r="G385" s="2">
        <f t="shared" si="82"/>
        <v>0</v>
      </c>
      <c r="H385" s="2">
        <f t="shared" si="79"/>
        <v>19177555</v>
      </c>
      <c r="I385" s="7"/>
      <c r="J385" s="2" t="e">
        <f t="shared" si="59"/>
        <v>#N/A</v>
      </c>
      <c r="K385" s="2" t="e">
        <f t="shared" si="71"/>
        <v>#N/A</v>
      </c>
      <c r="L385" s="2">
        <f t="array" ref="L385">IF(COUNT($C386)=0,IF(COUNT($C385)=1,I385,SUM(L384+LOOKUP(2,1/(ISNUMBER($K$1:$K$194)),$K$1:$K$194))),I385)</f>
        <v>7200581.8571428843</v>
      </c>
      <c r="M385" s="8" t="e">
        <f t="shared" si="75"/>
        <v>#N/A</v>
      </c>
      <c r="N385" s="2" t="e">
        <f t="shared" si="60"/>
        <v>#N/A</v>
      </c>
      <c r="O385" s="2" t="e">
        <f t="shared" si="72"/>
        <v>#N/A</v>
      </c>
      <c r="P385" s="2">
        <v>1075094.9449477196</v>
      </c>
      <c r="Q385" s="2">
        <f t="shared" si="83"/>
        <v>800000</v>
      </c>
      <c r="R385" s="2">
        <f t="shared" si="80"/>
        <v>233771964.84477159</v>
      </c>
      <c r="S385" s="2">
        <f t="shared" si="61"/>
        <v>0</v>
      </c>
      <c r="T385" s="2">
        <f t="shared" si="62"/>
        <v>20920.857142857276</v>
      </c>
      <c r="U385" s="2">
        <f t="shared" si="63"/>
        <v>800000</v>
      </c>
      <c r="V385" s="2">
        <f t="shared" si="81"/>
        <v>19177555</v>
      </c>
      <c r="W385" s="2">
        <f t="shared" si="64"/>
        <v>0</v>
      </c>
      <c r="X385" s="2">
        <f t="shared" si="54"/>
        <v>800000</v>
      </c>
      <c r="Y385" s="2">
        <f t="shared" si="77"/>
        <v>214594409.84477156</v>
      </c>
      <c r="Z385" s="2" t="str">
        <f t="shared" si="55"/>
        <v>HERE</v>
      </c>
      <c r="AA385" s="2">
        <f>IF(Z385="HERE",Y385,AA384+Graph!$G$1*1000)</f>
        <v>214594409.84477156</v>
      </c>
      <c r="AB385" s="2">
        <f t="shared" si="66"/>
        <v>800000</v>
      </c>
      <c r="AC385" s="2">
        <f t="shared" si="78"/>
        <v>19177555</v>
      </c>
      <c r="AD385" s="3">
        <f t="shared" si="56"/>
        <v>52800000</v>
      </c>
      <c r="AE385" s="2">
        <f>IF(AE383&gt;=52800000,52800000,IF(AB364=Graph!G$1*1000,AE384+Graph!G$1*1000,AC385))</f>
        <v>19177555</v>
      </c>
      <c r="AF385" s="3">
        <f t="shared" si="57"/>
        <v>19177555</v>
      </c>
      <c r="AG385" s="3">
        <f t="shared" si="76"/>
        <v>48478877.75</v>
      </c>
      <c r="AH385" s="3" t="e">
        <f t="shared" si="53"/>
        <v>#N/A</v>
      </c>
    </row>
  </sheetData>
  <conditionalFormatting sqref="I31:I64 M31:M385 I77:I385">
    <cfRule type="cellIs" dxfId="42" priority="39" operator="greaterThan">
      <formula>0</formula>
    </cfRule>
  </conditionalFormatting>
  <conditionalFormatting sqref="C31:C64 C117:C385 C77:C114">
    <cfRule type="cellIs" dxfId="41" priority="40" operator="greaterThan">
      <formula>0</formula>
    </cfRule>
  </conditionalFormatting>
  <conditionalFormatting sqref="C31:C64 C117:C385 C77:C114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0" priority="42" operator="greaterThan">
      <formula>0</formula>
    </cfRule>
  </conditionalFormatting>
  <conditionalFormatting sqref="C115">
    <cfRule type="cellIs" dxfId="39" priority="43" operator="greaterThan">
      <formula>0</formula>
    </cfRule>
  </conditionalFormatting>
  <conditionalFormatting sqref="C65">
    <cfRule type="cellIs" dxfId="38" priority="37" operator="greaterThan">
      <formula>0</formula>
    </cfRule>
  </conditionalFormatting>
  <conditionalFormatting sqref="C65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7" priority="36" operator="greaterThan">
      <formula>0</formula>
    </cfRule>
  </conditionalFormatting>
  <conditionalFormatting sqref="C66">
    <cfRule type="cellIs" dxfId="36" priority="34" operator="greaterThan">
      <formula>0</formula>
    </cfRule>
  </conditionalFormatting>
  <conditionalFormatting sqref="C66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5" priority="33" operator="greaterThan">
      <formula>0</formula>
    </cfRule>
  </conditionalFormatting>
  <conditionalFormatting sqref="C67">
    <cfRule type="cellIs" dxfId="34" priority="31" operator="greaterThan">
      <formula>0</formula>
    </cfRule>
  </conditionalFormatting>
  <conditionalFormatting sqref="C67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3" priority="30" operator="greaterThan">
      <formula>0</formula>
    </cfRule>
  </conditionalFormatting>
  <conditionalFormatting sqref="C68">
    <cfRule type="cellIs" dxfId="32" priority="28" operator="greaterThan">
      <formula>0</formula>
    </cfRule>
  </conditionalFormatting>
  <conditionalFormatting sqref="C68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31" priority="27" operator="greaterThan">
      <formula>0</formula>
    </cfRule>
  </conditionalFormatting>
  <conditionalFormatting sqref="C69">
    <cfRule type="cellIs" dxfId="30" priority="25" operator="greaterThan">
      <formula>0</formula>
    </cfRule>
  </conditionalFormatting>
  <conditionalFormatting sqref="C69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9" priority="24" operator="greaterThan">
      <formula>0</formula>
    </cfRule>
  </conditionalFormatting>
  <conditionalFormatting sqref="C70">
    <cfRule type="cellIs" dxfId="28" priority="22" operator="greaterThan">
      <formula>0</formula>
    </cfRule>
  </conditionalFormatting>
  <conditionalFormatting sqref="C70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7" priority="21" operator="greaterThan">
      <formula>0</formula>
    </cfRule>
  </conditionalFormatting>
  <conditionalFormatting sqref="C71">
    <cfRule type="cellIs" dxfId="26" priority="19" operator="greaterThan">
      <formula>0</formula>
    </cfRule>
  </conditionalFormatting>
  <conditionalFormatting sqref="C71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5" priority="18" operator="greaterThan">
      <formula>0</formula>
    </cfRule>
  </conditionalFormatting>
  <conditionalFormatting sqref="C72">
    <cfRule type="cellIs" dxfId="24" priority="16" operator="greaterThan">
      <formula>0</formula>
    </cfRule>
  </conditionalFormatting>
  <conditionalFormatting sqref="C72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3" priority="15" operator="greaterThan">
      <formula>0</formula>
    </cfRule>
  </conditionalFormatting>
  <conditionalFormatting sqref="C73">
    <cfRule type="cellIs" dxfId="22" priority="13" operator="greaterThan">
      <formula>0</formula>
    </cfRule>
  </conditionalFormatting>
  <conditionalFormatting sqref="C73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1" priority="12" operator="greaterThan">
      <formula>0</formula>
    </cfRule>
  </conditionalFormatting>
  <conditionalFormatting sqref="C74">
    <cfRule type="cellIs" dxfId="20" priority="10" operator="greaterThan">
      <formula>0</formula>
    </cfRule>
  </conditionalFormatting>
  <conditionalFormatting sqref="C74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9" priority="9" operator="greaterThan">
      <formula>0</formula>
    </cfRule>
  </conditionalFormatting>
  <conditionalFormatting sqref="C75">
    <cfRule type="cellIs" dxfId="18" priority="7" operator="greaterThan">
      <formula>0</formula>
    </cfRule>
  </conditionalFormatting>
  <conditionalFormatting sqref="C7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7" priority="6" operator="greaterThan">
      <formula>0</formula>
    </cfRule>
  </conditionalFormatting>
  <conditionalFormatting sqref="I76">
    <cfRule type="cellIs" dxfId="1" priority="1" operator="greaterThan">
      <formula>0</formula>
    </cfRule>
  </conditionalFormatting>
  <conditionalFormatting sqref="C76">
    <cfRule type="cellIs" dxfId="0" priority="2" operator="greaterThan">
      <formula>0</formula>
    </cfRule>
  </conditionalFormatting>
  <conditionalFormatting sqref="C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E148" workbookViewId="0">
      <selection activeCell="U171" sqref="U171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341984.26132403314</v>
      </c>
      <c r="G37" s="19">
        <v>4062501</v>
      </c>
      <c r="H37" s="19">
        <v>452301</v>
      </c>
      <c r="I37" s="29">
        <v>950730.94285714289</v>
      </c>
      <c r="J37" s="19">
        <v>341984.26132403314</v>
      </c>
      <c r="K37" s="19">
        <v>4062501</v>
      </c>
      <c r="L37" s="19">
        <v>452301</v>
      </c>
      <c r="M37" s="29">
        <v>950730.94285714289</v>
      </c>
      <c r="N37" s="26">
        <v>341984.26132403314</v>
      </c>
      <c r="O37" s="26">
        <v>4062501</v>
      </c>
      <c r="P37" s="19">
        <v>452301</v>
      </c>
      <c r="Q37" s="29">
        <v>950730.94285714289</v>
      </c>
      <c r="R37" s="26">
        <v>341984.26132403314</v>
      </c>
      <c r="S37" s="26">
        <v>4062501</v>
      </c>
      <c r="T37" s="19">
        <v>452301</v>
      </c>
      <c r="U37" s="29">
        <v>950730.94285714289</v>
      </c>
      <c r="V37" s="26">
        <v>341984.26132403314</v>
      </c>
      <c r="W37" s="26">
        <v>4062501</v>
      </c>
      <c r="X37" s="19">
        <v>452301</v>
      </c>
      <c r="Y37" s="29">
        <v>950730.94285714289</v>
      </c>
      <c r="Z37" s="26">
        <v>341984.26132403314</v>
      </c>
      <c r="AA37" s="26">
        <v>4062501</v>
      </c>
      <c r="AB37" s="19">
        <v>452301</v>
      </c>
      <c r="AC37" s="29">
        <v>950730.94285714289</v>
      </c>
      <c r="AD37" s="26">
        <v>341984.26132403314</v>
      </c>
      <c r="AE37" s="26">
        <v>4062501</v>
      </c>
      <c r="AF37" s="19">
        <v>452301</v>
      </c>
      <c r="AG37" s="29">
        <v>950730.94285714289</v>
      </c>
      <c r="AH37" s="26">
        <v>341984.26132403314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344090.90121950209</v>
      </c>
      <c r="G38" s="19">
        <v>4266577</v>
      </c>
      <c r="H38" s="19">
        <v>456866</v>
      </c>
      <c r="I38" s="29">
        <v>998824.88571428577</v>
      </c>
      <c r="J38" s="19">
        <v>344090.90121950209</v>
      </c>
      <c r="K38" s="19">
        <v>4266577</v>
      </c>
      <c r="L38" s="19">
        <v>456866</v>
      </c>
      <c r="M38" s="29">
        <v>998824.88571428577</v>
      </c>
      <c r="N38" s="26">
        <v>344090.90121950209</v>
      </c>
      <c r="O38" s="26">
        <v>4266577</v>
      </c>
      <c r="P38" s="19">
        <v>456866</v>
      </c>
      <c r="Q38" s="29">
        <v>998824.88571428577</v>
      </c>
      <c r="R38" s="26">
        <v>344090.90121950209</v>
      </c>
      <c r="S38" s="26">
        <v>4266577</v>
      </c>
      <c r="T38" s="19">
        <v>456866</v>
      </c>
      <c r="U38" s="29">
        <v>998824.88571428577</v>
      </c>
      <c r="V38" s="26">
        <v>344090.90121950209</v>
      </c>
      <c r="W38" s="26">
        <v>4266577</v>
      </c>
      <c r="X38" s="19">
        <v>456866</v>
      </c>
      <c r="Y38" s="29">
        <v>998824.88571428577</v>
      </c>
      <c r="Z38" s="26">
        <v>344090.90121950209</v>
      </c>
      <c r="AA38" s="26">
        <v>4266577</v>
      </c>
      <c r="AB38" s="19">
        <v>456866</v>
      </c>
      <c r="AC38" s="29">
        <v>998824.88571428577</v>
      </c>
      <c r="AD38" s="26">
        <v>344090.90121950209</v>
      </c>
      <c r="AE38" s="26">
        <v>4266577</v>
      </c>
      <c r="AF38" s="19">
        <v>456866</v>
      </c>
      <c r="AG38" s="29">
        <v>998824.88571428577</v>
      </c>
      <c r="AH38" s="26">
        <v>344090.90121950209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346197.54111497104</v>
      </c>
      <c r="G39" s="19">
        <v>4609740</v>
      </c>
      <c r="H39" s="19">
        <v>460625</v>
      </c>
      <c r="I39" s="29">
        <v>1046918.8285714284</v>
      </c>
      <c r="J39" s="19">
        <v>346197.54111497104</v>
      </c>
      <c r="K39" s="19">
        <v>4609740</v>
      </c>
      <c r="L39" s="19">
        <v>460625</v>
      </c>
      <c r="M39" s="29">
        <v>1046918.8285714284</v>
      </c>
      <c r="N39" s="26">
        <v>346197.54111497104</v>
      </c>
      <c r="O39" s="26">
        <v>4609740</v>
      </c>
      <c r="P39" s="19">
        <v>460625</v>
      </c>
      <c r="Q39" s="29">
        <v>1046918.8285714284</v>
      </c>
      <c r="R39" s="26">
        <v>346197.54111497104</v>
      </c>
      <c r="S39" s="26">
        <v>4609740</v>
      </c>
      <c r="T39" s="19">
        <v>460625</v>
      </c>
      <c r="U39" s="29">
        <v>1046918.8285714284</v>
      </c>
      <c r="V39" s="26">
        <v>346197.54111497104</v>
      </c>
      <c r="W39" s="26">
        <v>4609740</v>
      </c>
      <c r="X39" s="19">
        <v>460625</v>
      </c>
      <c r="Y39" s="29">
        <v>1046918.8285714284</v>
      </c>
      <c r="Z39" s="26">
        <v>346197.54111497104</v>
      </c>
      <c r="AA39" s="26">
        <v>4609740</v>
      </c>
      <c r="AB39" s="19">
        <v>460625</v>
      </c>
      <c r="AC39" s="29">
        <v>1046918.8285714284</v>
      </c>
      <c r="AD39" s="26">
        <v>346197.54111497104</v>
      </c>
      <c r="AE39" s="26">
        <v>4609740</v>
      </c>
      <c r="AF39" s="19">
        <v>460625</v>
      </c>
      <c r="AG39" s="29">
        <v>1046918.8285714284</v>
      </c>
      <c r="AH39" s="26">
        <v>346197.54111497104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348304.18101043999</v>
      </c>
      <c r="G40" s="19">
        <v>4973248</v>
      </c>
      <c r="H40" s="19">
        <v>464036</v>
      </c>
      <c r="I40" s="29">
        <v>1095012.7714285713</v>
      </c>
      <c r="J40" s="19">
        <v>348304.18101043999</v>
      </c>
      <c r="K40" s="19">
        <v>4973248</v>
      </c>
      <c r="L40" s="19">
        <v>464036</v>
      </c>
      <c r="M40" s="29">
        <v>1095012.7714285713</v>
      </c>
      <c r="N40" s="26">
        <v>348304.18101043999</v>
      </c>
      <c r="O40" s="26">
        <v>4973248</v>
      </c>
      <c r="P40" s="19">
        <v>464036</v>
      </c>
      <c r="Q40" s="29">
        <v>1095012.7714285713</v>
      </c>
      <c r="R40" s="26">
        <v>348304.18101043999</v>
      </c>
      <c r="S40" s="26">
        <v>4973248</v>
      </c>
      <c r="T40" s="19">
        <v>464036</v>
      </c>
      <c r="U40" s="29">
        <v>1095012.7714285713</v>
      </c>
      <c r="V40" s="26">
        <v>348304.18101043999</v>
      </c>
      <c r="W40" s="26">
        <v>4973248</v>
      </c>
      <c r="X40" s="19">
        <v>464036</v>
      </c>
      <c r="Y40" s="29">
        <v>1095012.7714285713</v>
      </c>
      <c r="Z40" s="26">
        <v>348304.18101043999</v>
      </c>
      <c r="AA40" s="26">
        <v>4973248</v>
      </c>
      <c r="AB40" s="19">
        <v>464036</v>
      </c>
      <c r="AC40" s="29">
        <v>1095012.7714285713</v>
      </c>
      <c r="AD40" s="26">
        <v>348304.18101043999</v>
      </c>
      <c r="AE40" s="26">
        <v>4973248</v>
      </c>
      <c r="AF40" s="19">
        <v>464036</v>
      </c>
      <c r="AG40" s="29">
        <v>1095012.7714285713</v>
      </c>
      <c r="AH40" s="26">
        <v>348304.18101043999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350410.82090590894</v>
      </c>
      <c r="G41" s="19">
        <v>5383103</v>
      </c>
      <c r="H41" s="19">
        <v>466796</v>
      </c>
      <c r="I41" s="29">
        <v>1143106.7142857143</v>
      </c>
      <c r="J41" s="19">
        <v>350410.82090590894</v>
      </c>
      <c r="K41" s="19">
        <v>5383103</v>
      </c>
      <c r="L41" s="19">
        <v>466796</v>
      </c>
      <c r="M41" s="29">
        <v>1143106.7142857143</v>
      </c>
      <c r="N41" s="26">
        <v>350410.82090590894</v>
      </c>
      <c r="O41" s="26">
        <v>5383103</v>
      </c>
      <c r="P41" s="19">
        <v>466796</v>
      </c>
      <c r="Q41" s="29">
        <v>1143106.7142857143</v>
      </c>
      <c r="R41" s="26">
        <v>350410.82090590894</v>
      </c>
      <c r="S41" s="26">
        <v>5383103</v>
      </c>
      <c r="T41" s="19">
        <v>466796</v>
      </c>
      <c r="U41" s="29">
        <v>1143106.7142857143</v>
      </c>
      <c r="V41" s="26">
        <v>350410.82090590894</v>
      </c>
      <c r="W41" s="26">
        <v>5383103</v>
      </c>
      <c r="X41" s="19">
        <v>466796</v>
      </c>
      <c r="Y41" s="29">
        <v>1143106.7142857143</v>
      </c>
      <c r="Z41" s="26">
        <v>350410.82090590894</v>
      </c>
      <c r="AA41" s="26">
        <v>5383103</v>
      </c>
      <c r="AB41" s="19">
        <v>466796</v>
      </c>
      <c r="AC41" s="29">
        <v>1143106.7142857143</v>
      </c>
      <c r="AD41" s="26">
        <v>350410.82090590894</v>
      </c>
      <c r="AE41" s="26">
        <v>5383103</v>
      </c>
      <c r="AF41" s="19">
        <v>466796</v>
      </c>
      <c r="AG41" s="29">
        <v>1143106.7142857143</v>
      </c>
      <c r="AH41" s="26">
        <v>350410.82090590894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352517.46080137789</v>
      </c>
      <c r="G42" s="19">
        <v>5861351</v>
      </c>
      <c r="H42" s="19">
        <v>468617</v>
      </c>
      <c r="I42" s="29">
        <v>1191200.6571428571</v>
      </c>
      <c r="J42" s="19">
        <v>352517.46080137789</v>
      </c>
      <c r="K42" s="19">
        <v>5861351</v>
      </c>
      <c r="L42" s="19">
        <v>468617</v>
      </c>
      <c r="M42" s="29">
        <v>1191200.6571428571</v>
      </c>
      <c r="N42" s="26">
        <v>352517.46080137789</v>
      </c>
      <c r="O42" s="26">
        <v>5861351</v>
      </c>
      <c r="P42" s="19">
        <v>468617</v>
      </c>
      <c r="Q42" s="29">
        <v>1191200.6571428571</v>
      </c>
      <c r="R42" s="26">
        <v>352517.46080137789</v>
      </c>
      <c r="S42" s="26">
        <v>5861351</v>
      </c>
      <c r="T42" s="19">
        <v>468617</v>
      </c>
      <c r="U42" s="29">
        <v>1191200.6571428571</v>
      </c>
      <c r="V42" s="26">
        <v>352517.46080137789</v>
      </c>
      <c r="W42" s="26">
        <v>5861351</v>
      </c>
      <c r="X42" s="19">
        <v>468617</v>
      </c>
      <c r="Y42" s="29">
        <v>1191200.6571428571</v>
      </c>
      <c r="Z42" s="26">
        <v>352517.46080137789</v>
      </c>
      <c r="AA42" s="26">
        <v>5861351</v>
      </c>
      <c r="AB42" s="19">
        <v>468617</v>
      </c>
      <c r="AC42" s="29">
        <v>1191200.6571428571</v>
      </c>
      <c r="AD42" s="26">
        <v>352517.46080137789</v>
      </c>
      <c r="AE42" s="26">
        <v>5861351</v>
      </c>
      <c r="AF42" s="19">
        <v>468617</v>
      </c>
      <c r="AG42" s="29">
        <v>1191200.6571428571</v>
      </c>
      <c r="AH42" s="26">
        <v>352517.46080137789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354624.10069684684</v>
      </c>
      <c r="G43" s="19">
        <v>6353321</v>
      </c>
      <c r="H43" s="19">
        <v>469660</v>
      </c>
      <c r="I43" s="29">
        <v>1240389.8500000001</v>
      </c>
      <c r="J43" s="19">
        <v>354624.10069684684</v>
      </c>
      <c r="K43" s="19">
        <v>6353321</v>
      </c>
      <c r="L43" s="19">
        <v>469660</v>
      </c>
      <c r="M43" s="29">
        <v>1240389.8500000001</v>
      </c>
      <c r="N43" s="26">
        <v>354624.10069684684</v>
      </c>
      <c r="O43" s="26">
        <v>6353321</v>
      </c>
      <c r="P43" s="19">
        <v>469660</v>
      </c>
      <c r="Q43" s="29">
        <v>1240389.8500000001</v>
      </c>
      <c r="R43" s="26">
        <v>354624.10069684684</v>
      </c>
      <c r="S43" s="26">
        <v>6353321</v>
      </c>
      <c r="T43" s="19">
        <v>469660</v>
      </c>
      <c r="U43" s="29">
        <v>1240389.8500000001</v>
      </c>
      <c r="V43" s="26">
        <v>354624.10069684684</v>
      </c>
      <c r="W43" s="26">
        <v>6353321</v>
      </c>
      <c r="X43" s="19">
        <v>469660</v>
      </c>
      <c r="Y43" s="29">
        <v>1240389.8500000001</v>
      </c>
      <c r="Z43" s="26">
        <v>354624.10069684684</v>
      </c>
      <c r="AA43" s="26">
        <v>6353321</v>
      </c>
      <c r="AB43" s="19">
        <v>469660</v>
      </c>
      <c r="AC43" s="29">
        <v>1240389.8500000001</v>
      </c>
      <c r="AD43" s="26">
        <v>354624.10069684684</v>
      </c>
      <c r="AE43" s="26">
        <v>6353321</v>
      </c>
      <c r="AF43" s="19">
        <v>469660</v>
      </c>
      <c r="AG43" s="29">
        <v>1240389.8500000001</v>
      </c>
      <c r="AH43" s="26">
        <v>354624.10069684684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356730.74059233069</v>
      </c>
      <c r="G44" s="19">
        <v>6573570</v>
      </c>
      <c r="H44" s="19">
        <v>470478</v>
      </c>
      <c r="I44" s="29">
        <v>1361477.5625</v>
      </c>
      <c r="J44" s="19">
        <v>356730.74059233069</v>
      </c>
      <c r="K44" s="19">
        <v>6573570</v>
      </c>
      <c r="L44" s="19">
        <v>470478</v>
      </c>
      <c r="M44" s="29">
        <v>1361477.5625</v>
      </c>
      <c r="N44" s="26">
        <v>356730.74059233069</v>
      </c>
      <c r="O44" s="26">
        <v>6573570</v>
      </c>
      <c r="P44" s="19">
        <v>470478</v>
      </c>
      <c r="Q44" s="29">
        <v>1361477.5625</v>
      </c>
      <c r="R44" s="26">
        <v>356730.74059233069</v>
      </c>
      <c r="S44" s="26">
        <v>6573570</v>
      </c>
      <c r="T44" s="19">
        <v>470478</v>
      </c>
      <c r="U44" s="29">
        <v>1361477.5625</v>
      </c>
      <c r="V44" s="26">
        <v>356730.74059233069</v>
      </c>
      <c r="W44" s="26">
        <v>6573570</v>
      </c>
      <c r="X44" s="19">
        <v>470478</v>
      </c>
      <c r="Y44" s="29">
        <v>1361477.5625</v>
      </c>
      <c r="Z44" s="26">
        <v>356730.74059233069</v>
      </c>
      <c r="AA44" s="26">
        <v>6573570</v>
      </c>
      <c r="AB44" s="19">
        <v>470478</v>
      </c>
      <c r="AC44" s="29">
        <v>1361477.5625</v>
      </c>
      <c r="AD44" s="26">
        <v>356730.74059233069</v>
      </c>
      <c r="AE44" s="26">
        <v>6573570</v>
      </c>
      <c r="AF44" s="19">
        <v>470478</v>
      </c>
      <c r="AG44" s="29">
        <v>1361477.5625</v>
      </c>
      <c r="AH44" s="26">
        <v>356730.74059233069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358837.38048779964</v>
      </c>
      <c r="G45" s="19">
        <v>6853372</v>
      </c>
      <c r="H45" s="19">
        <v>472446</v>
      </c>
      <c r="I45" s="29">
        <v>1482565.2749999999</v>
      </c>
      <c r="J45" s="19">
        <v>358837.38048779964</v>
      </c>
      <c r="K45" s="19">
        <v>6853372</v>
      </c>
      <c r="L45" s="19">
        <v>472446</v>
      </c>
      <c r="M45" s="29">
        <v>1482565.2749999999</v>
      </c>
      <c r="N45" s="26">
        <v>358837.38048779964</v>
      </c>
      <c r="O45" s="26">
        <v>6853372</v>
      </c>
      <c r="P45" s="19">
        <v>472446</v>
      </c>
      <c r="Q45" s="29">
        <v>1482565.2749999999</v>
      </c>
      <c r="R45" s="26">
        <v>358837.38048779964</v>
      </c>
      <c r="S45" s="26">
        <v>6853372</v>
      </c>
      <c r="T45" s="19">
        <v>472446</v>
      </c>
      <c r="U45" s="29">
        <v>1482565.2749999999</v>
      </c>
      <c r="V45" s="26">
        <v>358837.38048779964</v>
      </c>
      <c r="W45" s="26">
        <v>6853372</v>
      </c>
      <c r="X45" s="19">
        <v>472446</v>
      </c>
      <c r="Y45" s="29">
        <v>1482565.2749999999</v>
      </c>
      <c r="Z45" s="26">
        <v>358837.38048779964</v>
      </c>
      <c r="AA45" s="26">
        <v>6853372</v>
      </c>
      <c r="AB45" s="19">
        <v>472446</v>
      </c>
      <c r="AC45" s="29">
        <v>1482565.2749999999</v>
      </c>
      <c r="AD45" s="26">
        <v>358837.38048779964</v>
      </c>
      <c r="AE45" s="26">
        <v>6853372</v>
      </c>
      <c r="AF45" s="19">
        <v>472446</v>
      </c>
      <c r="AG45" s="29">
        <v>1482565.2749999999</v>
      </c>
      <c r="AH45" s="26">
        <v>358837.38048779964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360944.02038326859</v>
      </c>
      <c r="G46" s="19">
        <v>7164387</v>
      </c>
      <c r="H46" s="19">
        <v>474156</v>
      </c>
      <c r="I46" s="29">
        <v>1603652.9875</v>
      </c>
      <c r="J46" s="19">
        <v>360944.02038326859</v>
      </c>
      <c r="K46" s="19">
        <v>7164387</v>
      </c>
      <c r="L46" s="19">
        <v>474156</v>
      </c>
      <c r="M46" s="29">
        <v>1603652.9875</v>
      </c>
      <c r="N46" s="26">
        <v>360944.02038326859</v>
      </c>
      <c r="O46" s="26">
        <v>7164387</v>
      </c>
      <c r="P46" s="19">
        <v>474156</v>
      </c>
      <c r="Q46" s="29">
        <v>1603652.9875</v>
      </c>
      <c r="R46" s="26">
        <v>360944.02038326859</v>
      </c>
      <c r="S46" s="26">
        <v>7164387</v>
      </c>
      <c r="T46" s="19">
        <v>474156</v>
      </c>
      <c r="U46" s="29">
        <v>1603652.9875</v>
      </c>
      <c r="V46" s="26">
        <v>360944.02038326859</v>
      </c>
      <c r="W46" s="26">
        <v>7164387</v>
      </c>
      <c r="X46" s="19">
        <v>474156</v>
      </c>
      <c r="Y46" s="29">
        <v>1603652.9875</v>
      </c>
      <c r="Z46" s="26">
        <v>360944.02038326859</v>
      </c>
      <c r="AA46" s="26">
        <v>7164387</v>
      </c>
      <c r="AB46" s="19">
        <v>474156</v>
      </c>
      <c r="AC46" s="29">
        <v>1603652.9875</v>
      </c>
      <c r="AD46" s="26">
        <v>360944.02038326859</v>
      </c>
      <c r="AE46" s="26">
        <v>7164387</v>
      </c>
      <c r="AF46" s="19">
        <v>474156</v>
      </c>
      <c r="AG46" s="29">
        <v>1603652.9875</v>
      </c>
      <c r="AH46" s="26">
        <v>360944.02038326859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363050.66027873755</v>
      </c>
      <c r="G47" s="19">
        <v>7447199</v>
      </c>
      <c r="H47" s="19">
        <v>476485</v>
      </c>
      <c r="I47" s="29">
        <v>1724740.7000000002</v>
      </c>
      <c r="J47" s="19">
        <v>363050.66027873755</v>
      </c>
      <c r="K47" s="19">
        <v>7447199</v>
      </c>
      <c r="L47" s="19">
        <v>476485</v>
      </c>
      <c r="M47" s="29">
        <v>1724740.7000000002</v>
      </c>
      <c r="N47" s="26">
        <v>363050.66027873755</v>
      </c>
      <c r="O47" s="26">
        <v>7447199</v>
      </c>
      <c r="P47" s="19">
        <v>476485</v>
      </c>
      <c r="Q47" s="29">
        <v>1724740.7000000002</v>
      </c>
      <c r="R47" s="26">
        <v>363050.66027873755</v>
      </c>
      <c r="S47" s="26">
        <v>7447199</v>
      </c>
      <c r="T47" s="19">
        <v>476485</v>
      </c>
      <c r="U47" s="29">
        <v>1724740.7000000002</v>
      </c>
      <c r="V47" s="26">
        <v>363050.66027873755</v>
      </c>
      <c r="W47" s="26">
        <v>7447199</v>
      </c>
      <c r="X47" s="19">
        <v>476485</v>
      </c>
      <c r="Y47" s="29">
        <v>1724740.7000000002</v>
      </c>
      <c r="Z47" s="26">
        <v>363050.66027873755</v>
      </c>
      <c r="AA47" s="26">
        <v>7447199</v>
      </c>
      <c r="AB47" s="19">
        <v>476485</v>
      </c>
      <c r="AC47" s="29">
        <v>1724740.7000000002</v>
      </c>
      <c r="AD47" s="26">
        <v>363050.66027873755</v>
      </c>
      <c r="AE47" s="26">
        <v>7447199</v>
      </c>
      <c r="AF47" s="19">
        <v>476485</v>
      </c>
      <c r="AG47" s="29">
        <v>1724740.7000000002</v>
      </c>
      <c r="AH47" s="26">
        <v>363050.66027873755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365157.3001742065</v>
      </c>
      <c r="G48" s="19">
        <v>7891184</v>
      </c>
      <c r="H48" s="19">
        <v>478254</v>
      </c>
      <c r="I48" s="29">
        <v>1845828.4125000001</v>
      </c>
      <c r="J48" s="19">
        <v>365157.3001742065</v>
      </c>
      <c r="K48" s="19">
        <v>7891184</v>
      </c>
      <c r="L48" s="19">
        <v>478254</v>
      </c>
      <c r="M48" s="29">
        <v>1845828.4125000001</v>
      </c>
      <c r="N48" s="26">
        <v>365157.3001742065</v>
      </c>
      <c r="O48" s="26">
        <v>7891184</v>
      </c>
      <c r="P48" s="19">
        <v>478254</v>
      </c>
      <c r="Q48" s="29">
        <v>1845828.4125000001</v>
      </c>
      <c r="R48" s="26">
        <v>365157.3001742065</v>
      </c>
      <c r="S48" s="26">
        <v>7891184</v>
      </c>
      <c r="T48" s="19">
        <v>478254</v>
      </c>
      <c r="U48" s="29">
        <v>1845828.4125000001</v>
      </c>
      <c r="V48" s="26">
        <v>365157.3001742065</v>
      </c>
      <c r="W48" s="26">
        <v>7891184</v>
      </c>
      <c r="X48" s="19">
        <v>478254</v>
      </c>
      <c r="Y48" s="29">
        <v>1845828.4125000001</v>
      </c>
      <c r="Z48" s="26">
        <v>365157.3001742065</v>
      </c>
      <c r="AA48" s="26">
        <v>7891184</v>
      </c>
      <c r="AB48" s="19">
        <v>478254</v>
      </c>
      <c r="AC48" s="29">
        <v>1845828.4125000001</v>
      </c>
      <c r="AD48" s="26">
        <v>365157.3001742065</v>
      </c>
      <c r="AE48" s="26">
        <v>7891184</v>
      </c>
      <c r="AF48" s="19">
        <v>478254</v>
      </c>
      <c r="AG48" s="29">
        <v>1845828.4125000001</v>
      </c>
      <c r="AH48" s="26">
        <v>365157.3001742065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367263.94006967545</v>
      </c>
      <c r="G49" s="19">
        <v>8378940</v>
      </c>
      <c r="H49" s="19">
        <v>480432</v>
      </c>
      <c r="I49" s="29">
        <v>1966916.125</v>
      </c>
      <c r="J49" s="19">
        <v>367263.94006967545</v>
      </c>
      <c r="K49" s="19">
        <v>8378940</v>
      </c>
      <c r="L49" s="19">
        <v>480432</v>
      </c>
      <c r="M49" s="29">
        <v>1966916.125</v>
      </c>
      <c r="N49" s="26">
        <v>367263.94006967545</v>
      </c>
      <c r="O49" s="26">
        <v>8378940</v>
      </c>
      <c r="P49" s="19">
        <v>480432</v>
      </c>
      <c r="Q49" s="29">
        <v>1966916.125</v>
      </c>
      <c r="R49" s="26">
        <v>367263.94006967545</v>
      </c>
      <c r="S49" s="26">
        <v>8378940</v>
      </c>
      <c r="T49" s="19">
        <v>480432</v>
      </c>
      <c r="U49" s="29">
        <v>1966916.125</v>
      </c>
      <c r="V49" s="26">
        <v>367263.94006967545</v>
      </c>
      <c r="W49" s="26">
        <v>8378940</v>
      </c>
      <c r="X49" s="19">
        <v>480432</v>
      </c>
      <c r="Y49" s="29">
        <v>1966916.125</v>
      </c>
      <c r="Z49" s="26">
        <v>367263.94006967545</v>
      </c>
      <c r="AA49" s="26">
        <v>8378940</v>
      </c>
      <c r="AB49" s="19">
        <v>480432</v>
      </c>
      <c r="AC49" s="29">
        <v>1966916.125</v>
      </c>
      <c r="AD49" s="26">
        <v>367263.94006967545</v>
      </c>
      <c r="AE49" s="26">
        <v>8378940</v>
      </c>
      <c r="AF49" s="19">
        <v>480432</v>
      </c>
      <c r="AG49" s="29">
        <v>1966916.125</v>
      </c>
      <c r="AH49" s="26">
        <v>367263.94006967545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369370.5799651444</v>
      </c>
      <c r="G50" s="19">
        <v>8977329</v>
      </c>
      <c r="H50" s="19">
        <v>491053</v>
      </c>
      <c r="I50" s="29">
        <v>2088003.8374999999</v>
      </c>
      <c r="J50" s="19">
        <v>369370.5799651444</v>
      </c>
      <c r="K50" s="19">
        <v>8977329</v>
      </c>
      <c r="L50" s="19">
        <v>491053</v>
      </c>
      <c r="M50" s="29">
        <v>2088003.8374999999</v>
      </c>
      <c r="N50" s="26">
        <v>369370.5799651444</v>
      </c>
      <c r="O50" s="26">
        <v>8977329</v>
      </c>
      <c r="P50" s="19">
        <v>491053</v>
      </c>
      <c r="Q50" s="29">
        <v>2088003.8374999999</v>
      </c>
      <c r="R50" s="26">
        <v>369370.5799651444</v>
      </c>
      <c r="S50" s="26">
        <v>8977329</v>
      </c>
      <c r="T50" s="19">
        <v>491053</v>
      </c>
      <c r="U50" s="29">
        <v>2088003.8374999999</v>
      </c>
      <c r="V50" s="26">
        <v>369370.5799651444</v>
      </c>
      <c r="W50" s="26">
        <v>8977329</v>
      </c>
      <c r="X50" s="19">
        <v>491053</v>
      </c>
      <c r="Y50" s="29">
        <v>2088003.8374999999</v>
      </c>
      <c r="Z50" s="26">
        <v>369370.5799651444</v>
      </c>
      <c r="AA50" s="26">
        <v>8977329</v>
      </c>
      <c r="AB50" s="19">
        <v>491053</v>
      </c>
      <c r="AC50" s="29">
        <v>2088003.8374999999</v>
      </c>
      <c r="AD50" s="26">
        <v>369370.5799651444</v>
      </c>
      <c r="AE50" s="26">
        <v>8977329</v>
      </c>
      <c r="AF50" s="19">
        <v>491053</v>
      </c>
      <c r="AG50" s="29">
        <v>2088003.8374999999</v>
      </c>
      <c r="AH50" s="26">
        <v>369370.5799651444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371477.21986061335</v>
      </c>
      <c r="G51" s="19">
        <v>9296367</v>
      </c>
      <c r="H51" s="19">
        <v>494209</v>
      </c>
      <c r="I51" s="29">
        <v>2209091.5500000003</v>
      </c>
      <c r="J51" s="19">
        <v>371477.21986061335</v>
      </c>
      <c r="K51" s="19">
        <v>9296367</v>
      </c>
      <c r="L51" s="19">
        <v>494209</v>
      </c>
      <c r="M51" s="29">
        <v>2209091.5500000003</v>
      </c>
      <c r="N51" s="26">
        <v>371477.21986061335</v>
      </c>
      <c r="O51" s="26">
        <v>9296367</v>
      </c>
      <c r="P51" s="19">
        <v>494209</v>
      </c>
      <c r="Q51" s="29">
        <v>2209091.5500000003</v>
      </c>
      <c r="R51" s="26">
        <v>371477.21986061335</v>
      </c>
      <c r="S51" s="26">
        <v>9296367</v>
      </c>
      <c r="T51" s="19">
        <v>494209</v>
      </c>
      <c r="U51" s="29">
        <v>2209091.5500000003</v>
      </c>
      <c r="V51" s="26">
        <v>371477.21986061335</v>
      </c>
      <c r="W51" s="26">
        <v>9296367</v>
      </c>
      <c r="X51" s="19">
        <v>494209</v>
      </c>
      <c r="Y51" s="29">
        <v>2209091.5500000003</v>
      </c>
      <c r="Z51" s="26">
        <v>371477.21986061335</v>
      </c>
      <c r="AA51" s="26">
        <v>9296367</v>
      </c>
      <c r="AB51" s="19">
        <v>494209</v>
      </c>
      <c r="AC51" s="29">
        <v>2209091.5500000003</v>
      </c>
      <c r="AD51" s="26">
        <v>371477.21986061335</v>
      </c>
      <c r="AE51" s="26">
        <v>9296367</v>
      </c>
      <c r="AF51" s="19">
        <v>494209</v>
      </c>
      <c r="AG51" s="29">
        <v>2209091.5500000003</v>
      </c>
      <c r="AH51" s="26">
        <v>371477.21986061335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373583.8597560823</v>
      </c>
      <c r="G52" s="19">
        <v>9646715</v>
      </c>
      <c r="H52" s="19">
        <v>496796</v>
      </c>
      <c r="I52" s="29">
        <v>2209091.5500000003</v>
      </c>
      <c r="J52" s="19">
        <v>373583.8597560823</v>
      </c>
      <c r="K52" s="19">
        <v>9646715</v>
      </c>
      <c r="L52" s="19">
        <v>496796</v>
      </c>
      <c r="M52" s="29">
        <v>2209091.5500000003</v>
      </c>
      <c r="N52" s="26">
        <v>373583.8597560823</v>
      </c>
      <c r="O52" s="26">
        <v>9646715</v>
      </c>
      <c r="P52" s="19">
        <v>496796</v>
      </c>
      <c r="Q52" s="29">
        <v>2209091.5500000003</v>
      </c>
      <c r="R52" s="26">
        <v>373583.8597560823</v>
      </c>
      <c r="S52" s="26">
        <v>9646715</v>
      </c>
      <c r="T52" s="19">
        <v>496796</v>
      </c>
      <c r="U52" s="29">
        <v>2209091.5500000003</v>
      </c>
      <c r="V52" s="26">
        <v>373583.8597560823</v>
      </c>
      <c r="W52" s="26">
        <v>9646715</v>
      </c>
      <c r="X52" s="19">
        <v>496796</v>
      </c>
      <c r="Y52" s="29">
        <v>2188483.2000000002</v>
      </c>
      <c r="Z52" s="26">
        <v>373583.8597560823</v>
      </c>
      <c r="AA52" s="26">
        <v>9646715</v>
      </c>
      <c r="AB52" s="19">
        <v>496796</v>
      </c>
      <c r="AC52" s="29">
        <v>2209091.5500000003</v>
      </c>
      <c r="AD52" s="26">
        <v>373583.8597560823</v>
      </c>
      <c r="AE52" s="26">
        <v>9646715</v>
      </c>
      <c r="AF52" s="19">
        <v>496796</v>
      </c>
      <c r="AG52" s="29">
        <v>2209091.5500000003</v>
      </c>
      <c r="AH52" s="26">
        <v>373583.8597560823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375690.49965155125</v>
      </c>
      <c r="G53" s="19">
        <v>10021471</v>
      </c>
      <c r="H53" s="19">
        <v>498962</v>
      </c>
      <c r="I53" s="29">
        <v>2396789.7000000002</v>
      </c>
      <c r="J53" s="19">
        <v>375690.49965155125</v>
      </c>
      <c r="K53" s="19">
        <v>10021471</v>
      </c>
      <c r="L53" s="19">
        <v>498962</v>
      </c>
      <c r="M53" s="29">
        <v>2396789.7000000002</v>
      </c>
      <c r="N53" s="26">
        <v>375690.49965155125</v>
      </c>
      <c r="O53" s="26">
        <v>10021471</v>
      </c>
      <c r="P53" s="19">
        <v>498962</v>
      </c>
      <c r="Q53" s="29">
        <v>2396789.7000000002</v>
      </c>
      <c r="R53" s="26">
        <v>375690.49965155125</v>
      </c>
      <c r="S53" s="26">
        <v>10021471</v>
      </c>
      <c r="T53" s="19">
        <v>498962</v>
      </c>
      <c r="U53" s="29">
        <v>2396789.7000000002</v>
      </c>
      <c r="V53" s="26">
        <v>375690.49965155125</v>
      </c>
      <c r="W53" s="26">
        <v>10021471</v>
      </c>
      <c r="X53" s="19">
        <v>498962</v>
      </c>
      <c r="Y53" s="29">
        <v>2396789.7000000002</v>
      </c>
      <c r="Z53" s="26">
        <v>375690.49965155125</v>
      </c>
      <c r="AA53" s="26">
        <v>10021471</v>
      </c>
      <c r="AB53" s="19">
        <v>498962</v>
      </c>
      <c r="AC53" s="29">
        <v>2396789.7000000002</v>
      </c>
      <c r="AD53" s="26">
        <v>375690.49965155125</v>
      </c>
      <c r="AE53" s="26">
        <v>10021471</v>
      </c>
      <c r="AF53" s="19">
        <v>498962</v>
      </c>
      <c r="AG53" s="29">
        <v>2396789.7000000002</v>
      </c>
      <c r="AH53" s="26">
        <v>375690.49965155125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377797.1395470202</v>
      </c>
      <c r="G54" s="19">
        <v>10490487</v>
      </c>
      <c r="H54" s="19">
        <v>501957</v>
      </c>
      <c r="I54" s="29">
        <v>2648325.6500000004</v>
      </c>
      <c r="J54" s="19">
        <v>377797.1395470202</v>
      </c>
      <c r="K54" s="19">
        <v>10490487</v>
      </c>
      <c r="L54" s="19">
        <v>501957</v>
      </c>
      <c r="M54" s="29">
        <v>2648325.6500000004</v>
      </c>
      <c r="N54" s="26">
        <v>377797.1395470202</v>
      </c>
      <c r="O54" s="26">
        <v>10490487</v>
      </c>
      <c r="P54" s="19">
        <v>501957</v>
      </c>
      <c r="Q54" s="29">
        <v>2648325.6500000004</v>
      </c>
      <c r="R54" s="26">
        <v>377797.1395470202</v>
      </c>
      <c r="S54" s="26">
        <v>10490487</v>
      </c>
      <c r="T54" s="19">
        <v>501957</v>
      </c>
      <c r="U54" s="29">
        <v>2648325.6500000004</v>
      </c>
      <c r="V54" s="26">
        <v>377797.1395470202</v>
      </c>
      <c r="W54" s="26">
        <v>10490487</v>
      </c>
      <c r="X54" s="19">
        <v>501957</v>
      </c>
      <c r="Y54" s="29">
        <v>2648325.6500000004</v>
      </c>
      <c r="Z54" s="26">
        <v>377797.1395470202</v>
      </c>
      <c r="AA54" s="26">
        <v>10490487</v>
      </c>
      <c r="AB54" s="19">
        <v>501957</v>
      </c>
      <c r="AC54" s="29">
        <v>2648325.6500000004</v>
      </c>
      <c r="AD54" s="26">
        <v>377797.1395470202</v>
      </c>
      <c r="AE54" s="26">
        <v>10490487</v>
      </c>
      <c r="AF54" s="19">
        <v>501957</v>
      </c>
      <c r="AG54" s="29">
        <v>2648325.6500000004</v>
      </c>
      <c r="AH54" s="26">
        <v>377797.1395470202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379903.77944250405</v>
      </c>
      <c r="G55" s="19">
        <v>10971047</v>
      </c>
      <c r="H55" s="19">
        <v>505993</v>
      </c>
      <c r="I55" s="29">
        <v>2933613.1</v>
      </c>
      <c r="J55" s="19">
        <v>379903.77944250405</v>
      </c>
      <c r="K55" s="19">
        <v>10971047</v>
      </c>
      <c r="L55" s="19">
        <v>505993</v>
      </c>
      <c r="M55" s="29">
        <v>2933613.1</v>
      </c>
      <c r="N55" s="26">
        <v>379903.77944250405</v>
      </c>
      <c r="O55" s="26">
        <v>10971047</v>
      </c>
      <c r="P55" s="19">
        <v>505993</v>
      </c>
      <c r="Q55" s="29">
        <v>2933613.1</v>
      </c>
      <c r="R55" s="26">
        <v>379903.77944250405</v>
      </c>
      <c r="S55" s="26">
        <v>10971047</v>
      </c>
      <c r="T55" s="19">
        <v>505993</v>
      </c>
      <c r="U55" s="29">
        <v>2933613.1</v>
      </c>
      <c r="V55" s="26">
        <v>379903.77944250405</v>
      </c>
      <c r="W55" s="26">
        <v>10971047</v>
      </c>
      <c r="X55" s="19">
        <v>505993</v>
      </c>
      <c r="Y55" s="29">
        <v>2933613.1</v>
      </c>
      <c r="Z55" s="26">
        <v>379903.77944250405</v>
      </c>
      <c r="AA55" s="26">
        <v>10971047</v>
      </c>
      <c r="AB55" s="19">
        <v>505993</v>
      </c>
      <c r="AC55" s="29">
        <v>2933613.1</v>
      </c>
      <c r="AD55" s="26">
        <v>379903.77944250405</v>
      </c>
      <c r="AE55" s="26">
        <v>10971047</v>
      </c>
      <c r="AF55" s="19">
        <v>505993</v>
      </c>
      <c r="AG55" s="29">
        <v>2933613.1</v>
      </c>
      <c r="AH55" s="26">
        <v>379903.77944250405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382010.419337973</v>
      </c>
      <c r="G56" s="19">
        <v>11465210</v>
      </c>
      <c r="H56" s="19">
        <v>510057</v>
      </c>
      <c r="I56" s="29">
        <v>3225624.15</v>
      </c>
      <c r="J56" s="19">
        <v>382010.419337973</v>
      </c>
      <c r="K56" s="19">
        <v>11465210</v>
      </c>
      <c r="L56" s="19">
        <v>510057</v>
      </c>
      <c r="M56" s="29">
        <v>3225624.15</v>
      </c>
      <c r="N56" s="26">
        <v>382010.419337973</v>
      </c>
      <c r="O56" s="26">
        <v>11465210</v>
      </c>
      <c r="P56" s="19">
        <v>510057</v>
      </c>
      <c r="Q56" s="29">
        <v>3225624.15</v>
      </c>
      <c r="R56" s="26">
        <v>382010.419337973</v>
      </c>
      <c r="S56" s="26">
        <v>11465210</v>
      </c>
      <c r="T56" s="19">
        <v>510057</v>
      </c>
      <c r="U56" s="29">
        <v>3225624.15</v>
      </c>
      <c r="V56" s="26">
        <v>382010.419337973</v>
      </c>
      <c r="W56" s="26">
        <v>11465210</v>
      </c>
      <c r="X56" s="19">
        <v>510057</v>
      </c>
      <c r="Y56" s="29">
        <v>3225624.15</v>
      </c>
      <c r="Z56" s="26">
        <v>382010.419337973</v>
      </c>
      <c r="AA56" s="26">
        <v>11465210</v>
      </c>
      <c r="AB56" s="19">
        <v>510057</v>
      </c>
      <c r="AC56" s="29">
        <v>3225624.15</v>
      </c>
      <c r="AD56" s="26">
        <v>382010.419337973</v>
      </c>
      <c r="AE56" s="26">
        <v>11465210</v>
      </c>
      <c r="AF56" s="19">
        <v>510057</v>
      </c>
      <c r="AG56" s="29">
        <v>3225624.15</v>
      </c>
      <c r="AH56" s="26">
        <v>382010.419337973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384117.05923344195</v>
      </c>
      <c r="G57" s="19">
        <v>12014288</v>
      </c>
      <c r="H57" s="19">
        <v>511447</v>
      </c>
      <c r="I57" s="29">
        <v>3475871.4</v>
      </c>
      <c r="J57" s="19">
        <v>384117.05923344195</v>
      </c>
      <c r="K57" s="19">
        <v>12014288</v>
      </c>
      <c r="L57" s="19">
        <v>511447</v>
      </c>
      <c r="M57" s="29">
        <v>3475871.4</v>
      </c>
      <c r="N57" s="26">
        <v>384117.05923344195</v>
      </c>
      <c r="O57" s="26">
        <v>12014288</v>
      </c>
      <c r="P57" s="19">
        <v>511447</v>
      </c>
      <c r="Q57" s="29">
        <v>3475871.4</v>
      </c>
      <c r="R57" s="26">
        <v>384117.05923344195</v>
      </c>
      <c r="S57" s="26">
        <v>12014288</v>
      </c>
      <c r="T57" s="19">
        <v>511447</v>
      </c>
      <c r="U57" s="29">
        <v>3475871.4</v>
      </c>
      <c r="V57" s="26">
        <v>384117.05923344195</v>
      </c>
      <c r="W57" s="26">
        <v>12014288</v>
      </c>
      <c r="X57" s="19">
        <v>511447</v>
      </c>
      <c r="Y57" s="29">
        <v>3475871.4</v>
      </c>
      <c r="Z57" s="26">
        <v>384117.05923344195</v>
      </c>
      <c r="AA57" s="26">
        <v>12014288</v>
      </c>
      <c r="AB57" s="19">
        <v>511447</v>
      </c>
      <c r="AC57" s="29">
        <v>3475871.4</v>
      </c>
      <c r="AD57" s="26">
        <v>384117.05923344195</v>
      </c>
      <c r="AE57" s="26">
        <v>12014288</v>
      </c>
      <c r="AF57" s="19">
        <v>511447</v>
      </c>
      <c r="AG57" s="29">
        <v>3475871.4</v>
      </c>
      <c r="AH57" s="26">
        <v>384117.05923344195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386223.6991289109</v>
      </c>
      <c r="G58" s="19">
        <v>12294006</v>
      </c>
      <c r="H58" s="19">
        <v>512581</v>
      </c>
      <c r="I58" s="29">
        <v>3678865.9499999997</v>
      </c>
      <c r="J58" s="19">
        <v>386223.6991289109</v>
      </c>
      <c r="K58" s="19">
        <v>12294006</v>
      </c>
      <c r="L58" s="19">
        <v>512581</v>
      </c>
      <c r="M58" s="29">
        <v>3678865.9499999997</v>
      </c>
      <c r="N58" s="26">
        <v>386223.6991289109</v>
      </c>
      <c r="O58" s="26">
        <v>12294006</v>
      </c>
      <c r="P58" s="19">
        <v>512581</v>
      </c>
      <c r="Q58" s="29">
        <v>3678865.9499999997</v>
      </c>
      <c r="R58" s="26">
        <v>386223.6991289109</v>
      </c>
      <c r="S58" s="26">
        <v>12294006</v>
      </c>
      <c r="T58" s="19">
        <v>512581</v>
      </c>
      <c r="U58" s="29">
        <v>3678865.9499999997</v>
      </c>
      <c r="V58" s="26">
        <v>386223.6991289109</v>
      </c>
      <c r="W58" s="26">
        <v>12294006</v>
      </c>
      <c r="X58" s="19">
        <v>512581</v>
      </c>
      <c r="Y58" s="29">
        <v>3678865.9499999997</v>
      </c>
      <c r="Z58" s="26">
        <v>386223.6991289109</v>
      </c>
      <c r="AA58" s="26">
        <v>12294006</v>
      </c>
      <c r="AB58" s="19">
        <v>512581</v>
      </c>
      <c r="AC58" s="29">
        <v>3678865.9499999997</v>
      </c>
      <c r="AD58" s="26">
        <v>386223.6991289109</v>
      </c>
      <c r="AE58" s="26">
        <v>12294006</v>
      </c>
      <c r="AF58" s="19">
        <v>512581</v>
      </c>
      <c r="AG58" s="29">
        <v>3678865.9499999997</v>
      </c>
      <c r="AH58" s="26">
        <v>386223.6991289109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388330.33902437985</v>
      </c>
      <c r="G59" s="19">
        <v>12646486</v>
      </c>
      <c r="H59" s="19">
        <v>516392</v>
      </c>
      <c r="I59" s="29">
        <v>3862762.6</v>
      </c>
      <c r="J59" s="19">
        <v>388330.33902437985</v>
      </c>
      <c r="K59" s="19">
        <v>12646486</v>
      </c>
      <c r="L59" s="19">
        <v>516392</v>
      </c>
      <c r="M59" s="29">
        <v>3862762.6</v>
      </c>
      <c r="N59" s="26">
        <v>388330.33902437985</v>
      </c>
      <c r="O59" s="26">
        <v>12646486</v>
      </c>
      <c r="P59" s="19">
        <v>516392</v>
      </c>
      <c r="Q59" s="29">
        <v>3862762.6</v>
      </c>
      <c r="R59" s="26">
        <v>388330.33902437985</v>
      </c>
      <c r="S59" s="26">
        <v>12646486</v>
      </c>
      <c r="T59" s="19">
        <v>516392</v>
      </c>
      <c r="U59" s="29">
        <v>3862762.6</v>
      </c>
      <c r="V59" s="26">
        <v>388330.33902437985</v>
      </c>
      <c r="W59" s="26">
        <v>12646486</v>
      </c>
      <c r="X59" s="19">
        <v>516392</v>
      </c>
      <c r="Y59" s="29">
        <v>3862762.6</v>
      </c>
      <c r="Z59" s="26">
        <v>388330.33902437985</v>
      </c>
      <c r="AA59" s="26">
        <v>12646486</v>
      </c>
      <c r="AB59" s="19">
        <v>516392</v>
      </c>
      <c r="AC59" s="29">
        <v>3862762.6</v>
      </c>
      <c r="AD59" s="26">
        <v>388330.33902437985</v>
      </c>
      <c r="AE59" s="26">
        <v>12646486</v>
      </c>
      <c r="AF59" s="19">
        <v>516392</v>
      </c>
      <c r="AG59" s="29">
        <v>3862762.6</v>
      </c>
      <c r="AH59" s="26">
        <v>388330.33902437985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390436.9789198488</v>
      </c>
      <c r="G60" s="19">
        <v>13058298</v>
      </c>
      <c r="H60" s="19">
        <v>519553</v>
      </c>
      <c r="I60" s="29">
        <v>4171797.25</v>
      </c>
      <c r="J60" s="19">
        <v>390436.9789198488</v>
      </c>
      <c r="K60" s="19">
        <v>13058298</v>
      </c>
      <c r="L60" s="19">
        <v>519553</v>
      </c>
      <c r="M60" s="29">
        <v>4171797.25</v>
      </c>
      <c r="N60" s="26">
        <v>390436.9789198488</v>
      </c>
      <c r="O60" s="26">
        <v>13058298</v>
      </c>
      <c r="P60" s="19">
        <v>519553</v>
      </c>
      <c r="Q60" s="29">
        <v>4171797.25</v>
      </c>
      <c r="R60" s="26">
        <v>390436.9789198488</v>
      </c>
      <c r="S60" s="26">
        <v>13058298</v>
      </c>
      <c r="T60" s="19">
        <v>519553</v>
      </c>
      <c r="U60" s="29">
        <v>4171797.25</v>
      </c>
      <c r="V60" s="26">
        <v>390436.9789198488</v>
      </c>
      <c r="W60" s="26">
        <v>13058298</v>
      </c>
      <c r="X60" s="19">
        <v>519553</v>
      </c>
      <c r="Y60" s="29">
        <v>4171797.25</v>
      </c>
      <c r="Z60" s="26">
        <v>390436.9789198488</v>
      </c>
      <c r="AA60" s="26">
        <v>13058298</v>
      </c>
      <c r="AB60" s="19">
        <v>519553</v>
      </c>
      <c r="AC60" s="29">
        <v>4171797.25</v>
      </c>
      <c r="AD60" s="26">
        <v>390436.9789198488</v>
      </c>
      <c r="AE60" s="26">
        <v>13058298</v>
      </c>
      <c r="AF60" s="19">
        <v>519553</v>
      </c>
      <c r="AG60" s="29">
        <v>4171797.25</v>
      </c>
      <c r="AH60" s="26">
        <v>390436.9789198488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392543.61881531775</v>
      </c>
      <c r="G61" s="19">
        <v>13509108</v>
      </c>
      <c r="H61" s="19">
        <v>524447</v>
      </c>
      <c r="I61" s="29">
        <v>4499125</v>
      </c>
      <c r="J61" s="19">
        <v>392543.61881531775</v>
      </c>
      <c r="K61" s="19">
        <v>13509108</v>
      </c>
      <c r="L61" s="19">
        <v>524447</v>
      </c>
      <c r="M61" s="29">
        <v>4499125</v>
      </c>
      <c r="N61" s="26">
        <v>392543.61881531775</v>
      </c>
      <c r="O61" s="26">
        <v>13509108</v>
      </c>
      <c r="P61" s="19">
        <v>524447</v>
      </c>
      <c r="Q61" s="29">
        <v>4499125</v>
      </c>
      <c r="R61" s="26">
        <v>392543.61881531775</v>
      </c>
      <c r="S61" s="26">
        <v>13509108</v>
      </c>
      <c r="T61" s="19">
        <v>524447</v>
      </c>
      <c r="U61" s="29">
        <v>4499125</v>
      </c>
      <c r="V61" s="26">
        <v>392543.61881531775</v>
      </c>
      <c r="W61" s="26">
        <v>13509108</v>
      </c>
      <c r="X61" s="19">
        <v>524447</v>
      </c>
      <c r="Y61" s="29">
        <v>4499125</v>
      </c>
      <c r="Z61" s="26">
        <v>392543.61881531775</v>
      </c>
      <c r="AA61" s="26">
        <v>13509108</v>
      </c>
      <c r="AB61" s="19">
        <v>524447</v>
      </c>
      <c r="AC61" s="29">
        <v>4499125</v>
      </c>
      <c r="AD61" s="26">
        <v>392543.61881531775</v>
      </c>
      <c r="AE61" s="26">
        <v>13509108</v>
      </c>
      <c r="AF61" s="19">
        <v>524447</v>
      </c>
      <c r="AG61" s="29">
        <v>4499125</v>
      </c>
      <c r="AH61" s="26">
        <v>392543.61881531775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394650.2587107867</v>
      </c>
      <c r="G62" s="19">
        <v>14012224</v>
      </c>
      <c r="H62" s="19">
        <v>530094</v>
      </c>
      <c r="I62" s="29">
        <v>4868132.5</v>
      </c>
      <c r="J62" s="19">
        <v>394650.2587107867</v>
      </c>
      <c r="K62" s="19">
        <v>14012224</v>
      </c>
      <c r="L62" s="19">
        <v>530094</v>
      </c>
      <c r="M62" s="29">
        <v>4868132.5</v>
      </c>
      <c r="N62" s="26">
        <v>394650.2587107867</v>
      </c>
      <c r="O62" s="26">
        <v>14012224</v>
      </c>
      <c r="P62" s="19">
        <v>530094</v>
      </c>
      <c r="Q62" s="29">
        <v>4868132.5</v>
      </c>
      <c r="R62" s="26">
        <v>394650.2587107867</v>
      </c>
      <c r="S62" s="26">
        <v>14012224</v>
      </c>
      <c r="T62" s="19">
        <v>530094</v>
      </c>
      <c r="U62" s="29">
        <v>4868132.5</v>
      </c>
      <c r="V62" s="26">
        <v>394650.2587107867</v>
      </c>
      <c r="W62" s="26">
        <v>14012224</v>
      </c>
      <c r="X62" s="19">
        <v>530094</v>
      </c>
      <c r="Y62" s="29">
        <v>4868132.5</v>
      </c>
      <c r="Z62" s="26">
        <v>394650.2587107867</v>
      </c>
      <c r="AA62" s="26">
        <v>14012224</v>
      </c>
      <c r="AB62" s="19">
        <v>530094</v>
      </c>
      <c r="AC62" s="29">
        <v>4868132.5</v>
      </c>
      <c r="AD62" s="26">
        <v>394650.2587107867</v>
      </c>
      <c r="AE62" s="26">
        <v>14012224</v>
      </c>
      <c r="AF62" s="19">
        <v>530094</v>
      </c>
      <c r="AG62" s="29">
        <v>4868132.5</v>
      </c>
      <c r="AH62" s="26">
        <v>394650.2587107867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396756.89860625565</v>
      </c>
      <c r="G63" s="19">
        <v>14556827</v>
      </c>
      <c r="H63" s="19">
        <v>534869</v>
      </c>
      <c r="I63" s="29">
        <v>5298646.75</v>
      </c>
      <c r="J63" s="19">
        <v>396756.89860625565</v>
      </c>
      <c r="K63" s="19">
        <v>14556827</v>
      </c>
      <c r="L63" s="19">
        <v>534869</v>
      </c>
      <c r="M63" s="29">
        <v>5298646.75</v>
      </c>
      <c r="N63" s="26">
        <v>396756.89860625565</v>
      </c>
      <c r="O63" s="26">
        <v>14556827</v>
      </c>
      <c r="P63" s="19">
        <v>534869</v>
      </c>
      <c r="Q63" s="29">
        <v>5298646.75</v>
      </c>
      <c r="R63" s="26">
        <v>396756.89860625565</v>
      </c>
      <c r="S63" s="26">
        <v>14556827</v>
      </c>
      <c r="T63" s="19">
        <v>534869</v>
      </c>
      <c r="U63" s="29">
        <v>5298646.75</v>
      </c>
      <c r="V63" s="26">
        <v>396756.89860625565</v>
      </c>
      <c r="W63" s="26">
        <v>14556827</v>
      </c>
      <c r="X63" s="19">
        <v>534869</v>
      </c>
      <c r="Y63" s="29">
        <v>5298646.75</v>
      </c>
      <c r="Z63" s="26">
        <v>396756.89860625565</v>
      </c>
      <c r="AA63" s="26">
        <v>14556827</v>
      </c>
      <c r="AB63" s="19">
        <v>534869</v>
      </c>
      <c r="AC63" s="29">
        <v>5298646.75</v>
      </c>
      <c r="AD63" s="26">
        <v>396756.89860625565</v>
      </c>
      <c r="AE63" s="26">
        <v>14556827</v>
      </c>
      <c r="AF63" s="19">
        <v>534869</v>
      </c>
      <c r="AG63" s="29">
        <v>5298646.75</v>
      </c>
      <c r="AH63" s="26">
        <v>396756.89860625565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398863.5385017246</v>
      </c>
      <c r="G64" s="19">
        <v>15062189</v>
      </c>
      <c r="H64" s="19">
        <v>537715</v>
      </c>
      <c r="I64" s="29">
        <v>5741471.9000000004</v>
      </c>
      <c r="J64" s="19">
        <v>398863.5385017246</v>
      </c>
      <c r="K64" s="19">
        <v>15062189</v>
      </c>
      <c r="L64" s="19">
        <v>537715</v>
      </c>
      <c r="M64" s="29">
        <v>5741471.9000000004</v>
      </c>
      <c r="N64" s="26">
        <v>398863.5385017246</v>
      </c>
      <c r="O64" s="26">
        <v>15062189</v>
      </c>
      <c r="P64" s="19">
        <v>537715</v>
      </c>
      <c r="Q64" s="29">
        <v>5741471.9000000004</v>
      </c>
      <c r="R64" s="26">
        <v>398863.5385017246</v>
      </c>
      <c r="S64" s="26">
        <v>15062189</v>
      </c>
      <c r="T64" s="19">
        <v>537715</v>
      </c>
      <c r="U64" s="29">
        <v>5741471.9000000004</v>
      </c>
      <c r="V64" s="26">
        <v>398863.5385017246</v>
      </c>
      <c r="W64" s="26">
        <v>15062189</v>
      </c>
      <c r="X64" s="19">
        <v>537715</v>
      </c>
      <c r="Y64" s="29">
        <v>5741471.9000000004</v>
      </c>
      <c r="Z64" s="26">
        <v>398863.5385017246</v>
      </c>
      <c r="AA64" s="26">
        <v>15062189</v>
      </c>
      <c r="AB64" s="19">
        <v>537715</v>
      </c>
      <c r="AC64" s="29">
        <v>5741471.9000000004</v>
      </c>
      <c r="AD64" s="26">
        <v>398863.5385017246</v>
      </c>
      <c r="AE64" s="26">
        <v>15062189</v>
      </c>
      <c r="AF64" s="19">
        <v>537715</v>
      </c>
      <c r="AG64" s="29">
        <v>5741471.9000000004</v>
      </c>
      <c r="AH64" s="26">
        <v>398863.5385017246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400970.17839720845</v>
      </c>
      <c r="G65" s="19">
        <v>15300151</v>
      </c>
      <c r="H65" s="19">
        <v>539630</v>
      </c>
      <c r="I65" s="29">
        <v>5939736.9000000004</v>
      </c>
      <c r="J65" s="19">
        <v>400970.17839720845</v>
      </c>
      <c r="K65" s="19">
        <v>15300151</v>
      </c>
      <c r="L65" s="19">
        <v>539630</v>
      </c>
      <c r="M65" s="29">
        <v>5939736.9000000004</v>
      </c>
      <c r="N65" s="26">
        <v>400970.17839720845</v>
      </c>
      <c r="O65" s="26">
        <v>15300151</v>
      </c>
      <c r="P65" s="19">
        <v>539630</v>
      </c>
      <c r="Q65" s="29">
        <v>5939736.9000000004</v>
      </c>
      <c r="R65" s="26">
        <v>400970.17839720845</v>
      </c>
      <c r="S65" s="26">
        <v>15300151</v>
      </c>
      <c r="T65" s="19">
        <v>539630</v>
      </c>
      <c r="U65" s="29">
        <v>5939736.9000000004</v>
      </c>
      <c r="V65" s="26">
        <v>400970.17839720845</v>
      </c>
      <c r="W65" s="26">
        <v>15300151</v>
      </c>
      <c r="X65" s="19">
        <v>539630</v>
      </c>
      <c r="Y65" s="29">
        <v>5939736.9000000004</v>
      </c>
      <c r="Z65" s="26">
        <v>400970.17839720845</v>
      </c>
      <c r="AA65" s="26">
        <v>15300151</v>
      </c>
      <c r="AB65" s="19">
        <v>539630</v>
      </c>
      <c r="AC65" s="29">
        <v>5939736.9000000004</v>
      </c>
      <c r="AD65" s="26">
        <v>400970.17839720845</v>
      </c>
      <c r="AE65" s="26">
        <v>15300151</v>
      </c>
      <c r="AF65" s="19">
        <v>539630</v>
      </c>
      <c r="AG65" s="29">
        <v>5939736.9000000004</v>
      </c>
      <c r="AH65" s="26">
        <v>400970.17839720845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403076.8182926774</v>
      </c>
      <c r="G66" s="19">
        <v>15576107</v>
      </c>
      <c r="H66" s="19">
        <v>546615</v>
      </c>
      <c r="I66" s="29">
        <v>6191657.0999999996</v>
      </c>
      <c r="J66" s="19">
        <v>403076.8182926774</v>
      </c>
      <c r="K66" s="19">
        <v>15576107</v>
      </c>
      <c r="L66" s="19">
        <v>546615</v>
      </c>
      <c r="M66" s="29">
        <v>6191657.0999999996</v>
      </c>
      <c r="N66" s="26">
        <v>403076.8182926774</v>
      </c>
      <c r="O66" s="26">
        <v>15576107</v>
      </c>
      <c r="P66" s="19">
        <v>546615</v>
      </c>
      <c r="Q66" s="29">
        <v>6191657.0999999996</v>
      </c>
      <c r="R66" s="26">
        <v>403076.8182926774</v>
      </c>
      <c r="S66" s="26">
        <v>15576107</v>
      </c>
      <c r="T66" s="19">
        <v>546615</v>
      </c>
      <c r="U66" s="29">
        <v>6191657.0999999996</v>
      </c>
      <c r="V66" s="26">
        <v>403076.8182926774</v>
      </c>
      <c r="W66" s="26">
        <v>15576107</v>
      </c>
      <c r="X66" s="19">
        <v>546615</v>
      </c>
      <c r="Y66" s="29">
        <v>6191657.0999999996</v>
      </c>
      <c r="Z66" s="26">
        <v>403076.8182926774</v>
      </c>
      <c r="AA66" s="26">
        <v>15576107</v>
      </c>
      <c r="AB66" s="19">
        <v>546615</v>
      </c>
      <c r="AC66" s="29">
        <v>6191657.0999999996</v>
      </c>
      <c r="AD66" s="26">
        <v>403076.8182926774</v>
      </c>
      <c r="AE66" s="26">
        <v>15576107</v>
      </c>
      <c r="AF66" s="19">
        <v>546615</v>
      </c>
      <c r="AG66" s="29">
        <v>6191657.0999999996</v>
      </c>
      <c r="AH66" s="26">
        <v>403076.8182926774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405183.45818814635</v>
      </c>
      <c r="G67" s="19">
        <v>15940972</v>
      </c>
      <c r="H67" s="19">
        <v>558577</v>
      </c>
      <c r="I67" s="29">
        <v>6471656.0999999996</v>
      </c>
      <c r="J67" s="19">
        <v>405183.45818814635</v>
      </c>
      <c r="K67" s="19">
        <v>15940972</v>
      </c>
      <c r="L67" s="19">
        <v>558577</v>
      </c>
      <c r="M67" s="29">
        <v>6471656.0999999996</v>
      </c>
      <c r="N67" s="26">
        <v>405183.45818814635</v>
      </c>
      <c r="O67" s="26">
        <v>15940972</v>
      </c>
      <c r="P67" s="19">
        <v>558577</v>
      </c>
      <c r="Q67" s="29">
        <v>6471656.0999999996</v>
      </c>
      <c r="R67" s="26">
        <v>405183.45818814635</v>
      </c>
      <c r="S67" s="26">
        <v>15940972</v>
      </c>
      <c r="T67" s="19">
        <v>558577</v>
      </c>
      <c r="U67" s="29">
        <v>6471656.0999999996</v>
      </c>
      <c r="V67" s="26">
        <v>405183.45818814635</v>
      </c>
      <c r="W67" s="26">
        <v>15940972</v>
      </c>
      <c r="X67" s="19">
        <v>558577</v>
      </c>
      <c r="Y67" s="29">
        <v>6471656.0999999996</v>
      </c>
      <c r="Z67" s="26">
        <v>405183.45818814635</v>
      </c>
      <c r="AA67" s="26">
        <v>15940972</v>
      </c>
      <c r="AB67" s="19">
        <v>558577</v>
      </c>
      <c r="AC67" s="29">
        <v>6471656.0999999996</v>
      </c>
      <c r="AD67" s="26">
        <v>405183.45818814635</v>
      </c>
      <c r="AE67" s="26">
        <v>15940972</v>
      </c>
      <c r="AF67" s="19">
        <v>558577</v>
      </c>
      <c r="AG67" s="29">
        <v>6471656.0999999996</v>
      </c>
      <c r="AH67" s="26">
        <v>405183.45818814635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407290.0980836153</v>
      </c>
      <c r="G68" s="19">
        <v>16423082</v>
      </c>
      <c r="H68" s="19">
        <v>573724</v>
      </c>
      <c r="I68" s="29">
        <v>6726303.3500000006</v>
      </c>
      <c r="J68" s="19">
        <v>407290.0980836153</v>
      </c>
      <c r="K68" s="19">
        <v>16423082</v>
      </c>
      <c r="L68" s="19">
        <v>573724</v>
      </c>
      <c r="M68" s="29">
        <v>6726303.3500000006</v>
      </c>
      <c r="N68" s="26">
        <v>407290.0980836153</v>
      </c>
      <c r="O68" s="26">
        <v>16423082</v>
      </c>
      <c r="P68" s="19">
        <v>573724</v>
      </c>
      <c r="Q68" s="29">
        <v>6726303.3500000006</v>
      </c>
      <c r="R68" s="26">
        <v>407290.0980836153</v>
      </c>
      <c r="S68" s="26">
        <v>16423082</v>
      </c>
      <c r="T68" s="19">
        <v>573724</v>
      </c>
      <c r="U68" s="29">
        <v>6726303.3500000006</v>
      </c>
      <c r="V68" s="26">
        <v>407290.0980836153</v>
      </c>
      <c r="W68" s="26">
        <v>16423082</v>
      </c>
      <c r="X68" s="19">
        <v>573724</v>
      </c>
      <c r="Y68" s="29">
        <v>6726303.3500000006</v>
      </c>
      <c r="Z68" s="26">
        <v>407290.0980836153</v>
      </c>
      <c r="AA68" s="26">
        <v>16423082</v>
      </c>
      <c r="AB68" s="19">
        <v>573724</v>
      </c>
      <c r="AC68" s="29">
        <v>6726303.3500000006</v>
      </c>
      <c r="AD68" s="26">
        <v>407290.0980836153</v>
      </c>
      <c r="AE68" s="26">
        <v>16423082</v>
      </c>
      <c r="AF68" s="19">
        <v>573724</v>
      </c>
      <c r="AG68" s="29">
        <v>6726303.3500000006</v>
      </c>
      <c r="AH68" s="26">
        <v>407290.0980836153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409396.73797908425</v>
      </c>
      <c r="G69" s="19">
        <v>16875536</v>
      </c>
      <c r="H69" s="19">
        <v>589591</v>
      </c>
      <c r="I69" s="29">
        <v>7125978.3000000007</v>
      </c>
      <c r="J69" s="19">
        <v>409396.73797908425</v>
      </c>
      <c r="K69" s="19">
        <v>16875536</v>
      </c>
      <c r="L69" s="19">
        <v>589591</v>
      </c>
      <c r="M69" s="29">
        <v>7125978.3000000007</v>
      </c>
      <c r="N69" s="26">
        <v>409396.73797908425</v>
      </c>
      <c r="O69" s="26">
        <v>16875536</v>
      </c>
      <c r="P69" s="19">
        <v>589591</v>
      </c>
      <c r="Q69" s="29">
        <v>7125978.3000000007</v>
      </c>
      <c r="R69" s="26">
        <v>409396.73797908425</v>
      </c>
      <c r="S69" s="26">
        <v>16875536</v>
      </c>
      <c r="T69" s="19">
        <v>589591</v>
      </c>
      <c r="U69" s="29">
        <v>7125978.3000000007</v>
      </c>
      <c r="V69" s="26">
        <v>409396.73797908425</v>
      </c>
      <c r="W69" s="26">
        <v>16875536</v>
      </c>
      <c r="X69" s="19">
        <v>589591</v>
      </c>
      <c r="Y69" s="29">
        <v>7125978.3000000007</v>
      </c>
      <c r="Z69" s="26">
        <v>409396.73797908425</v>
      </c>
      <c r="AA69" s="26">
        <v>16875536</v>
      </c>
      <c r="AB69" s="19">
        <v>589591</v>
      </c>
      <c r="AC69" s="29">
        <v>7125978.3000000007</v>
      </c>
      <c r="AD69" s="26">
        <v>409396.73797908425</v>
      </c>
      <c r="AE69" s="26">
        <v>16875536</v>
      </c>
      <c r="AF69" s="19">
        <v>589591</v>
      </c>
      <c r="AG69" s="29">
        <v>7125978.3000000007</v>
      </c>
      <c r="AH69" s="26">
        <v>409396.73797908425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411503.3778745532</v>
      </c>
      <c r="G70" s="19">
        <v>17247442</v>
      </c>
      <c r="H70" s="19">
        <v>604885</v>
      </c>
      <c r="I70" s="29">
        <v>7565067.5999999996</v>
      </c>
      <c r="J70" s="19">
        <v>411503.3778745532</v>
      </c>
      <c r="K70" s="19">
        <v>17247442</v>
      </c>
      <c r="L70" s="19">
        <v>604885</v>
      </c>
      <c r="M70" s="29">
        <v>7565067.5999999996</v>
      </c>
      <c r="N70" s="26">
        <v>411503.3778745532</v>
      </c>
      <c r="O70" s="26">
        <v>17247442</v>
      </c>
      <c r="P70" s="19">
        <v>604885</v>
      </c>
      <c r="Q70" s="29">
        <v>7565067.5999999996</v>
      </c>
      <c r="R70" s="26">
        <v>411503.3778745532</v>
      </c>
      <c r="S70" s="26">
        <v>17247442</v>
      </c>
      <c r="T70" s="19">
        <v>604885</v>
      </c>
      <c r="U70" s="29">
        <v>7565067.5999999996</v>
      </c>
      <c r="V70" s="26">
        <v>411503.3778745532</v>
      </c>
      <c r="W70" s="26">
        <v>17247442</v>
      </c>
      <c r="X70" s="19">
        <v>604885</v>
      </c>
      <c r="Y70" s="29">
        <v>7565067.5999999996</v>
      </c>
      <c r="Z70" s="26">
        <v>411503.3778745532</v>
      </c>
      <c r="AA70" s="26">
        <v>17247442</v>
      </c>
      <c r="AB70" s="19">
        <v>604885</v>
      </c>
      <c r="AC70" s="29">
        <v>7565067.5999999996</v>
      </c>
      <c r="AD70" s="26">
        <v>411503.3778745532</v>
      </c>
      <c r="AE70" s="26">
        <v>17247442</v>
      </c>
      <c r="AF70" s="19">
        <v>604885</v>
      </c>
      <c r="AG70" s="29">
        <v>7565067.5999999996</v>
      </c>
      <c r="AH70" s="26">
        <v>411503.3778745532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17582121</v>
      </c>
      <c r="C71" s="19">
        <v>615148</v>
      </c>
      <c r="D71" s="26">
        <v>8104148.7500000009</v>
      </c>
      <c r="E71" s="29">
        <v>344942</v>
      </c>
      <c r="F71" s="19">
        <v>413610.01777002215</v>
      </c>
      <c r="G71" s="19">
        <v>17582121</v>
      </c>
      <c r="H71" s="19">
        <v>615148</v>
      </c>
      <c r="I71" s="29">
        <v>8104148.7500000009</v>
      </c>
      <c r="J71" s="19">
        <v>413610.01777002215</v>
      </c>
      <c r="K71" s="19">
        <v>17582121</v>
      </c>
      <c r="L71" s="19">
        <v>615148</v>
      </c>
      <c r="M71" s="29">
        <v>8104148.7500000009</v>
      </c>
      <c r="N71" s="26">
        <v>413610.01777002215</v>
      </c>
      <c r="O71" s="26">
        <v>17582121</v>
      </c>
      <c r="P71" s="19">
        <v>615148</v>
      </c>
      <c r="Q71" s="29">
        <v>8104148.7500000009</v>
      </c>
      <c r="R71" s="26">
        <v>413610.01777002215</v>
      </c>
      <c r="S71" s="26">
        <v>17582121</v>
      </c>
      <c r="T71" s="19">
        <v>615148</v>
      </c>
      <c r="U71" s="29">
        <v>8104148.7500000009</v>
      </c>
      <c r="V71" s="26">
        <v>413610.01777002215</v>
      </c>
      <c r="W71" s="26">
        <v>17582121</v>
      </c>
      <c r="X71" s="19">
        <v>615148</v>
      </c>
      <c r="Y71" s="29">
        <v>8104148.7500000009</v>
      </c>
      <c r="Z71" s="26">
        <v>413610.01777002215</v>
      </c>
      <c r="AA71" s="26">
        <v>17582121</v>
      </c>
      <c r="AB71" s="19">
        <v>615148</v>
      </c>
      <c r="AC71" s="29">
        <v>8104148.7500000009</v>
      </c>
      <c r="AD71" s="26">
        <v>413610.01777002215</v>
      </c>
      <c r="AE71" s="26">
        <v>17582121</v>
      </c>
      <c r="AF71" s="19">
        <v>615148</v>
      </c>
      <c r="AG71" s="29">
        <v>8104148.7500000009</v>
      </c>
      <c r="AH71" s="26">
        <v>413610.01777002215</v>
      </c>
      <c r="AI71" s="26">
        <v>17582121</v>
      </c>
      <c r="AJ71" s="19">
        <v>615148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17723840</v>
      </c>
      <c r="C72" s="19">
        <v>624325</v>
      </c>
      <c r="D72" s="26">
        <v>8391440.75</v>
      </c>
      <c r="E72" s="29">
        <v>150896</v>
      </c>
      <c r="F72" s="19">
        <v>415716.6576654911</v>
      </c>
      <c r="G72" s="19">
        <v>17723840</v>
      </c>
      <c r="H72" s="19">
        <v>624325</v>
      </c>
      <c r="I72" s="29">
        <v>8391440.75</v>
      </c>
      <c r="J72" s="19">
        <v>415716.6576654911</v>
      </c>
      <c r="K72" s="19">
        <v>17723840</v>
      </c>
      <c r="L72" s="19">
        <v>624325</v>
      </c>
      <c r="M72" s="29">
        <v>8391440.75</v>
      </c>
      <c r="N72" s="26">
        <v>415716.6576654911</v>
      </c>
      <c r="O72" s="26">
        <v>17723840</v>
      </c>
      <c r="P72" s="19">
        <v>624325</v>
      </c>
      <c r="Q72" s="29">
        <v>8391440.75</v>
      </c>
      <c r="R72" s="26">
        <v>415716.6576654911</v>
      </c>
      <c r="S72" s="26">
        <v>17723840</v>
      </c>
      <c r="T72" s="19">
        <v>624325</v>
      </c>
      <c r="U72" s="29">
        <v>8391440.75</v>
      </c>
      <c r="V72" s="26">
        <v>415716.6576654911</v>
      </c>
      <c r="W72" s="26">
        <v>17723840</v>
      </c>
      <c r="X72" s="19">
        <v>624325</v>
      </c>
      <c r="Y72" s="29">
        <v>8391440.75</v>
      </c>
      <c r="Z72" s="26">
        <v>415716.6576654911</v>
      </c>
      <c r="AA72" s="26">
        <v>17723840</v>
      </c>
      <c r="AB72" s="19">
        <v>624325</v>
      </c>
      <c r="AC72" s="29">
        <v>8391440.75</v>
      </c>
      <c r="AD72" s="26">
        <v>415716.6576654911</v>
      </c>
      <c r="AE72" s="26">
        <v>17723840</v>
      </c>
      <c r="AF72" s="19">
        <v>624325</v>
      </c>
      <c r="AG72" s="29">
        <v>8391440.75</v>
      </c>
      <c r="AH72" s="26">
        <v>415716.6576654911</v>
      </c>
      <c r="AI72" s="26">
        <v>17723840</v>
      </c>
      <c r="AJ72" s="19">
        <v>624325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17916181</v>
      </c>
      <c r="C73" s="19">
        <v>642788</v>
      </c>
      <c r="D73" s="26">
        <v>8706883.3000000007</v>
      </c>
      <c r="E73" s="29">
        <v>210804</v>
      </c>
      <c r="F73" s="19">
        <v>417823.29756096005</v>
      </c>
      <c r="G73" s="19">
        <v>17916181</v>
      </c>
      <c r="H73" s="19">
        <v>642788</v>
      </c>
      <c r="I73" s="29">
        <v>8706883.3000000007</v>
      </c>
      <c r="J73" s="19">
        <v>417823.29756096005</v>
      </c>
      <c r="K73" s="19">
        <v>17916181</v>
      </c>
      <c r="L73" s="19">
        <v>642788</v>
      </c>
      <c r="M73" s="29">
        <v>8706883.3000000007</v>
      </c>
      <c r="N73" s="26">
        <v>417823.29756096005</v>
      </c>
      <c r="O73" s="26">
        <v>17916181</v>
      </c>
      <c r="P73" s="19">
        <v>642788</v>
      </c>
      <c r="Q73" s="29">
        <v>8706883.3000000007</v>
      </c>
      <c r="R73" s="26">
        <v>417823.29756096005</v>
      </c>
      <c r="S73" s="26">
        <v>17916181</v>
      </c>
      <c r="T73" s="19">
        <v>642788</v>
      </c>
      <c r="U73" s="29">
        <v>8706883.3000000007</v>
      </c>
      <c r="V73" s="26">
        <v>417823.29756096005</v>
      </c>
      <c r="W73" s="26">
        <v>17916181</v>
      </c>
      <c r="X73" s="19">
        <v>642788</v>
      </c>
      <c r="Y73" s="29">
        <v>8706883.3000000007</v>
      </c>
      <c r="Z73" s="26">
        <v>417823.29756096005</v>
      </c>
      <c r="AA73" s="26">
        <v>17916181</v>
      </c>
      <c r="AB73" s="19">
        <v>642788</v>
      </c>
      <c r="AC73" s="29">
        <v>8706883.3000000007</v>
      </c>
      <c r="AD73" s="26">
        <v>417823.29756096005</v>
      </c>
      <c r="AE73" s="26">
        <v>17916181</v>
      </c>
      <c r="AF73" s="19">
        <v>642788</v>
      </c>
      <c r="AG73" s="29">
        <v>8706883.3000000007</v>
      </c>
      <c r="AH73" s="26">
        <v>417823.29756096005</v>
      </c>
      <c r="AI73" s="26">
        <v>17916181</v>
      </c>
      <c r="AJ73" s="19">
        <v>642788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18242873</v>
      </c>
      <c r="C74" s="19">
        <v>669105</v>
      </c>
      <c r="D74" s="26">
        <v>9044272</v>
      </c>
      <c r="E74" s="29">
        <v>353009</v>
      </c>
      <c r="F74" s="19">
        <v>419929.937456429</v>
      </c>
      <c r="G74" s="19">
        <v>18242873</v>
      </c>
      <c r="H74" s="19">
        <v>669105</v>
      </c>
      <c r="I74" s="29">
        <v>9044272</v>
      </c>
      <c r="J74" s="19">
        <v>419929.937456429</v>
      </c>
      <c r="K74" s="19">
        <v>18242873</v>
      </c>
      <c r="L74" s="19">
        <v>669105</v>
      </c>
      <c r="M74" s="29">
        <v>9044272</v>
      </c>
      <c r="N74" s="26">
        <v>419929.937456429</v>
      </c>
      <c r="O74" s="26">
        <v>18242873</v>
      </c>
      <c r="P74" s="19">
        <v>669105</v>
      </c>
      <c r="Q74" s="29">
        <v>9044272</v>
      </c>
      <c r="R74" s="26">
        <v>419929.937456429</v>
      </c>
      <c r="S74" s="26">
        <v>18242873</v>
      </c>
      <c r="T74" s="19">
        <v>669105</v>
      </c>
      <c r="U74" s="29">
        <v>9044272</v>
      </c>
      <c r="V74" s="26">
        <v>419929.937456429</v>
      </c>
      <c r="W74" s="26">
        <v>18242873</v>
      </c>
      <c r="X74" s="19">
        <v>669105</v>
      </c>
      <c r="Y74" s="29">
        <v>9044272</v>
      </c>
      <c r="Z74" s="26">
        <v>419929.937456429</v>
      </c>
      <c r="AA74" s="26">
        <v>18242873</v>
      </c>
      <c r="AB74" s="19">
        <v>669105</v>
      </c>
      <c r="AC74" s="29">
        <v>9044272</v>
      </c>
      <c r="AD74" s="26">
        <v>419929.937456429</v>
      </c>
      <c r="AE74" s="26">
        <v>18242873</v>
      </c>
      <c r="AF74" s="19">
        <v>669105</v>
      </c>
      <c r="AG74" s="29">
        <v>9044272</v>
      </c>
      <c r="AH74" s="26">
        <v>419929.937456429</v>
      </c>
      <c r="AI74" s="26">
        <v>18242873</v>
      </c>
      <c r="AJ74" s="19">
        <v>669105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18691835</v>
      </c>
      <c r="C75" s="19">
        <v>700718</v>
      </c>
      <c r="D75" s="26">
        <v>9466536.1500000004</v>
      </c>
      <c r="E75" s="29">
        <v>480575</v>
      </c>
      <c r="F75" s="19">
        <v>422036.57735191286</v>
      </c>
      <c r="G75" s="19">
        <v>18691835</v>
      </c>
      <c r="H75" s="19">
        <v>700718</v>
      </c>
      <c r="I75" s="29">
        <v>9466536.1500000004</v>
      </c>
      <c r="J75" s="19">
        <v>422036.57735191286</v>
      </c>
      <c r="K75" s="19">
        <v>18691835</v>
      </c>
      <c r="L75" s="19">
        <v>700718</v>
      </c>
      <c r="M75" s="29">
        <v>9466536.1500000004</v>
      </c>
      <c r="N75" s="26">
        <v>422036.57735191286</v>
      </c>
      <c r="O75" s="26">
        <v>18691835</v>
      </c>
      <c r="P75" s="19">
        <v>700718</v>
      </c>
      <c r="Q75" s="29">
        <v>9466536.1500000004</v>
      </c>
      <c r="R75" s="26">
        <v>422036.57735191286</v>
      </c>
      <c r="S75" s="26">
        <v>18691835</v>
      </c>
      <c r="T75" s="19">
        <v>700718</v>
      </c>
      <c r="U75" s="29">
        <v>9466536.1500000004</v>
      </c>
      <c r="V75" s="26">
        <v>422036.57735191286</v>
      </c>
      <c r="W75" s="26">
        <v>18691835</v>
      </c>
      <c r="X75" s="19">
        <v>700718</v>
      </c>
      <c r="Y75" s="29">
        <v>9466536.1500000004</v>
      </c>
      <c r="Z75" s="26">
        <v>422036.57735191286</v>
      </c>
      <c r="AA75" s="26">
        <v>18691835</v>
      </c>
      <c r="AB75" s="19">
        <v>700718</v>
      </c>
      <c r="AC75" s="29">
        <v>9466536.1500000004</v>
      </c>
      <c r="AD75" s="26">
        <v>422036.57735191286</v>
      </c>
      <c r="AE75" s="26">
        <v>18691835</v>
      </c>
      <c r="AF75" s="19">
        <v>700718</v>
      </c>
      <c r="AG75" s="29">
        <v>9466536.1500000004</v>
      </c>
      <c r="AH75" s="26">
        <v>422036.57735191286</v>
      </c>
      <c r="AI75" s="26">
        <v>18691835</v>
      </c>
      <c r="AJ75" s="19">
        <v>700718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19177555</v>
      </c>
      <c r="C76" s="19">
        <v>736037</v>
      </c>
      <c r="D76" s="26">
        <v>9899241.9500000011</v>
      </c>
      <c r="E76" s="29">
        <v>521039</v>
      </c>
      <c r="F76" s="19">
        <v>424143.21724738181</v>
      </c>
      <c r="G76" s="19">
        <v>19177555</v>
      </c>
      <c r="H76" s="19">
        <v>736037</v>
      </c>
      <c r="I76" s="29">
        <v>9899241.9500000011</v>
      </c>
      <c r="J76" s="19">
        <v>424143.21724738181</v>
      </c>
      <c r="K76" s="19">
        <v>19177555</v>
      </c>
      <c r="L76" s="19">
        <v>736037</v>
      </c>
      <c r="M76" s="29">
        <v>9899241.9500000011</v>
      </c>
      <c r="N76" s="26">
        <v>424143.21724738181</v>
      </c>
      <c r="O76" s="26">
        <v>19177555</v>
      </c>
      <c r="P76" s="19">
        <v>736037</v>
      </c>
      <c r="Q76" s="29">
        <v>9899241.9500000011</v>
      </c>
      <c r="R76" s="26">
        <v>424143.21724738181</v>
      </c>
      <c r="S76" s="26">
        <v>19177555</v>
      </c>
      <c r="T76" s="19">
        <v>736037</v>
      </c>
      <c r="U76" s="29">
        <v>9899241.9500000011</v>
      </c>
      <c r="V76" s="26">
        <v>424143.21724738181</v>
      </c>
      <c r="W76" s="26">
        <v>19177555</v>
      </c>
      <c r="X76" s="19">
        <v>736037</v>
      </c>
      <c r="Y76" s="29">
        <v>9899241.9500000011</v>
      </c>
      <c r="Z76" s="26">
        <v>424143.21724738181</v>
      </c>
      <c r="AA76" s="26">
        <v>19177555</v>
      </c>
      <c r="AB76" s="19">
        <v>736037</v>
      </c>
      <c r="AC76" s="29">
        <v>9899241.9500000011</v>
      </c>
      <c r="AD76" s="26">
        <v>424143.21724738181</v>
      </c>
      <c r="AE76" s="26">
        <v>19177555</v>
      </c>
      <c r="AF76" s="19">
        <v>736037</v>
      </c>
      <c r="AG76" s="29">
        <v>9899241.9500000011</v>
      </c>
      <c r="AH76" s="26">
        <v>424143.21724738181</v>
      </c>
      <c r="AI76" s="26">
        <v>19177555</v>
      </c>
      <c r="AJ76" s="19">
        <v>736037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0</v>
      </c>
      <c r="C77" s="19">
        <v>0</v>
      </c>
      <c r="D77" s="26" t="e">
        <v>#N/A</v>
      </c>
      <c r="E77" s="29" t="e">
        <v>#N/A</v>
      </c>
      <c r="F77" s="19">
        <v>426249.85714285076</v>
      </c>
      <c r="G77" s="19">
        <v>19592684.315476183</v>
      </c>
      <c r="H77" s="19">
        <v>747157.54166666663</v>
      </c>
      <c r="I77" s="29">
        <v>10344191.85</v>
      </c>
      <c r="J77" s="19">
        <v>426249.85714285076</v>
      </c>
      <c r="K77" s="19">
        <v>19592684.315476183</v>
      </c>
      <c r="L77" s="19">
        <v>747157.54166666663</v>
      </c>
      <c r="M77" s="29">
        <v>10344191.85</v>
      </c>
      <c r="N77" s="26">
        <v>426249.85714285076</v>
      </c>
      <c r="O77" s="26">
        <v>19592684.315476183</v>
      </c>
      <c r="P77" s="19">
        <v>747157.54166666663</v>
      </c>
      <c r="Q77" s="29">
        <v>10344191.85</v>
      </c>
      <c r="R77" s="26">
        <v>426249.85714285076</v>
      </c>
      <c r="S77" s="26">
        <v>19592684.315476183</v>
      </c>
      <c r="T77" s="19">
        <v>747157.54166666663</v>
      </c>
      <c r="U77" s="29">
        <v>10344191.85</v>
      </c>
      <c r="V77" s="26">
        <v>426249.85714285076</v>
      </c>
      <c r="W77" s="26">
        <v>19592684.315476183</v>
      </c>
      <c r="X77" s="19">
        <v>747157.54166666663</v>
      </c>
      <c r="Y77" s="29">
        <v>10344191.85</v>
      </c>
      <c r="Z77" s="26">
        <v>426249.85714285076</v>
      </c>
      <c r="AA77" s="26">
        <v>19592684.315476183</v>
      </c>
      <c r="AB77" s="19">
        <v>747157.54166666663</v>
      </c>
      <c r="AC77" s="29">
        <v>10344191.85</v>
      </c>
      <c r="AD77" s="26">
        <v>426249.85714285076</v>
      </c>
      <c r="AE77" s="26">
        <v>19592684.315476183</v>
      </c>
      <c r="AF77" s="19">
        <v>747157.54166666663</v>
      </c>
      <c r="AG77" s="29">
        <v>10344191.85</v>
      </c>
      <c r="AH77" s="26">
        <v>426249.85714285076</v>
      </c>
      <c r="AI77" s="26">
        <v>19592684.315476183</v>
      </c>
      <c r="AJ77" s="19">
        <v>747157.54166666663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0</v>
      </c>
      <c r="C78" s="19">
        <v>0</v>
      </c>
      <c r="D78" s="26" t="e">
        <v>#N/A</v>
      </c>
      <c r="E78" s="29" t="e">
        <v>#N/A</v>
      </c>
      <c r="F78" s="19">
        <v>428356.49703831971</v>
      </c>
      <c r="G78" s="19">
        <v>20009920.270847835</v>
      </c>
      <c r="H78" s="19">
        <v>758278.08333333337</v>
      </c>
      <c r="I78" s="29">
        <v>10838431.550000001</v>
      </c>
      <c r="J78" s="19">
        <v>428356.49703831971</v>
      </c>
      <c r="K78" s="19">
        <v>20009920.270847835</v>
      </c>
      <c r="L78" s="19">
        <v>758278.08333333337</v>
      </c>
      <c r="M78" s="29">
        <v>10838431.550000001</v>
      </c>
      <c r="N78" s="26">
        <v>428356.49703831971</v>
      </c>
      <c r="O78" s="26">
        <v>20009920.270847835</v>
      </c>
      <c r="P78" s="19">
        <v>758278.08333333337</v>
      </c>
      <c r="Q78" s="29">
        <v>10838431.550000001</v>
      </c>
      <c r="R78" s="26">
        <v>428356.49703831971</v>
      </c>
      <c r="S78" s="26">
        <v>20009920.270847835</v>
      </c>
      <c r="T78" s="19">
        <v>758278.08333333337</v>
      </c>
      <c r="U78" s="29">
        <v>10838431.550000001</v>
      </c>
      <c r="V78" s="26">
        <v>428356.49703831971</v>
      </c>
      <c r="W78" s="26">
        <v>20009920.270847835</v>
      </c>
      <c r="X78" s="19">
        <v>758278.08333333337</v>
      </c>
      <c r="Y78" s="29">
        <v>10838431.550000001</v>
      </c>
      <c r="Z78" s="26">
        <v>428356.49703831971</v>
      </c>
      <c r="AA78" s="26">
        <v>20009920.270847835</v>
      </c>
      <c r="AB78" s="19">
        <v>758278.08333333337</v>
      </c>
      <c r="AC78" s="29">
        <v>10838431.550000001</v>
      </c>
      <c r="AD78" s="26">
        <v>428356.49703831971</v>
      </c>
      <c r="AE78" s="26">
        <v>20009920.270847835</v>
      </c>
      <c r="AF78" s="19">
        <v>758278.08333333337</v>
      </c>
      <c r="AG78" s="29">
        <v>10838431.550000001</v>
      </c>
      <c r="AH78" s="26">
        <v>428356.49703831971</v>
      </c>
      <c r="AI78" s="26">
        <v>20009920.270847835</v>
      </c>
      <c r="AJ78" s="19">
        <v>758278.08333333337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0</v>
      </c>
      <c r="C79" s="19">
        <v>0</v>
      </c>
      <c r="D79" s="26" t="e">
        <v>#N/A</v>
      </c>
      <c r="E79" s="29" t="e">
        <v>#N/A</v>
      </c>
      <c r="F79" s="19">
        <v>430463.13693378866</v>
      </c>
      <c r="G79" s="19">
        <v>20429262.866114955</v>
      </c>
      <c r="H79" s="19">
        <v>769398.625</v>
      </c>
      <c r="I79" s="29">
        <v>11090234.450000001</v>
      </c>
      <c r="J79" s="19">
        <v>430463.13693378866</v>
      </c>
      <c r="K79" s="19">
        <v>20429262.866114955</v>
      </c>
      <c r="L79" s="19">
        <v>769398.625</v>
      </c>
      <c r="M79" s="29">
        <v>11090234.450000001</v>
      </c>
      <c r="N79" s="26">
        <v>430463.13693378866</v>
      </c>
      <c r="O79" s="26">
        <v>20429262.866114955</v>
      </c>
      <c r="P79" s="19">
        <v>769398.625</v>
      </c>
      <c r="Q79" s="29">
        <v>11090234.450000001</v>
      </c>
      <c r="R79" s="26">
        <v>430463.13693378866</v>
      </c>
      <c r="S79" s="26">
        <v>20429262.866114955</v>
      </c>
      <c r="T79" s="19">
        <v>769398.625</v>
      </c>
      <c r="U79" s="29">
        <v>11090234.450000001</v>
      </c>
      <c r="V79" s="26">
        <v>430463.13693378866</v>
      </c>
      <c r="W79" s="26">
        <v>20429262.866114955</v>
      </c>
      <c r="X79" s="19">
        <v>769398.625</v>
      </c>
      <c r="Y79" s="29">
        <v>11090234.450000001</v>
      </c>
      <c r="Z79" s="26">
        <v>430463.13693378866</v>
      </c>
      <c r="AA79" s="26">
        <v>20429262.866114955</v>
      </c>
      <c r="AB79" s="19">
        <v>769398.625</v>
      </c>
      <c r="AC79" s="29">
        <v>11090234.450000001</v>
      </c>
      <c r="AD79" s="26">
        <v>430463.13693378866</v>
      </c>
      <c r="AE79" s="26">
        <v>20429262.866114955</v>
      </c>
      <c r="AF79" s="19">
        <v>769398.625</v>
      </c>
      <c r="AG79" s="29">
        <v>11090234.450000001</v>
      </c>
      <c r="AH79" s="26">
        <v>430463.13693378866</v>
      </c>
      <c r="AI79" s="26">
        <v>20429262.866114955</v>
      </c>
      <c r="AJ79" s="19">
        <v>769398.625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432569.77682925761</v>
      </c>
      <c r="G80" s="19">
        <v>20850712.101277545</v>
      </c>
      <c r="H80" s="19">
        <v>780519.16666666663</v>
      </c>
      <c r="I80" s="29">
        <v>11407657</v>
      </c>
      <c r="J80" s="19">
        <v>432569.77682925761</v>
      </c>
      <c r="K80" s="19">
        <v>20850712.101277545</v>
      </c>
      <c r="L80" s="19">
        <v>780519.16666666663</v>
      </c>
      <c r="M80" s="29">
        <v>11407657</v>
      </c>
      <c r="N80" s="26">
        <v>432569.77682925761</v>
      </c>
      <c r="O80" s="26">
        <v>20850712.101277545</v>
      </c>
      <c r="P80" s="19">
        <v>780519.16666666663</v>
      </c>
      <c r="Q80" s="29">
        <v>11407657</v>
      </c>
      <c r="R80" s="26">
        <v>432569.77682925761</v>
      </c>
      <c r="S80" s="26">
        <v>20850712.101277545</v>
      </c>
      <c r="T80" s="19">
        <v>780519.16666666663</v>
      </c>
      <c r="U80" s="29">
        <v>11407657</v>
      </c>
      <c r="V80" s="26">
        <v>432569.77682925761</v>
      </c>
      <c r="W80" s="26">
        <v>20850712.101277545</v>
      </c>
      <c r="X80" s="19">
        <v>780519.16666666663</v>
      </c>
      <c r="Y80" s="29">
        <v>11407657</v>
      </c>
      <c r="Z80" s="26">
        <v>432569.77682925761</v>
      </c>
      <c r="AA80" s="26">
        <v>20850712.101277545</v>
      </c>
      <c r="AB80" s="19">
        <v>780519.16666666663</v>
      </c>
      <c r="AC80" s="29">
        <v>11407657</v>
      </c>
      <c r="AD80" s="26">
        <v>432569.77682925761</v>
      </c>
      <c r="AE80" s="26">
        <v>20850712.101277545</v>
      </c>
      <c r="AF80" s="19">
        <v>780519.16666666663</v>
      </c>
      <c r="AG80" s="29">
        <v>11407657</v>
      </c>
      <c r="AH80" s="26">
        <v>432569.77682925761</v>
      </c>
      <c r="AI80" s="26">
        <v>20850712.101277545</v>
      </c>
      <c r="AJ80" s="19">
        <v>780519.16666666663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434676.41672472656</v>
      </c>
      <c r="G81" s="19">
        <v>21274267.976335604</v>
      </c>
      <c r="H81" s="19">
        <v>791639.70833333337</v>
      </c>
      <c r="I81" s="29">
        <v>11778445.850000001</v>
      </c>
      <c r="J81" s="19">
        <v>434676.41672472656</v>
      </c>
      <c r="K81" s="19">
        <v>21274267.976335604</v>
      </c>
      <c r="L81" s="19">
        <v>791639.70833333337</v>
      </c>
      <c r="M81" s="29">
        <v>11778445.850000001</v>
      </c>
      <c r="N81" s="26">
        <v>434676.41672472656</v>
      </c>
      <c r="O81" s="26">
        <v>21274267.976335604</v>
      </c>
      <c r="P81" s="19">
        <v>791639.70833333337</v>
      </c>
      <c r="Q81" s="29">
        <v>11778445.850000001</v>
      </c>
      <c r="R81" s="26">
        <v>434676.41672472656</v>
      </c>
      <c r="S81" s="26">
        <v>21274267.976335604</v>
      </c>
      <c r="T81" s="19">
        <v>791639.70833333337</v>
      </c>
      <c r="U81" s="29">
        <v>11778445.850000001</v>
      </c>
      <c r="V81" s="26">
        <v>434676.41672472656</v>
      </c>
      <c r="W81" s="26">
        <v>21274267.976335604</v>
      </c>
      <c r="X81" s="19">
        <v>791639.70833333337</v>
      </c>
      <c r="Y81" s="29">
        <v>11778445.850000001</v>
      </c>
      <c r="Z81" s="26">
        <v>434676.41672472656</v>
      </c>
      <c r="AA81" s="26">
        <v>21274267.976335604</v>
      </c>
      <c r="AB81" s="19">
        <v>791639.70833333337</v>
      </c>
      <c r="AC81" s="29">
        <v>11778445.850000001</v>
      </c>
      <c r="AD81" s="26">
        <v>434676.41672472656</v>
      </c>
      <c r="AE81" s="26">
        <v>21274267.976335604</v>
      </c>
      <c r="AF81" s="19">
        <v>791639.70833333337</v>
      </c>
      <c r="AG81" s="29">
        <v>11778445.850000001</v>
      </c>
      <c r="AH81" s="26">
        <v>434676.41672472656</v>
      </c>
      <c r="AI81" s="26">
        <v>21274267.976335604</v>
      </c>
      <c r="AJ81" s="19">
        <v>791639.70833333337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436783.05662019551</v>
      </c>
      <c r="G82" s="19">
        <v>21699930.491289131</v>
      </c>
      <c r="H82" s="19">
        <v>802760.25</v>
      </c>
      <c r="I82" s="29">
        <v>12184419.550000001</v>
      </c>
      <c r="J82" s="19">
        <v>436783.05662019551</v>
      </c>
      <c r="K82" s="19">
        <v>21699930.491289131</v>
      </c>
      <c r="L82" s="19">
        <v>802760.25</v>
      </c>
      <c r="M82" s="29">
        <v>12184419.550000001</v>
      </c>
      <c r="N82" s="26">
        <v>436783.05662019551</v>
      </c>
      <c r="O82" s="26">
        <v>21699930.491289131</v>
      </c>
      <c r="P82" s="19">
        <v>802760.25</v>
      </c>
      <c r="Q82" s="29">
        <v>12184419.550000001</v>
      </c>
      <c r="R82" s="26">
        <v>436783.05662019551</v>
      </c>
      <c r="S82" s="26">
        <v>21699930.491289131</v>
      </c>
      <c r="T82" s="19">
        <v>802760.25</v>
      </c>
      <c r="U82" s="29">
        <v>12184419.550000001</v>
      </c>
      <c r="V82" s="26">
        <v>436783.05662019551</v>
      </c>
      <c r="W82" s="26">
        <v>21699930.491289131</v>
      </c>
      <c r="X82" s="19">
        <v>802760.25</v>
      </c>
      <c r="Y82" s="29">
        <v>12184419.550000001</v>
      </c>
      <c r="Z82" s="26">
        <v>436783.05662019551</v>
      </c>
      <c r="AA82" s="26">
        <v>21699930.491289131</v>
      </c>
      <c r="AB82" s="19">
        <v>802760.25</v>
      </c>
      <c r="AC82" s="29">
        <v>12184419.550000001</v>
      </c>
      <c r="AD82" s="26">
        <v>436783.05662019551</v>
      </c>
      <c r="AE82" s="26">
        <v>21699930.491289131</v>
      </c>
      <c r="AF82" s="19">
        <v>802760.25</v>
      </c>
      <c r="AG82" s="29">
        <v>12184419.550000001</v>
      </c>
      <c r="AH82" s="26">
        <v>436783.05662019551</v>
      </c>
      <c r="AI82" s="26">
        <v>21699930.491289131</v>
      </c>
      <c r="AJ82" s="19">
        <v>802760.25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438889.69651566446</v>
      </c>
      <c r="G83" s="19">
        <v>22127699.646138128</v>
      </c>
      <c r="H83" s="19">
        <v>813880.79166666663</v>
      </c>
      <c r="I83" s="29">
        <v>12637506.299999999</v>
      </c>
      <c r="J83" s="19">
        <v>438889.69651566446</v>
      </c>
      <c r="K83" s="19">
        <v>22127699.646138128</v>
      </c>
      <c r="L83" s="19">
        <v>813880.79166666663</v>
      </c>
      <c r="M83" s="29">
        <v>12637506.299999999</v>
      </c>
      <c r="N83" s="26">
        <v>438889.69651566446</v>
      </c>
      <c r="O83" s="26">
        <v>22127699.646138128</v>
      </c>
      <c r="P83" s="19">
        <v>813880.79166666663</v>
      </c>
      <c r="Q83" s="29">
        <v>12637506.299999999</v>
      </c>
      <c r="R83" s="26">
        <v>438889.69651566446</v>
      </c>
      <c r="S83" s="26">
        <v>22127699.646138128</v>
      </c>
      <c r="T83" s="19">
        <v>813880.79166666663</v>
      </c>
      <c r="U83" s="29">
        <v>12637506.299999999</v>
      </c>
      <c r="V83" s="26">
        <v>438889.69651566446</v>
      </c>
      <c r="W83" s="26">
        <v>22127699.646138128</v>
      </c>
      <c r="X83" s="19">
        <v>813880.79166666663</v>
      </c>
      <c r="Y83" s="29">
        <v>12637506.299999999</v>
      </c>
      <c r="Z83" s="26">
        <v>438889.69651566446</v>
      </c>
      <c r="AA83" s="26">
        <v>22127699.646138128</v>
      </c>
      <c r="AB83" s="19">
        <v>813880.79166666663</v>
      </c>
      <c r="AC83" s="29">
        <v>12637506.299999999</v>
      </c>
      <c r="AD83" s="26">
        <v>438889.69651566446</v>
      </c>
      <c r="AE83" s="26">
        <v>22127699.646138128</v>
      </c>
      <c r="AF83" s="19">
        <v>813880.79166666663</v>
      </c>
      <c r="AG83" s="29">
        <v>12637506.299999999</v>
      </c>
      <c r="AH83" s="26">
        <v>438889.69651566446</v>
      </c>
      <c r="AI83" s="26">
        <v>22127699.646138128</v>
      </c>
      <c r="AJ83" s="19">
        <v>813880.79166666663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440996.33641113341</v>
      </c>
      <c r="G84" s="19">
        <v>22557575.440882593</v>
      </c>
      <c r="H84" s="19">
        <v>825001.33333333337</v>
      </c>
      <c r="I84" s="29">
        <v>13127887.75</v>
      </c>
      <c r="J84" s="19">
        <v>440996.33641113341</v>
      </c>
      <c r="K84" s="19">
        <v>22557575.440882593</v>
      </c>
      <c r="L84" s="19">
        <v>825001.33333333337</v>
      </c>
      <c r="M84" s="29">
        <v>13127887.75</v>
      </c>
      <c r="N84" s="26">
        <v>440996.33641113341</v>
      </c>
      <c r="O84" s="26">
        <v>22557575.440882593</v>
      </c>
      <c r="P84" s="19">
        <v>825001.33333333337</v>
      </c>
      <c r="Q84" s="29">
        <v>13127887.75</v>
      </c>
      <c r="R84" s="26">
        <v>440996.33641113341</v>
      </c>
      <c r="S84" s="26">
        <v>22557575.440882593</v>
      </c>
      <c r="T84" s="19">
        <v>825001.33333333337</v>
      </c>
      <c r="U84" s="29">
        <v>13127887.75</v>
      </c>
      <c r="V84" s="26">
        <v>440996.33641113341</v>
      </c>
      <c r="W84" s="26">
        <v>22557575.440882593</v>
      </c>
      <c r="X84" s="19">
        <v>825001.33333333337</v>
      </c>
      <c r="Y84" s="29">
        <v>13127887.75</v>
      </c>
      <c r="Z84" s="26">
        <v>440996.33641113341</v>
      </c>
      <c r="AA84" s="26">
        <v>22557575.440882593</v>
      </c>
      <c r="AB84" s="19">
        <v>825001.33333333337</v>
      </c>
      <c r="AC84" s="29">
        <v>13127887.75</v>
      </c>
      <c r="AD84" s="26">
        <v>440996.33641113341</v>
      </c>
      <c r="AE84" s="26">
        <v>22557575.440882593</v>
      </c>
      <c r="AF84" s="19">
        <v>825001.33333333337</v>
      </c>
      <c r="AG84" s="29">
        <v>13127887.75</v>
      </c>
      <c r="AH84" s="26">
        <v>440996.33641113341</v>
      </c>
      <c r="AI84" s="26">
        <v>22557575.440882593</v>
      </c>
      <c r="AJ84" s="19">
        <v>825001.33333333337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443102.97630660236</v>
      </c>
      <c r="G85" s="19">
        <v>22989557.875522528</v>
      </c>
      <c r="H85" s="19">
        <v>836121.875</v>
      </c>
      <c r="I85" s="29">
        <v>13582855.85</v>
      </c>
      <c r="J85" s="19">
        <v>443102.97630660236</v>
      </c>
      <c r="K85" s="19">
        <v>22989557.875522528</v>
      </c>
      <c r="L85" s="19">
        <v>836121.875</v>
      </c>
      <c r="M85" s="29">
        <v>13582855.85</v>
      </c>
      <c r="N85" s="26">
        <v>443102.97630660236</v>
      </c>
      <c r="O85" s="26">
        <v>22989557.875522528</v>
      </c>
      <c r="P85" s="19">
        <v>836121.875</v>
      </c>
      <c r="Q85" s="29">
        <v>13582855.85</v>
      </c>
      <c r="R85" s="26">
        <v>443102.97630660236</v>
      </c>
      <c r="S85" s="26">
        <v>22989557.875522528</v>
      </c>
      <c r="T85" s="19">
        <v>836121.875</v>
      </c>
      <c r="U85" s="29">
        <v>13582855.85</v>
      </c>
      <c r="V85" s="26">
        <v>443102.97630660236</v>
      </c>
      <c r="W85" s="26">
        <v>22989557.875522528</v>
      </c>
      <c r="X85" s="19">
        <v>836121.875</v>
      </c>
      <c r="Y85" s="29">
        <v>13582855.85</v>
      </c>
      <c r="Z85" s="26">
        <v>443102.97630660236</v>
      </c>
      <c r="AA85" s="26">
        <v>22989557.875522528</v>
      </c>
      <c r="AB85" s="19">
        <v>836121.875</v>
      </c>
      <c r="AC85" s="29">
        <v>13582855.85</v>
      </c>
      <c r="AD85" s="26">
        <v>443102.97630660236</v>
      </c>
      <c r="AE85" s="26">
        <v>22989557.875522528</v>
      </c>
      <c r="AF85" s="19">
        <v>836121.875</v>
      </c>
      <c r="AG85" s="29">
        <v>13582855.85</v>
      </c>
      <c r="AH85" s="26">
        <v>443102.97630660236</v>
      </c>
      <c r="AI85" s="26">
        <v>22989557.875522528</v>
      </c>
      <c r="AJ85" s="19">
        <v>836121.875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445209.61620208621</v>
      </c>
      <c r="G86" s="19">
        <v>23423646.950057946</v>
      </c>
      <c r="H86" s="19">
        <v>847242.41666666663</v>
      </c>
      <c r="I86" s="29">
        <v>13797117.4</v>
      </c>
      <c r="J86" s="19">
        <v>445209.61620208621</v>
      </c>
      <c r="K86" s="19">
        <v>23423646.950057946</v>
      </c>
      <c r="L86" s="19">
        <v>847242.41666666663</v>
      </c>
      <c r="M86" s="29">
        <v>13797117.4</v>
      </c>
      <c r="N86" s="26">
        <v>445209.61620208621</v>
      </c>
      <c r="O86" s="26">
        <v>23423646.950057946</v>
      </c>
      <c r="P86" s="19">
        <v>847242.41666666663</v>
      </c>
      <c r="Q86" s="29">
        <v>13797117.4</v>
      </c>
      <c r="R86" s="26">
        <v>445209.61620208621</v>
      </c>
      <c r="S86" s="26">
        <v>23423646.950057946</v>
      </c>
      <c r="T86" s="19">
        <v>847242.41666666663</v>
      </c>
      <c r="U86" s="29">
        <v>13797117.4</v>
      </c>
      <c r="V86" s="26">
        <v>445209.61620208621</v>
      </c>
      <c r="W86" s="26">
        <v>23423646.950057946</v>
      </c>
      <c r="X86" s="19">
        <v>847242.41666666663</v>
      </c>
      <c r="Y86" s="29">
        <v>13797117.4</v>
      </c>
      <c r="Z86" s="26">
        <v>445209.61620208621</v>
      </c>
      <c r="AA86" s="26">
        <v>23423646.950057946</v>
      </c>
      <c r="AB86" s="19">
        <v>847242.41666666663</v>
      </c>
      <c r="AC86" s="29">
        <v>13797117.4</v>
      </c>
      <c r="AD86" s="26">
        <v>445209.61620208621</v>
      </c>
      <c r="AE86" s="26">
        <v>23423646.950057946</v>
      </c>
      <c r="AF86" s="19">
        <v>847242.41666666663</v>
      </c>
      <c r="AG86" s="29">
        <v>13797117.4</v>
      </c>
      <c r="AH86" s="26">
        <v>445209.61620208621</v>
      </c>
      <c r="AI86" s="26">
        <v>23423646.950057946</v>
      </c>
      <c r="AJ86" s="19">
        <v>847242.41666666663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447316.25609755516</v>
      </c>
      <c r="G87" s="19">
        <v>23859842.664488833</v>
      </c>
      <c r="H87" s="19">
        <v>858362.95833333337</v>
      </c>
      <c r="I87" s="29">
        <v>14045827.050000001</v>
      </c>
      <c r="J87" s="19">
        <v>447316.25609755516</v>
      </c>
      <c r="K87" s="19">
        <v>23859842.664488833</v>
      </c>
      <c r="L87" s="19">
        <v>858362.95833333337</v>
      </c>
      <c r="M87" s="29">
        <v>14045827.050000001</v>
      </c>
      <c r="N87" s="26">
        <v>447316.25609755516</v>
      </c>
      <c r="O87" s="26">
        <v>23859842.664488833</v>
      </c>
      <c r="P87" s="19">
        <v>858362.95833333337</v>
      </c>
      <c r="Q87" s="29">
        <v>14045827.050000001</v>
      </c>
      <c r="R87" s="26">
        <v>447316.25609755516</v>
      </c>
      <c r="S87" s="26">
        <v>23859842.664488833</v>
      </c>
      <c r="T87" s="19">
        <v>858362.95833333337</v>
      </c>
      <c r="U87" s="29">
        <v>14045827.050000001</v>
      </c>
      <c r="V87" s="26">
        <v>447316.25609755516</v>
      </c>
      <c r="W87" s="26">
        <v>23859842.664488833</v>
      </c>
      <c r="X87" s="19">
        <v>858362.95833333337</v>
      </c>
      <c r="Y87" s="29">
        <v>14045827.050000001</v>
      </c>
      <c r="Z87" s="26">
        <v>447316.25609755516</v>
      </c>
      <c r="AA87" s="26">
        <v>23859842.664488833</v>
      </c>
      <c r="AB87" s="19">
        <v>858362.95833333337</v>
      </c>
      <c r="AC87" s="29">
        <v>14045827.050000001</v>
      </c>
      <c r="AD87" s="26">
        <v>447316.25609755516</v>
      </c>
      <c r="AE87" s="26">
        <v>23859842.664488833</v>
      </c>
      <c r="AF87" s="19">
        <v>858362.95833333337</v>
      </c>
      <c r="AG87" s="29">
        <v>14045827.050000001</v>
      </c>
      <c r="AH87" s="26">
        <v>447316.25609755516</v>
      </c>
      <c r="AI87" s="26">
        <v>23859842.664488833</v>
      </c>
      <c r="AJ87" s="19">
        <v>858362.95833333337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449422.89599302411</v>
      </c>
      <c r="G88" s="19">
        <v>24298145.01881519</v>
      </c>
      <c r="H88" s="19">
        <v>869483.5</v>
      </c>
      <c r="I88" s="29">
        <v>14374803.65</v>
      </c>
      <c r="J88" s="19">
        <v>449422.89599302411</v>
      </c>
      <c r="K88" s="19">
        <v>24298145.01881519</v>
      </c>
      <c r="L88" s="19">
        <v>869483.5</v>
      </c>
      <c r="M88" s="29">
        <v>14374803.65</v>
      </c>
      <c r="N88" s="26">
        <v>449422.89599302411</v>
      </c>
      <c r="O88" s="26">
        <v>24298145.01881519</v>
      </c>
      <c r="P88" s="19">
        <v>869483.5</v>
      </c>
      <c r="Q88" s="29">
        <v>14374803.65</v>
      </c>
      <c r="R88" s="26">
        <v>449422.89599302411</v>
      </c>
      <c r="S88" s="26">
        <v>24298145.01881519</v>
      </c>
      <c r="T88" s="19">
        <v>869483.5</v>
      </c>
      <c r="U88" s="29">
        <v>14374803.65</v>
      </c>
      <c r="V88" s="26">
        <v>449422.89599302411</v>
      </c>
      <c r="W88" s="26">
        <v>24298145.01881519</v>
      </c>
      <c r="X88" s="19">
        <v>869483.5</v>
      </c>
      <c r="Y88" s="29">
        <v>14374803.65</v>
      </c>
      <c r="Z88" s="26">
        <v>449422.89599302411</v>
      </c>
      <c r="AA88" s="26">
        <v>24298145.01881519</v>
      </c>
      <c r="AB88" s="19">
        <v>869483.5</v>
      </c>
      <c r="AC88" s="29">
        <v>14374803.65</v>
      </c>
      <c r="AD88" s="26">
        <v>449422.89599302411</v>
      </c>
      <c r="AE88" s="26">
        <v>24298145.01881519</v>
      </c>
      <c r="AF88" s="19">
        <v>869483.5</v>
      </c>
      <c r="AG88" s="29">
        <v>14374803.65</v>
      </c>
      <c r="AH88" s="26">
        <v>449422.89599302411</v>
      </c>
      <c r="AI88" s="26">
        <v>24298145.01881519</v>
      </c>
      <c r="AJ88" s="19">
        <v>869483.5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450000</v>
      </c>
      <c r="G89" s="19">
        <v>24737024.477148522</v>
      </c>
      <c r="H89" s="19">
        <v>880604.04166666663</v>
      </c>
      <c r="I89" s="29">
        <v>14809460</v>
      </c>
      <c r="J89" s="19">
        <v>451529.53588849306</v>
      </c>
      <c r="K89" s="19">
        <v>24738554.013037015</v>
      </c>
      <c r="L89" s="19">
        <v>880604.04166666663</v>
      </c>
      <c r="M89" s="29">
        <v>14809460</v>
      </c>
      <c r="N89" s="26">
        <v>451529.53588849306</v>
      </c>
      <c r="O89" s="26">
        <v>24738554.013037015</v>
      </c>
      <c r="P89" s="19">
        <v>880604.04166666663</v>
      </c>
      <c r="Q89" s="29">
        <v>14809460</v>
      </c>
      <c r="R89" s="26">
        <v>451529.53588849306</v>
      </c>
      <c r="S89" s="26">
        <v>24738554.013037015</v>
      </c>
      <c r="T89" s="19">
        <v>880604.04166666663</v>
      </c>
      <c r="U89" s="29">
        <v>14809460</v>
      </c>
      <c r="V89" s="26">
        <v>451529.53588849306</v>
      </c>
      <c r="W89" s="26">
        <v>24738554.013037015</v>
      </c>
      <c r="X89" s="19">
        <v>880604.04166666663</v>
      </c>
      <c r="Y89" s="29">
        <v>14809460</v>
      </c>
      <c r="Z89" s="26">
        <v>451529.53588849306</v>
      </c>
      <c r="AA89" s="26">
        <v>24738554.013037015</v>
      </c>
      <c r="AB89" s="19">
        <v>880604.04166666663</v>
      </c>
      <c r="AC89" s="29">
        <v>14809460</v>
      </c>
      <c r="AD89" s="26">
        <v>451529.53588849306</v>
      </c>
      <c r="AE89" s="26">
        <v>24738554.013037015</v>
      </c>
      <c r="AF89" s="19">
        <v>880604.04166666663</v>
      </c>
      <c r="AG89" s="29">
        <v>14809460</v>
      </c>
      <c r="AH89" s="26">
        <v>451529.53588849306</v>
      </c>
      <c r="AI89" s="26">
        <v>24738554.013037015</v>
      </c>
      <c r="AJ89" s="19">
        <v>880604.04166666663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450000</v>
      </c>
      <c r="G90" s="19">
        <v>25175903.935481854</v>
      </c>
      <c r="H90" s="19">
        <v>891724.58333333326</v>
      </c>
      <c r="I90" s="29">
        <v>15217461.950000001</v>
      </c>
      <c r="J90" s="19">
        <v>453636.17578396201</v>
      </c>
      <c r="K90" s="19">
        <v>25181069.647154309</v>
      </c>
      <c r="L90" s="19">
        <v>891724.58333333326</v>
      </c>
      <c r="M90" s="29">
        <v>15217461.950000001</v>
      </c>
      <c r="N90" s="26">
        <v>453636.17578396201</v>
      </c>
      <c r="O90" s="26">
        <v>25181069.647154309</v>
      </c>
      <c r="P90" s="19">
        <v>891724.58333333326</v>
      </c>
      <c r="Q90" s="29">
        <v>15217461.950000001</v>
      </c>
      <c r="R90" s="26">
        <v>453636.17578396201</v>
      </c>
      <c r="S90" s="26">
        <v>25181069.647154309</v>
      </c>
      <c r="T90" s="19">
        <v>891724.58333333326</v>
      </c>
      <c r="U90" s="29">
        <v>15217461.950000001</v>
      </c>
      <c r="V90" s="26">
        <v>453636.17578396201</v>
      </c>
      <c r="W90" s="26">
        <v>25181069.647154309</v>
      </c>
      <c r="X90" s="19">
        <v>891724.58333333326</v>
      </c>
      <c r="Y90" s="29">
        <v>15217461.950000001</v>
      </c>
      <c r="Z90" s="26">
        <v>453636.17578396201</v>
      </c>
      <c r="AA90" s="26">
        <v>25181069.647154309</v>
      </c>
      <c r="AB90" s="19">
        <v>891724.58333333326</v>
      </c>
      <c r="AC90" s="29">
        <v>15217461.950000001</v>
      </c>
      <c r="AD90" s="26">
        <v>453636.17578396201</v>
      </c>
      <c r="AE90" s="26">
        <v>25181069.647154309</v>
      </c>
      <c r="AF90" s="19">
        <v>891724.58333333326</v>
      </c>
      <c r="AG90" s="29">
        <v>15217461.950000001</v>
      </c>
      <c r="AH90" s="26">
        <v>453636.17578396201</v>
      </c>
      <c r="AI90" s="26">
        <v>25181069.647154309</v>
      </c>
      <c r="AJ90" s="19">
        <v>891724.58333333326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450000</v>
      </c>
      <c r="G91" s="19">
        <v>25614783.393815186</v>
      </c>
      <c r="H91" s="19">
        <v>902845.125</v>
      </c>
      <c r="I91" s="29">
        <v>15552942.050000001</v>
      </c>
      <c r="J91" s="19">
        <v>455742.81567943096</v>
      </c>
      <c r="K91" s="19">
        <v>25625691.921167072</v>
      </c>
      <c r="L91" s="19">
        <v>902845.125</v>
      </c>
      <c r="M91" s="29">
        <v>15552942.050000001</v>
      </c>
      <c r="N91" s="26">
        <v>455742.81567943096</v>
      </c>
      <c r="O91" s="26">
        <v>25625691.921167072</v>
      </c>
      <c r="P91" s="19">
        <v>902845.125</v>
      </c>
      <c r="Q91" s="29">
        <v>15552942.050000001</v>
      </c>
      <c r="R91" s="26">
        <v>455742.81567943096</v>
      </c>
      <c r="S91" s="26">
        <v>25625691.921167072</v>
      </c>
      <c r="T91" s="19">
        <v>902845.125</v>
      </c>
      <c r="U91" s="29">
        <v>15552942.050000001</v>
      </c>
      <c r="V91" s="26">
        <v>455742.81567943096</v>
      </c>
      <c r="W91" s="26">
        <v>25625691.921167072</v>
      </c>
      <c r="X91" s="19">
        <v>902845.125</v>
      </c>
      <c r="Y91" s="29">
        <v>15552942.050000001</v>
      </c>
      <c r="Z91" s="26">
        <v>455742.81567943096</v>
      </c>
      <c r="AA91" s="26">
        <v>25625691.921167072</v>
      </c>
      <c r="AB91" s="19">
        <v>902845.125</v>
      </c>
      <c r="AC91" s="29">
        <v>15552942.050000001</v>
      </c>
      <c r="AD91" s="26">
        <v>455742.81567943096</v>
      </c>
      <c r="AE91" s="26">
        <v>25625691.921167072</v>
      </c>
      <c r="AF91" s="19">
        <v>902845.125</v>
      </c>
      <c r="AG91" s="29">
        <v>15552942.050000001</v>
      </c>
      <c r="AH91" s="26">
        <v>455742.81567943096</v>
      </c>
      <c r="AI91" s="26">
        <v>25625691.921167072</v>
      </c>
      <c r="AJ91" s="19">
        <v>902845.125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450000</v>
      </c>
      <c r="G92" s="19">
        <v>26053662.852148518</v>
      </c>
      <c r="H92" s="19">
        <v>913965.66666666663</v>
      </c>
      <c r="I92" s="29">
        <v>15854666.300000001</v>
      </c>
      <c r="J92" s="19">
        <v>457849.45557489991</v>
      </c>
      <c r="K92" s="19">
        <v>26072420.835075304</v>
      </c>
      <c r="L92" s="19">
        <v>913965.66666666663</v>
      </c>
      <c r="M92" s="29">
        <v>15854666.300000001</v>
      </c>
      <c r="N92" s="26">
        <v>457849.45557489991</v>
      </c>
      <c r="O92" s="26">
        <v>26072420.835075304</v>
      </c>
      <c r="P92" s="19">
        <v>913965.66666666663</v>
      </c>
      <c r="Q92" s="29">
        <v>15854666.300000001</v>
      </c>
      <c r="R92" s="26">
        <v>457849.45557489991</v>
      </c>
      <c r="S92" s="26">
        <v>26072420.835075304</v>
      </c>
      <c r="T92" s="19">
        <v>913965.66666666663</v>
      </c>
      <c r="U92" s="29">
        <v>15854666.300000001</v>
      </c>
      <c r="V92" s="26">
        <v>457849.45557489991</v>
      </c>
      <c r="W92" s="26">
        <v>26072420.835075304</v>
      </c>
      <c r="X92" s="19">
        <v>913965.66666666663</v>
      </c>
      <c r="Y92" s="29">
        <v>15854666.300000001</v>
      </c>
      <c r="Z92" s="26">
        <v>457849.45557489991</v>
      </c>
      <c r="AA92" s="26">
        <v>26072420.835075304</v>
      </c>
      <c r="AB92" s="19">
        <v>913965.66666666663</v>
      </c>
      <c r="AC92" s="29">
        <v>15854666.300000001</v>
      </c>
      <c r="AD92" s="26">
        <v>457849.45557489991</v>
      </c>
      <c r="AE92" s="26">
        <v>26072420.835075304</v>
      </c>
      <c r="AF92" s="19">
        <v>913965.66666666663</v>
      </c>
      <c r="AG92" s="29">
        <v>15854666.300000001</v>
      </c>
      <c r="AH92" s="26">
        <v>457849.45557489991</v>
      </c>
      <c r="AI92" s="26">
        <v>26072420.835075304</v>
      </c>
      <c r="AJ92" s="19">
        <v>913965.66666666663</v>
      </c>
      <c r="AK92" s="29">
        <v>15854666.300000001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450000</v>
      </c>
      <c r="G93" s="19">
        <v>26492542.31048185</v>
      </c>
      <c r="H93" s="19">
        <v>925086.20833333326</v>
      </c>
      <c r="I93" s="29">
        <v>15982672.25</v>
      </c>
      <c r="J93" s="19">
        <v>459956.09547036886</v>
      </c>
      <c r="K93" s="19">
        <v>26521256.388879005</v>
      </c>
      <c r="L93" s="19">
        <v>925086.20833333326</v>
      </c>
      <c r="M93" s="29">
        <v>15982672.25</v>
      </c>
      <c r="N93" s="26">
        <v>459956.09547036886</v>
      </c>
      <c r="O93" s="26">
        <v>26521256.388879005</v>
      </c>
      <c r="P93" s="19">
        <v>925086.20833333326</v>
      </c>
      <c r="Q93" s="29">
        <v>15982672.25</v>
      </c>
      <c r="R93" s="26">
        <v>459956.09547036886</v>
      </c>
      <c r="S93" s="26">
        <v>26521256.388879005</v>
      </c>
      <c r="T93" s="19">
        <v>925086.20833333326</v>
      </c>
      <c r="U93" s="29">
        <v>15982672.25</v>
      </c>
      <c r="V93" s="26">
        <v>459956.09547036886</v>
      </c>
      <c r="W93" s="26">
        <v>26521256.388879005</v>
      </c>
      <c r="X93" s="19">
        <v>925086.20833333326</v>
      </c>
      <c r="Y93" s="29">
        <v>15982672.25</v>
      </c>
      <c r="Z93" s="26">
        <v>459956.09547036886</v>
      </c>
      <c r="AA93" s="26">
        <v>26521256.388879005</v>
      </c>
      <c r="AB93" s="19">
        <v>925086.20833333326</v>
      </c>
      <c r="AC93" s="29">
        <v>15982672.25</v>
      </c>
      <c r="AD93" s="26">
        <v>459956.09547036886</v>
      </c>
      <c r="AE93" s="26">
        <v>26521256.388879005</v>
      </c>
      <c r="AF93" s="19">
        <v>925086.20833333326</v>
      </c>
      <c r="AG93" s="29">
        <v>15982672.25</v>
      </c>
      <c r="AH93" s="26">
        <v>459956.09547036886</v>
      </c>
      <c r="AI93" s="26">
        <v>26521256.388879005</v>
      </c>
      <c r="AJ93" s="19">
        <v>925086.20833333326</v>
      </c>
      <c r="AK93" s="29">
        <v>15982672.25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450000</v>
      </c>
      <c r="G94" s="19">
        <v>26931421.768815182</v>
      </c>
      <c r="H94" s="19">
        <v>936206.75</v>
      </c>
      <c r="I94" s="29">
        <v>16156702.300000001</v>
      </c>
      <c r="J94" s="19">
        <v>462062.73536583781</v>
      </c>
      <c r="K94" s="19">
        <v>26972198.582578175</v>
      </c>
      <c r="L94" s="19">
        <v>936206.75</v>
      </c>
      <c r="M94" s="29">
        <v>16156702.300000001</v>
      </c>
      <c r="N94" s="26">
        <v>462062.73536583781</v>
      </c>
      <c r="O94" s="26">
        <v>26972198.582578175</v>
      </c>
      <c r="P94" s="19">
        <v>936206.75</v>
      </c>
      <c r="Q94" s="29">
        <v>16156702.300000001</v>
      </c>
      <c r="R94" s="26">
        <v>462062.73536583781</v>
      </c>
      <c r="S94" s="26">
        <v>26972198.582578175</v>
      </c>
      <c r="T94" s="19">
        <v>936206.75</v>
      </c>
      <c r="U94" s="29">
        <v>16156702.300000001</v>
      </c>
      <c r="V94" s="26">
        <v>462062.73536583781</v>
      </c>
      <c r="W94" s="26">
        <v>26972198.582578175</v>
      </c>
      <c r="X94" s="19">
        <v>936206.75</v>
      </c>
      <c r="Y94" s="29">
        <v>16156702.300000001</v>
      </c>
      <c r="Z94" s="26">
        <v>462062.73536583781</v>
      </c>
      <c r="AA94" s="26">
        <v>26972198.582578175</v>
      </c>
      <c r="AB94" s="19">
        <v>936206.75</v>
      </c>
      <c r="AC94" s="29">
        <v>16156702.300000001</v>
      </c>
      <c r="AD94" s="26">
        <v>462062.73536583781</v>
      </c>
      <c r="AE94" s="26">
        <v>26972198.582578175</v>
      </c>
      <c r="AF94" s="19">
        <v>936206.75</v>
      </c>
      <c r="AG94" s="29">
        <v>16156702.300000001</v>
      </c>
      <c r="AH94" s="26">
        <v>462062.73536583781</v>
      </c>
      <c r="AI94" s="26">
        <v>26972198.582578175</v>
      </c>
      <c r="AJ94" s="19">
        <v>936206.75</v>
      </c>
      <c r="AK94" s="29">
        <v>16156702.300000001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450000</v>
      </c>
      <c r="G95" s="19">
        <v>27370301.227148514</v>
      </c>
      <c r="H95" s="19">
        <v>947327.29166666663</v>
      </c>
      <c r="I95" s="29">
        <v>16452040.950000001</v>
      </c>
      <c r="J95" s="19">
        <v>464169.37526130676</v>
      </c>
      <c r="K95" s="19">
        <v>27425247.416172814</v>
      </c>
      <c r="L95" s="19">
        <v>947327.29166666663</v>
      </c>
      <c r="M95" s="29">
        <v>16452040.950000001</v>
      </c>
      <c r="N95" s="26">
        <v>464169.37526130676</v>
      </c>
      <c r="O95" s="26">
        <v>27425247.416172814</v>
      </c>
      <c r="P95" s="19">
        <v>947327.29166666663</v>
      </c>
      <c r="Q95" s="29">
        <v>16452040.950000001</v>
      </c>
      <c r="R95" s="26">
        <v>464169.37526130676</v>
      </c>
      <c r="S95" s="26">
        <v>27425247.416172814</v>
      </c>
      <c r="T95" s="19">
        <v>947327.29166666663</v>
      </c>
      <c r="U95" s="29">
        <v>16452040.950000001</v>
      </c>
      <c r="V95" s="26">
        <v>464169.37526130676</v>
      </c>
      <c r="W95" s="26">
        <v>27425247.416172814</v>
      </c>
      <c r="X95" s="19">
        <v>947327.29166666663</v>
      </c>
      <c r="Y95" s="29">
        <v>16452040.950000001</v>
      </c>
      <c r="Z95" s="26">
        <v>464169.37526130676</v>
      </c>
      <c r="AA95" s="26">
        <v>27425247.416172814</v>
      </c>
      <c r="AB95" s="19">
        <v>947327.29166666663</v>
      </c>
      <c r="AC95" s="29">
        <v>16452040.950000001</v>
      </c>
      <c r="AD95" s="26">
        <v>464169.37526130676</v>
      </c>
      <c r="AE95" s="26">
        <v>27425247.416172814</v>
      </c>
      <c r="AF95" s="19">
        <v>947327.29166666663</v>
      </c>
      <c r="AG95" s="29">
        <v>16452040.950000001</v>
      </c>
      <c r="AH95" s="26">
        <v>464169.37526130676</v>
      </c>
      <c r="AI95" s="26">
        <v>27425247.416172814</v>
      </c>
      <c r="AJ95" s="19">
        <v>947327.29166666663</v>
      </c>
      <c r="AK95" s="29">
        <v>16452040.950000001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450000</v>
      </c>
      <c r="G96" s="19">
        <v>27809180.685481846</v>
      </c>
      <c r="H96" s="19">
        <v>958447.83333333326</v>
      </c>
      <c r="I96" s="29">
        <v>16857687.399999999</v>
      </c>
      <c r="J96" s="19">
        <v>466276.01515679061</v>
      </c>
      <c r="K96" s="19">
        <v>27880402.889662936</v>
      </c>
      <c r="L96" s="19">
        <v>958447.83333333326</v>
      </c>
      <c r="M96" s="29">
        <v>16857687.399999999</v>
      </c>
      <c r="N96" s="26">
        <v>466276.01515679061</v>
      </c>
      <c r="O96" s="26">
        <v>27880402.889662936</v>
      </c>
      <c r="P96" s="19">
        <v>958447.83333333326</v>
      </c>
      <c r="Q96" s="29">
        <v>16857687.399999999</v>
      </c>
      <c r="R96" s="26">
        <v>466276.01515679061</v>
      </c>
      <c r="S96" s="26">
        <v>27880402.889662936</v>
      </c>
      <c r="T96" s="19">
        <v>958447.83333333326</v>
      </c>
      <c r="U96" s="29">
        <v>16857687.399999999</v>
      </c>
      <c r="V96" s="26">
        <v>466276.01515679061</v>
      </c>
      <c r="W96" s="26">
        <v>27880402.889662936</v>
      </c>
      <c r="X96" s="19">
        <v>958447.83333333326</v>
      </c>
      <c r="Y96" s="29">
        <v>16857687.399999999</v>
      </c>
      <c r="Z96" s="26">
        <v>466276.01515679061</v>
      </c>
      <c r="AA96" s="26">
        <v>27880402.889662936</v>
      </c>
      <c r="AB96" s="19">
        <v>958447.83333333326</v>
      </c>
      <c r="AC96" s="29">
        <v>16857687.399999999</v>
      </c>
      <c r="AD96" s="26">
        <v>466276.01515679061</v>
      </c>
      <c r="AE96" s="26">
        <v>27880402.889662936</v>
      </c>
      <c r="AF96" s="19">
        <v>958447.83333333326</v>
      </c>
      <c r="AG96" s="29">
        <v>16857687.399999999</v>
      </c>
      <c r="AH96" s="26">
        <v>466276.01515679061</v>
      </c>
      <c r="AI96" s="26">
        <v>27880402.889662936</v>
      </c>
      <c r="AJ96" s="19">
        <v>958447.83333333326</v>
      </c>
      <c r="AK96" s="29">
        <v>16857687.399999999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450000</v>
      </c>
      <c r="G97" s="19">
        <v>28248060.143815178</v>
      </c>
      <c r="H97" s="19">
        <v>969568.375</v>
      </c>
      <c r="I97" s="29">
        <v>17296601.350000001</v>
      </c>
      <c r="J97" s="19">
        <v>468382.65505225956</v>
      </c>
      <c r="K97" s="19">
        <v>28337665.003048528</v>
      </c>
      <c r="L97" s="19">
        <v>969568.375</v>
      </c>
      <c r="M97" s="29">
        <v>17296601.350000001</v>
      </c>
      <c r="N97" s="26">
        <v>468382.65505225956</v>
      </c>
      <c r="O97" s="26">
        <v>28337665.003048528</v>
      </c>
      <c r="P97" s="19">
        <v>969568.375</v>
      </c>
      <c r="Q97" s="29">
        <v>17296601.350000001</v>
      </c>
      <c r="R97" s="26">
        <v>468382.65505225956</v>
      </c>
      <c r="S97" s="26">
        <v>28337665.003048528</v>
      </c>
      <c r="T97" s="19">
        <v>969568.375</v>
      </c>
      <c r="U97" s="29">
        <v>17296601.350000001</v>
      </c>
      <c r="V97" s="26">
        <v>468382.65505225956</v>
      </c>
      <c r="W97" s="26">
        <v>28337665.003048528</v>
      </c>
      <c r="X97" s="19">
        <v>969568.375</v>
      </c>
      <c r="Y97" s="29">
        <v>17296601.350000001</v>
      </c>
      <c r="Z97" s="26">
        <v>468382.65505225956</v>
      </c>
      <c r="AA97" s="26">
        <v>28337665.003048528</v>
      </c>
      <c r="AB97" s="19">
        <v>969568.375</v>
      </c>
      <c r="AC97" s="29">
        <v>17296601.350000001</v>
      </c>
      <c r="AD97" s="26">
        <v>468382.65505225956</v>
      </c>
      <c r="AE97" s="26">
        <v>28337665.003048528</v>
      </c>
      <c r="AF97" s="19">
        <v>969568.375</v>
      </c>
      <c r="AG97" s="29">
        <v>17296601.350000001</v>
      </c>
      <c r="AH97" s="26">
        <v>468382.65505225956</v>
      </c>
      <c r="AI97" s="26">
        <v>28337665.003048528</v>
      </c>
      <c r="AJ97" s="19">
        <v>969568.375</v>
      </c>
      <c r="AK97" s="29">
        <v>17296601.350000001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28686939.602148511</v>
      </c>
      <c r="H98" s="19">
        <v>980688.91666666663</v>
      </c>
      <c r="I98" s="29">
        <v>17670773.761011899</v>
      </c>
      <c r="J98" s="19">
        <v>470489.29494772851</v>
      </c>
      <c r="K98" s="19">
        <v>28797033.756329589</v>
      </c>
      <c r="L98" s="19">
        <v>980688.91666666663</v>
      </c>
      <c r="M98" s="29">
        <v>17670773.761011899</v>
      </c>
      <c r="N98" s="26">
        <v>470489.29494772851</v>
      </c>
      <c r="O98" s="26">
        <v>28797033.756329589</v>
      </c>
      <c r="P98" s="19">
        <v>980688.91666666663</v>
      </c>
      <c r="Q98" s="29">
        <v>17670773.761011899</v>
      </c>
      <c r="R98" s="26">
        <v>470489.29494772851</v>
      </c>
      <c r="S98" s="26">
        <v>28797033.756329589</v>
      </c>
      <c r="T98" s="19">
        <v>980688.91666666663</v>
      </c>
      <c r="U98" s="29">
        <v>17670773.761011899</v>
      </c>
      <c r="V98" s="26">
        <v>470489.29494772851</v>
      </c>
      <c r="W98" s="26">
        <v>28797033.756329589</v>
      </c>
      <c r="X98" s="19">
        <v>980688.91666666663</v>
      </c>
      <c r="Y98" s="29">
        <v>17670773.761011899</v>
      </c>
      <c r="Z98" s="26">
        <v>470489.29494772851</v>
      </c>
      <c r="AA98" s="26">
        <v>28797033.756329589</v>
      </c>
      <c r="AB98" s="19">
        <v>980688.91666666663</v>
      </c>
      <c r="AC98" s="29">
        <v>17670773.761011899</v>
      </c>
      <c r="AD98" s="26">
        <v>470489.29494772851</v>
      </c>
      <c r="AE98" s="26">
        <v>28797033.756329589</v>
      </c>
      <c r="AF98" s="19">
        <v>980688.91666666663</v>
      </c>
      <c r="AG98" s="29">
        <v>17670773.761011899</v>
      </c>
      <c r="AH98" s="26">
        <v>470489.29494772851</v>
      </c>
      <c r="AI98" s="26">
        <v>28797033.756329589</v>
      </c>
      <c r="AJ98" s="19">
        <v>980688.91666666663</v>
      </c>
      <c r="AK98" s="29">
        <v>17670773.761011899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29125819.060481843</v>
      </c>
      <c r="H99" s="19">
        <v>991809.45833333326</v>
      </c>
      <c r="I99" s="29">
        <v>18046842.147929717</v>
      </c>
      <c r="J99" s="19">
        <v>472595.93484319746</v>
      </c>
      <c r="K99" s="19">
        <v>29258509.149506118</v>
      </c>
      <c r="L99" s="19">
        <v>991809.45833333326</v>
      </c>
      <c r="M99" s="29">
        <v>18046842.147929717</v>
      </c>
      <c r="N99" s="26">
        <v>472595.93484319746</v>
      </c>
      <c r="O99" s="26">
        <v>29258509.149506118</v>
      </c>
      <c r="P99" s="19">
        <v>991809.45833333326</v>
      </c>
      <c r="Q99" s="29">
        <v>18046842.147929717</v>
      </c>
      <c r="R99" s="26">
        <v>472595.93484319746</v>
      </c>
      <c r="S99" s="26">
        <v>29258509.149506118</v>
      </c>
      <c r="T99" s="19">
        <v>991809.45833333326</v>
      </c>
      <c r="U99" s="29">
        <v>18046842.147929717</v>
      </c>
      <c r="V99" s="26">
        <v>472595.93484319746</v>
      </c>
      <c r="W99" s="26">
        <v>29258509.149506118</v>
      </c>
      <c r="X99" s="19">
        <v>991809.45833333326</v>
      </c>
      <c r="Y99" s="29">
        <v>18046842.147929717</v>
      </c>
      <c r="Z99" s="26">
        <v>472595.93484319746</v>
      </c>
      <c r="AA99" s="26">
        <v>29258509.149506118</v>
      </c>
      <c r="AB99" s="19">
        <v>991809.45833333326</v>
      </c>
      <c r="AC99" s="29">
        <v>18046842.147929717</v>
      </c>
      <c r="AD99" s="26">
        <v>472595.93484319746</v>
      </c>
      <c r="AE99" s="26">
        <v>29258509.149506118</v>
      </c>
      <c r="AF99" s="19">
        <v>991809.45833333326</v>
      </c>
      <c r="AG99" s="29">
        <v>18046842.147929717</v>
      </c>
      <c r="AH99" s="26">
        <v>472595.93484319746</v>
      </c>
      <c r="AI99" s="26">
        <v>29258509.149506118</v>
      </c>
      <c r="AJ99" s="19">
        <v>991809.45833333326</v>
      </c>
      <c r="AK99" s="29">
        <v>18046842.147929717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29564698.518815175</v>
      </c>
      <c r="H100" s="19">
        <v>1002930</v>
      </c>
      <c r="I100" s="29">
        <v>18424806.51075346</v>
      </c>
      <c r="J100" s="19">
        <v>474702.57473866642</v>
      </c>
      <c r="K100" s="19">
        <v>29722091.182578117</v>
      </c>
      <c r="L100" s="19">
        <v>1002930</v>
      </c>
      <c r="M100" s="29">
        <v>18424806.51075346</v>
      </c>
      <c r="N100" s="26">
        <v>474702.57473866642</v>
      </c>
      <c r="O100" s="26">
        <v>29722091.182578117</v>
      </c>
      <c r="P100" s="19">
        <v>1002930</v>
      </c>
      <c r="Q100" s="29">
        <v>18424806.51075346</v>
      </c>
      <c r="R100" s="26">
        <v>474702.57473866642</v>
      </c>
      <c r="S100" s="26">
        <v>29722091.182578117</v>
      </c>
      <c r="T100" s="19">
        <v>1002930</v>
      </c>
      <c r="U100" s="29">
        <v>18424806.51075346</v>
      </c>
      <c r="V100" s="26">
        <v>474702.57473866642</v>
      </c>
      <c r="W100" s="26">
        <v>29722091.182578117</v>
      </c>
      <c r="X100" s="19">
        <v>1002930</v>
      </c>
      <c r="Y100" s="29">
        <v>18424806.51075346</v>
      </c>
      <c r="Z100" s="26">
        <v>474702.57473866642</v>
      </c>
      <c r="AA100" s="26">
        <v>29722091.182578117</v>
      </c>
      <c r="AB100" s="19">
        <v>1002930</v>
      </c>
      <c r="AC100" s="29">
        <v>18424806.51075346</v>
      </c>
      <c r="AD100" s="26">
        <v>474702.57473866642</v>
      </c>
      <c r="AE100" s="26">
        <v>29722091.182578117</v>
      </c>
      <c r="AF100" s="19">
        <v>1002930</v>
      </c>
      <c r="AG100" s="29">
        <v>18424806.51075346</v>
      </c>
      <c r="AH100" s="26">
        <v>474702.57473866642</v>
      </c>
      <c r="AI100" s="26">
        <v>29722091.182578117</v>
      </c>
      <c r="AJ100" s="19">
        <v>1002930</v>
      </c>
      <c r="AK100" s="29">
        <v>18424806.51075346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29961260.804529462</v>
      </c>
      <c r="H101" s="19">
        <v>1056367.7142857143</v>
      </c>
      <c r="I101" s="29">
        <v>18804666.849483125</v>
      </c>
      <c r="J101" s="19">
        <v>476809.21463413537</v>
      </c>
      <c r="K101" s="19">
        <v>30145462.682926539</v>
      </c>
      <c r="L101" s="19">
        <v>1056367.7142857143</v>
      </c>
      <c r="M101" s="29">
        <v>18804666.849483125</v>
      </c>
      <c r="N101" s="26">
        <v>476809.21463413537</v>
      </c>
      <c r="O101" s="26">
        <v>30145462.682926539</v>
      </c>
      <c r="P101" s="19">
        <v>1056367.7142857143</v>
      </c>
      <c r="Q101" s="29">
        <v>18804666.849483125</v>
      </c>
      <c r="R101" s="26">
        <v>476809.21463413537</v>
      </c>
      <c r="S101" s="26">
        <v>30145462.682926539</v>
      </c>
      <c r="T101" s="19">
        <v>1056367.7142857143</v>
      </c>
      <c r="U101" s="29">
        <v>18804666.849483125</v>
      </c>
      <c r="V101" s="26">
        <v>476809.21463413537</v>
      </c>
      <c r="W101" s="26">
        <v>30145462.682926539</v>
      </c>
      <c r="X101" s="19">
        <v>1056367.7142857143</v>
      </c>
      <c r="Y101" s="29">
        <v>18804666.849483125</v>
      </c>
      <c r="Z101" s="26">
        <v>476809.21463413537</v>
      </c>
      <c r="AA101" s="26">
        <v>30145462.682926539</v>
      </c>
      <c r="AB101" s="19">
        <v>1056367.7142857143</v>
      </c>
      <c r="AC101" s="29">
        <v>18804666.849483125</v>
      </c>
      <c r="AD101" s="26">
        <v>476809.21463413537</v>
      </c>
      <c r="AE101" s="26">
        <v>30145462.682926539</v>
      </c>
      <c r="AF101" s="19">
        <v>1056367.7142857143</v>
      </c>
      <c r="AG101" s="29">
        <v>18804666.849483125</v>
      </c>
      <c r="AH101" s="26">
        <v>476809.21463413537</v>
      </c>
      <c r="AI101" s="26">
        <v>30145462.682926539</v>
      </c>
      <c r="AJ101" s="19">
        <v>1056367.7142857143</v>
      </c>
      <c r="AK101" s="29">
        <v>18804666.849483125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30357823.090243749</v>
      </c>
      <c r="H102" s="19">
        <v>1109805.4285714286</v>
      </c>
      <c r="I102" s="29">
        <v>19186423.164118711</v>
      </c>
      <c r="J102" s="19">
        <v>478915.85452960432</v>
      </c>
      <c r="K102" s="19">
        <v>30570940.823170431</v>
      </c>
      <c r="L102" s="19">
        <v>1109805.4285714286</v>
      </c>
      <c r="M102" s="29">
        <v>19186423.164118711</v>
      </c>
      <c r="N102" s="26">
        <v>478915.85452960432</v>
      </c>
      <c r="O102" s="26">
        <v>30570940.823170431</v>
      </c>
      <c r="P102" s="19">
        <v>1109805.4285714286</v>
      </c>
      <c r="Q102" s="29">
        <v>19186423.164118711</v>
      </c>
      <c r="R102" s="26">
        <v>478915.85452960432</v>
      </c>
      <c r="S102" s="26">
        <v>30570940.823170431</v>
      </c>
      <c r="T102" s="19">
        <v>1109805.4285714286</v>
      </c>
      <c r="U102" s="29">
        <v>19186423.164118711</v>
      </c>
      <c r="V102" s="26">
        <v>478915.85452960432</v>
      </c>
      <c r="W102" s="26">
        <v>30570940.823170431</v>
      </c>
      <c r="X102" s="19">
        <v>1109805.4285714286</v>
      </c>
      <c r="Y102" s="29">
        <v>19186423.164118711</v>
      </c>
      <c r="Z102" s="26">
        <v>478915.85452960432</v>
      </c>
      <c r="AA102" s="26">
        <v>30570940.823170431</v>
      </c>
      <c r="AB102" s="19">
        <v>1109805.4285714286</v>
      </c>
      <c r="AC102" s="29">
        <v>19186423.164118711</v>
      </c>
      <c r="AD102" s="26">
        <v>478915.85452960432</v>
      </c>
      <c r="AE102" s="26">
        <v>30570940.823170431</v>
      </c>
      <c r="AF102" s="19">
        <v>1109805.4285714286</v>
      </c>
      <c r="AG102" s="29">
        <v>19186423.164118711</v>
      </c>
      <c r="AH102" s="26">
        <v>478915.85452960432</v>
      </c>
      <c r="AI102" s="26">
        <v>30570940.823170431</v>
      </c>
      <c r="AJ102" s="19">
        <v>1109805.4285714286</v>
      </c>
      <c r="AK102" s="29">
        <v>19186423.164118711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30754385.375958037</v>
      </c>
      <c r="H103" s="19">
        <v>1163243.1428571427</v>
      </c>
      <c r="I103" s="29">
        <v>19570075.454660218</v>
      </c>
      <c r="J103" s="19">
        <v>481022.49442507327</v>
      </c>
      <c r="K103" s="19">
        <v>30998525.603309792</v>
      </c>
      <c r="L103" s="19">
        <v>1163243.1428571427</v>
      </c>
      <c r="M103" s="29">
        <v>19570075.454660218</v>
      </c>
      <c r="N103" s="26">
        <v>481022.49442507327</v>
      </c>
      <c r="O103" s="26">
        <v>30998525.603309792</v>
      </c>
      <c r="P103" s="19">
        <v>1163243.1428571427</v>
      </c>
      <c r="Q103" s="29">
        <v>19570075.454660218</v>
      </c>
      <c r="R103" s="26">
        <v>481022.49442507327</v>
      </c>
      <c r="S103" s="26">
        <v>30998525.603309792</v>
      </c>
      <c r="T103" s="19">
        <v>1163243.1428571427</v>
      </c>
      <c r="U103" s="29">
        <v>19570075.454660218</v>
      </c>
      <c r="V103" s="26">
        <v>481022.49442507327</v>
      </c>
      <c r="W103" s="26">
        <v>30998525.603309792</v>
      </c>
      <c r="X103" s="19">
        <v>1163243.1428571427</v>
      </c>
      <c r="Y103" s="29">
        <v>19570075.454660218</v>
      </c>
      <c r="Z103" s="26">
        <v>481022.49442507327</v>
      </c>
      <c r="AA103" s="26">
        <v>30998525.603309792</v>
      </c>
      <c r="AB103" s="19">
        <v>1163243.1428571427</v>
      </c>
      <c r="AC103" s="29">
        <v>19570075.454660218</v>
      </c>
      <c r="AD103" s="26">
        <v>481022.49442507327</v>
      </c>
      <c r="AE103" s="26">
        <v>30998525.603309792</v>
      </c>
      <c r="AF103" s="19">
        <v>1163243.1428571427</v>
      </c>
      <c r="AG103" s="29">
        <v>19570075.454660218</v>
      </c>
      <c r="AH103" s="26">
        <v>481022.49442507327</v>
      </c>
      <c r="AI103" s="26">
        <v>30998525.603309792</v>
      </c>
      <c r="AJ103" s="19">
        <v>1163243.1428571427</v>
      </c>
      <c r="AK103" s="29">
        <v>19570075.454660218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31150947.661672324</v>
      </c>
      <c r="H104" s="19">
        <v>1216680.857142857</v>
      </c>
      <c r="I104" s="29">
        <v>19955623.721107647</v>
      </c>
      <c r="J104" s="19">
        <v>483129.13432054222</v>
      </c>
      <c r="K104" s="19">
        <v>31428217.023344621</v>
      </c>
      <c r="L104" s="19">
        <v>1216680.857142857</v>
      </c>
      <c r="M104" s="29">
        <v>19955623.721107647</v>
      </c>
      <c r="N104" s="26">
        <v>483129.13432054222</v>
      </c>
      <c r="O104" s="26">
        <v>31428217.023344621</v>
      </c>
      <c r="P104" s="19">
        <v>1216680.857142857</v>
      </c>
      <c r="Q104" s="29">
        <v>19955623.721107647</v>
      </c>
      <c r="R104" s="26">
        <v>483129.13432054222</v>
      </c>
      <c r="S104" s="26">
        <v>31428217.023344621</v>
      </c>
      <c r="T104" s="19">
        <v>1216680.857142857</v>
      </c>
      <c r="U104" s="29">
        <v>19955623.721107647</v>
      </c>
      <c r="V104" s="26">
        <v>483129.13432054222</v>
      </c>
      <c r="W104" s="26">
        <v>31428217.023344621</v>
      </c>
      <c r="X104" s="19">
        <v>1216680.857142857</v>
      </c>
      <c r="Y104" s="29">
        <v>19955623.721107647</v>
      </c>
      <c r="Z104" s="26">
        <v>483129.13432054222</v>
      </c>
      <c r="AA104" s="26">
        <v>31428217.023344621</v>
      </c>
      <c r="AB104" s="19">
        <v>1216680.857142857</v>
      </c>
      <c r="AC104" s="29">
        <v>19955623.721107647</v>
      </c>
      <c r="AD104" s="26">
        <v>483129.13432054222</v>
      </c>
      <c r="AE104" s="26">
        <v>31428217.023344621</v>
      </c>
      <c r="AF104" s="19">
        <v>1216680.857142857</v>
      </c>
      <c r="AG104" s="29">
        <v>19955623.721107647</v>
      </c>
      <c r="AH104" s="26">
        <v>483129.13432054222</v>
      </c>
      <c r="AI104" s="26">
        <v>31428217.023344621</v>
      </c>
      <c r="AJ104" s="19">
        <v>1216680.857142857</v>
      </c>
      <c r="AK104" s="29">
        <v>19955623.721107647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31547509.947386611</v>
      </c>
      <c r="H105" s="19">
        <v>1270118.5714285714</v>
      </c>
      <c r="I105" s="29">
        <v>20343067.963461</v>
      </c>
      <c r="J105" s="19">
        <v>485235.77421601117</v>
      </c>
      <c r="K105" s="19">
        <v>31860015.08327492</v>
      </c>
      <c r="L105" s="19">
        <v>1270118.5714285714</v>
      </c>
      <c r="M105" s="29">
        <v>20343067.963461</v>
      </c>
      <c r="N105" s="26">
        <v>485235.77421601117</v>
      </c>
      <c r="O105" s="26">
        <v>31860015.08327492</v>
      </c>
      <c r="P105" s="19">
        <v>1270118.5714285714</v>
      </c>
      <c r="Q105" s="29">
        <v>20343067.963461</v>
      </c>
      <c r="R105" s="26">
        <v>485235.77421601117</v>
      </c>
      <c r="S105" s="26">
        <v>31860015.08327492</v>
      </c>
      <c r="T105" s="19">
        <v>1270118.5714285714</v>
      </c>
      <c r="U105" s="29">
        <v>20343067.963461</v>
      </c>
      <c r="V105" s="26">
        <v>485235.77421601117</v>
      </c>
      <c r="W105" s="26">
        <v>31860015.08327492</v>
      </c>
      <c r="X105" s="19">
        <v>1270118.5714285714</v>
      </c>
      <c r="Y105" s="29">
        <v>20343067.963461</v>
      </c>
      <c r="Z105" s="26">
        <v>485235.77421601117</v>
      </c>
      <c r="AA105" s="26">
        <v>31860015.08327492</v>
      </c>
      <c r="AB105" s="19">
        <v>1270118.5714285714</v>
      </c>
      <c r="AC105" s="29">
        <v>20343067.963461</v>
      </c>
      <c r="AD105" s="26">
        <v>485235.77421601117</v>
      </c>
      <c r="AE105" s="26">
        <v>31860015.08327492</v>
      </c>
      <c r="AF105" s="19">
        <v>1270118.5714285714</v>
      </c>
      <c r="AG105" s="29">
        <v>20343067.963461</v>
      </c>
      <c r="AH105" s="26">
        <v>485235.77421601117</v>
      </c>
      <c r="AI105" s="26">
        <v>31860015.08327492</v>
      </c>
      <c r="AJ105" s="19">
        <v>1270118.5714285714</v>
      </c>
      <c r="AK105" s="29">
        <v>20343067.963461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31944072.233100899</v>
      </c>
      <c r="H106" s="19">
        <v>1323556.2857142857</v>
      </c>
      <c r="I106" s="29">
        <v>20732408.181720275</v>
      </c>
      <c r="J106" s="19">
        <v>487342.41411148012</v>
      </c>
      <c r="K106" s="19">
        <v>32293919.783100687</v>
      </c>
      <c r="L106" s="19">
        <v>1323556.2857142857</v>
      </c>
      <c r="M106" s="29">
        <v>20732408.181720275</v>
      </c>
      <c r="N106" s="26">
        <v>487342.41411148012</v>
      </c>
      <c r="O106" s="26">
        <v>32293919.783100687</v>
      </c>
      <c r="P106" s="19">
        <v>1323556.2857142857</v>
      </c>
      <c r="Q106" s="29">
        <v>20732408.181720275</v>
      </c>
      <c r="R106" s="26">
        <v>487342.41411148012</v>
      </c>
      <c r="S106" s="26">
        <v>32293919.783100687</v>
      </c>
      <c r="T106" s="19">
        <v>1323556.2857142857</v>
      </c>
      <c r="U106" s="29">
        <v>20732408.181720275</v>
      </c>
      <c r="V106" s="26">
        <v>487342.41411148012</v>
      </c>
      <c r="W106" s="26">
        <v>32293919.783100687</v>
      </c>
      <c r="X106" s="19">
        <v>1323556.2857142857</v>
      </c>
      <c r="Y106" s="29">
        <v>20732408.181720275</v>
      </c>
      <c r="Z106" s="26">
        <v>487342.41411148012</v>
      </c>
      <c r="AA106" s="26">
        <v>32293919.783100687</v>
      </c>
      <c r="AB106" s="19">
        <v>1323556.2857142857</v>
      </c>
      <c r="AC106" s="29">
        <v>20732408.181720275</v>
      </c>
      <c r="AD106" s="26">
        <v>487342.41411148012</v>
      </c>
      <c r="AE106" s="26">
        <v>32293919.783100687</v>
      </c>
      <c r="AF106" s="19">
        <v>1323556.2857142857</v>
      </c>
      <c r="AG106" s="29">
        <v>20732408.181720275</v>
      </c>
      <c r="AH106" s="26">
        <v>487342.41411148012</v>
      </c>
      <c r="AI106" s="26">
        <v>32293919.783100687</v>
      </c>
      <c r="AJ106" s="19">
        <v>1323556.2857142857</v>
      </c>
      <c r="AK106" s="29">
        <v>20732408.181720275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32340634.518815186</v>
      </c>
      <c r="H107" s="19">
        <v>1376994</v>
      </c>
      <c r="I107" s="29">
        <v>21123644.375885487</v>
      </c>
      <c r="J107" s="19">
        <v>489449.05400696397</v>
      </c>
      <c r="K107" s="19">
        <v>32729931.122821938</v>
      </c>
      <c r="L107" s="19">
        <v>1376994</v>
      </c>
      <c r="M107" s="29">
        <v>21123644.375885487</v>
      </c>
      <c r="N107" s="26">
        <v>489449.05400696397</v>
      </c>
      <c r="O107" s="26">
        <v>32729931.122821938</v>
      </c>
      <c r="P107" s="19">
        <v>1376994</v>
      </c>
      <c r="Q107" s="29">
        <v>21123644.375885487</v>
      </c>
      <c r="R107" s="26">
        <v>489449.05400696397</v>
      </c>
      <c r="S107" s="26">
        <v>32729931.122821938</v>
      </c>
      <c r="T107" s="19">
        <v>1376994</v>
      </c>
      <c r="U107" s="29">
        <v>21123644.375885487</v>
      </c>
      <c r="V107" s="26">
        <v>489449.05400696397</v>
      </c>
      <c r="W107" s="26">
        <v>32729931.122821938</v>
      </c>
      <c r="X107" s="19">
        <v>1376994</v>
      </c>
      <c r="Y107" s="29">
        <v>21123644.375885487</v>
      </c>
      <c r="Z107" s="26">
        <v>489449.05400696397</v>
      </c>
      <c r="AA107" s="26">
        <v>32729931.122821938</v>
      </c>
      <c r="AB107" s="19">
        <v>1376994</v>
      </c>
      <c r="AC107" s="29">
        <v>21123644.375885487</v>
      </c>
      <c r="AD107" s="26">
        <v>489449.05400696397</v>
      </c>
      <c r="AE107" s="26">
        <v>32729931.122821938</v>
      </c>
      <c r="AF107" s="19">
        <v>1376994</v>
      </c>
      <c r="AG107" s="29">
        <v>21123644.375885487</v>
      </c>
      <c r="AH107" s="26">
        <v>489449.05400696397</v>
      </c>
      <c r="AI107" s="26">
        <v>32729931.122821938</v>
      </c>
      <c r="AJ107" s="19">
        <v>1376994</v>
      </c>
      <c r="AK107" s="29">
        <v>21123644.375885487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32658802.768815186</v>
      </c>
      <c r="H108" s="19">
        <v>1508825.75</v>
      </c>
      <c r="I108" s="29">
        <v>21516776.545956619</v>
      </c>
      <c r="J108" s="19">
        <v>491555.69390243292</v>
      </c>
      <c r="K108" s="19">
        <v>33089655.066724371</v>
      </c>
      <c r="L108" s="19">
        <v>1508825.75</v>
      </c>
      <c r="M108" s="29">
        <v>21516776.545956619</v>
      </c>
      <c r="N108" s="26">
        <v>491555.69390243292</v>
      </c>
      <c r="O108" s="26">
        <v>33089655.066724371</v>
      </c>
      <c r="P108" s="19">
        <v>1508825.75</v>
      </c>
      <c r="Q108" s="29">
        <v>21516776.545956619</v>
      </c>
      <c r="R108" s="26">
        <v>491555.69390243292</v>
      </c>
      <c r="S108" s="26">
        <v>33089655.066724371</v>
      </c>
      <c r="T108" s="19">
        <v>1508825.75</v>
      </c>
      <c r="U108" s="29">
        <v>21516776.545956619</v>
      </c>
      <c r="V108" s="26">
        <v>491555.69390243292</v>
      </c>
      <c r="W108" s="26">
        <v>33089655.066724371</v>
      </c>
      <c r="X108" s="19">
        <v>1508825.75</v>
      </c>
      <c r="Y108" s="29">
        <v>21516776.545956619</v>
      </c>
      <c r="Z108" s="26">
        <v>491555.69390243292</v>
      </c>
      <c r="AA108" s="26">
        <v>33089655.066724371</v>
      </c>
      <c r="AB108" s="19">
        <v>1508825.75</v>
      </c>
      <c r="AC108" s="29">
        <v>21516776.545956619</v>
      </c>
      <c r="AD108" s="26">
        <v>491555.69390243292</v>
      </c>
      <c r="AE108" s="26">
        <v>33089655.066724371</v>
      </c>
      <c r="AF108" s="19">
        <v>1508825.75</v>
      </c>
      <c r="AG108" s="29">
        <v>21516776.545956619</v>
      </c>
      <c r="AH108" s="26">
        <v>491555.69390243292</v>
      </c>
      <c r="AI108" s="26">
        <v>33089655.066724371</v>
      </c>
      <c r="AJ108" s="19">
        <v>1508825.75</v>
      </c>
      <c r="AK108" s="29">
        <v>21516776.545956619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32976971.018815186</v>
      </c>
      <c r="H109" s="19">
        <v>1640657.5</v>
      </c>
      <c r="I109" s="29">
        <v>21911804.691933673</v>
      </c>
      <c r="J109" s="19">
        <v>493662.33379790187</v>
      </c>
      <c r="K109" s="19">
        <v>33451485.650522273</v>
      </c>
      <c r="L109" s="19">
        <v>1640657.5</v>
      </c>
      <c r="M109" s="29">
        <v>21911804.691933673</v>
      </c>
      <c r="N109" s="26">
        <v>493662.33379790187</v>
      </c>
      <c r="O109" s="26">
        <v>33451485.650522273</v>
      </c>
      <c r="P109" s="19">
        <v>1640657.5</v>
      </c>
      <c r="Q109" s="29">
        <v>21911804.691933673</v>
      </c>
      <c r="R109" s="26">
        <v>493662.33379790187</v>
      </c>
      <c r="S109" s="26">
        <v>33451485.650522273</v>
      </c>
      <c r="T109" s="19">
        <v>1640657.5</v>
      </c>
      <c r="U109" s="29">
        <v>21911804.691933673</v>
      </c>
      <c r="V109" s="26">
        <v>493662.33379790187</v>
      </c>
      <c r="W109" s="26">
        <v>33451485.650522273</v>
      </c>
      <c r="X109" s="19">
        <v>1640657.5</v>
      </c>
      <c r="Y109" s="29">
        <v>21911804.691933673</v>
      </c>
      <c r="Z109" s="26">
        <v>493662.33379790187</v>
      </c>
      <c r="AA109" s="26">
        <v>33451485.650522273</v>
      </c>
      <c r="AB109" s="19">
        <v>1640657.5</v>
      </c>
      <c r="AC109" s="29">
        <v>21911804.691933673</v>
      </c>
      <c r="AD109" s="26">
        <v>493662.33379790187</v>
      </c>
      <c r="AE109" s="26">
        <v>33451485.650522273</v>
      </c>
      <c r="AF109" s="19">
        <v>1640657.5</v>
      </c>
      <c r="AG109" s="29">
        <v>21911804.691933673</v>
      </c>
      <c r="AH109" s="26">
        <v>493662.33379790187</v>
      </c>
      <c r="AI109" s="26">
        <v>33451485.650522273</v>
      </c>
      <c r="AJ109" s="19">
        <v>1640657.5</v>
      </c>
      <c r="AK109" s="29">
        <v>21911804.691933673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33295139.268815186</v>
      </c>
      <c r="H110" s="19">
        <v>1772489.25</v>
      </c>
      <c r="I110" s="29">
        <v>22307352.231517006</v>
      </c>
      <c r="J110" s="19">
        <v>495768.97369337082</v>
      </c>
      <c r="K110" s="19">
        <v>33815422.874215648</v>
      </c>
      <c r="L110" s="19">
        <v>1772489.25</v>
      </c>
      <c r="M110" s="29">
        <v>22308728.813816648</v>
      </c>
      <c r="N110" s="26">
        <v>495768.97369337082</v>
      </c>
      <c r="O110" s="26">
        <v>33815422.874215648</v>
      </c>
      <c r="P110" s="19">
        <v>1772489.25</v>
      </c>
      <c r="Q110" s="29">
        <v>22308728.813816648</v>
      </c>
      <c r="R110" s="26">
        <v>495768.97369337082</v>
      </c>
      <c r="S110" s="26">
        <v>33815422.874215648</v>
      </c>
      <c r="T110" s="19">
        <v>1772489.25</v>
      </c>
      <c r="U110" s="29">
        <v>22308728.813816648</v>
      </c>
      <c r="V110" s="26">
        <v>495768.97369337082</v>
      </c>
      <c r="W110" s="26">
        <v>33815422.874215648</v>
      </c>
      <c r="X110" s="19">
        <v>1772489.25</v>
      </c>
      <c r="Y110" s="29">
        <v>22308728.813816648</v>
      </c>
      <c r="Z110" s="26">
        <v>495768.97369337082</v>
      </c>
      <c r="AA110" s="26">
        <v>33815422.874215648</v>
      </c>
      <c r="AB110" s="19">
        <v>1772489.25</v>
      </c>
      <c r="AC110" s="29">
        <v>22308728.813816648</v>
      </c>
      <c r="AD110" s="26">
        <v>495768.97369337082</v>
      </c>
      <c r="AE110" s="26">
        <v>33815422.874215648</v>
      </c>
      <c r="AF110" s="19">
        <v>1772489.25</v>
      </c>
      <c r="AG110" s="29">
        <v>22308728.813816648</v>
      </c>
      <c r="AH110" s="26">
        <v>495768.97369337082</v>
      </c>
      <c r="AI110" s="26">
        <v>33815422.874215648</v>
      </c>
      <c r="AJ110" s="19">
        <v>1772489.25</v>
      </c>
      <c r="AK110" s="29">
        <v>22308728.813816648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33613307.51881519</v>
      </c>
      <c r="H111" s="19">
        <v>1904321</v>
      </c>
      <c r="I111" s="29">
        <v>22702899.771100339</v>
      </c>
      <c r="J111" s="19">
        <v>497875.61358883977</v>
      </c>
      <c r="K111" s="19">
        <v>34181466.737804487</v>
      </c>
      <c r="L111" s="19">
        <v>1904321</v>
      </c>
      <c r="M111" s="29">
        <v>22707548.911605548</v>
      </c>
      <c r="N111" s="26">
        <v>497875.61358883977</v>
      </c>
      <c r="O111" s="26">
        <v>34181466.737804487</v>
      </c>
      <c r="P111" s="19">
        <v>1904321</v>
      </c>
      <c r="Q111" s="29">
        <v>22707548.911605548</v>
      </c>
      <c r="R111" s="26">
        <v>497875.61358883977</v>
      </c>
      <c r="S111" s="26">
        <v>34181466.737804487</v>
      </c>
      <c r="T111" s="19">
        <v>1904321</v>
      </c>
      <c r="U111" s="29">
        <v>22707548.911605548</v>
      </c>
      <c r="V111" s="26">
        <v>497875.61358883977</v>
      </c>
      <c r="W111" s="26">
        <v>34181466.737804487</v>
      </c>
      <c r="X111" s="19">
        <v>1904321</v>
      </c>
      <c r="Y111" s="29">
        <v>22707548.911605548</v>
      </c>
      <c r="Z111" s="26">
        <v>497875.61358883977</v>
      </c>
      <c r="AA111" s="26">
        <v>34181466.737804487</v>
      </c>
      <c r="AB111" s="19">
        <v>1904321</v>
      </c>
      <c r="AC111" s="29">
        <v>22707548.911605548</v>
      </c>
      <c r="AD111" s="26">
        <v>497875.61358883977</v>
      </c>
      <c r="AE111" s="26">
        <v>34181466.737804487</v>
      </c>
      <c r="AF111" s="19">
        <v>1904321</v>
      </c>
      <c r="AG111" s="29">
        <v>22707548.911605548</v>
      </c>
      <c r="AH111" s="26">
        <v>497875.61358883977</v>
      </c>
      <c r="AI111" s="26">
        <v>34181466.737804487</v>
      </c>
      <c r="AJ111" s="19">
        <v>1904321</v>
      </c>
      <c r="AK111" s="29">
        <v>22707548.911605548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33931475.76881519</v>
      </c>
      <c r="H112" s="19">
        <v>2036152.75</v>
      </c>
      <c r="I112" s="29">
        <v>23098447.310683668</v>
      </c>
      <c r="J112" s="19">
        <v>499982.25348430872</v>
      </c>
      <c r="K112" s="19">
        <v>34549617.241288796</v>
      </c>
      <c r="L112" s="19">
        <v>2036152.75</v>
      </c>
      <c r="M112" s="29">
        <v>23108264.985300366</v>
      </c>
      <c r="N112" s="26">
        <v>499982.25348430872</v>
      </c>
      <c r="O112" s="26">
        <v>34549617.241288796</v>
      </c>
      <c r="P112" s="19">
        <v>2036152.75</v>
      </c>
      <c r="Q112" s="29">
        <v>23108264.985300366</v>
      </c>
      <c r="R112" s="26">
        <v>499982.25348430872</v>
      </c>
      <c r="S112" s="26">
        <v>34549617.241288796</v>
      </c>
      <c r="T112" s="19">
        <v>2036152.75</v>
      </c>
      <c r="U112" s="29">
        <v>23108264.985300366</v>
      </c>
      <c r="V112" s="26">
        <v>499982.25348430872</v>
      </c>
      <c r="W112" s="26">
        <v>34549617.241288796</v>
      </c>
      <c r="X112" s="19">
        <v>2036152.75</v>
      </c>
      <c r="Y112" s="29">
        <v>23108264.985300366</v>
      </c>
      <c r="Z112" s="26">
        <v>499982.25348430872</v>
      </c>
      <c r="AA112" s="26">
        <v>34549617.241288796</v>
      </c>
      <c r="AB112" s="19">
        <v>2036152.75</v>
      </c>
      <c r="AC112" s="29">
        <v>23108264.985300366</v>
      </c>
      <c r="AD112" s="26">
        <v>499982.25348430872</v>
      </c>
      <c r="AE112" s="26">
        <v>34549617.241288796</v>
      </c>
      <c r="AF112" s="19">
        <v>2036152.75</v>
      </c>
      <c r="AG112" s="29">
        <v>23108264.985300366</v>
      </c>
      <c r="AH112" s="26">
        <v>499982.25348430872</v>
      </c>
      <c r="AI112" s="26">
        <v>34549617.241288796</v>
      </c>
      <c r="AJ112" s="19">
        <v>2036152.75</v>
      </c>
      <c r="AK112" s="29">
        <v>23108264.985300366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34249644.01881519</v>
      </c>
      <c r="H113" s="19">
        <v>2167984.5</v>
      </c>
      <c r="I113" s="29">
        <v>23493994.850267</v>
      </c>
      <c r="J113" s="19">
        <v>500000</v>
      </c>
      <c r="K113" s="19">
        <v>34917785.491288796</v>
      </c>
      <c r="L113" s="19">
        <v>2167984.5</v>
      </c>
      <c r="M113" s="29">
        <v>23510877.034901109</v>
      </c>
      <c r="N113" s="26">
        <v>502088.89337977767</v>
      </c>
      <c r="O113" s="26">
        <v>34919874.384668574</v>
      </c>
      <c r="P113" s="19">
        <v>2167984.5</v>
      </c>
      <c r="Q113" s="29">
        <v>23510877.034901109</v>
      </c>
      <c r="R113" s="26">
        <v>502088.89337977767</v>
      </c>
      <c r="S113" s="26">
        <v>34919874.384668574</v>
      </c>
      <c r="T113" s="19">
        <v>2167984.5</v>
      </c>
      <c r="U113" s="29">
        <v>23510877.034901109</v>
      </c>
      <c r="V113" s="26">
        <v>502088.89337977767</v>
      </c>
      <c r="W113" s="26">
        <v>34919874.384668574</v>
      </c>
      <c r="X113" s="19">
        <v>2167984.5</v>
      </c>
      <c r="Y113" s="29">
        <v>23510877.034901109</v>
      </c>
      <c r="Z113" s="26">
        <v>502088.89337977767</v>
      </c>
      <c r="AA113" s="26">
        <v>34919874.384668574</v>
      </c>
      <c r="AB113" s="19">
        <v>2167984.5</v>
      </c>
      <c r="AC113" s="29">
        <v>23510877.034901109</v>
      </c>
      <c r="AD113" s="26">
        <v>502088.89337977767</v>
      </c>
      <c r="AE113" s="26">
        <v>34919874.384668574</v>
      </c>
      <c r="AF113" s="19">
        <v>2167984.5</v>
      </c>
      <c r="AG113" s="29">
        <v>23510877.034901109</v>
      </c>
      <c r="AH113" s="26">
        <v>502088.89337977767</v>
      </c>
      <c r="AI113" s="26">
        <v>34919874.384668574</v>
      </c>
      <c r="AJ113" s="19">
        <v>2167984.5</v>
      </c>
      <c r="AK113" s="29">
        <v>23510877.034901109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34567812.26881519</v>
      </c>
      <c r="H114" s="19">
        <v>2299816.25</v>
      </c>
      <c r="I114" s="29">
        <v>23889542.38985033</v>
      </c>
      <c r="J114" s="19">
        <v>500000</v>
      </c>
      <c r="K114" s="19">
        <v>35285953.741288796</v>
      </c>
      <c r="L114" s="19">
        <v>2299816.25</v>
      </c>
      <c r="M114" s="29">
        <v>23915385.060407769</v>
      </c>
      <c r="N114" s="26">
        <v>504195.53327524662</v>
      </c>
      <c r="O114" s="26">
        <v>35292238.16794382</v>
      </c>
      <c r="P114" s="19">
        <v>2299816.25</v>
      </c>
      <c r="Q114" s="29">
        <v>23915385.060407769</v>
      </c>
      <c r="R114" s="26">
        <v>504195.53327524662</v>
      </c>
      <c r="S114" s="26">
        <v>35292238.16794382</v>
      </c>
      <c r="T114" s="19">
        <v>2299816.25</v>
      </c>
      <c r="U114" s="29">
        <v>23915385.060407769</v>
      </c>
      <c r="V114" s="26">
        <v>504195.53327524662</v>
      </c>
      <c r="W114" s="26">
        <v>35292238.16794382</v>
      </c>
      <c r="X114" s="19">
        <v>2299816.25</v>
      </c>
      <c r="Y114" s="29">
        <v>23915385.060407769</v>
      </c>
      <c r="Z114" s="26">
        <v>504195.53327524662</v>
      </c>
      <c r="AA114" s="26">
        <v>35292238.16794382</v>
      </c>
      <c r="AB114" s="19">
        <v>2299816.25</v>
      </c>
      <c r="AC114" s="29">
        <v>23915385.060407769</v>
      </c>
      <c r="AD114" s="26">
        <v>504195.53327524662</v>
      </c>
      <c r="AE114" s="26">
        <v>35292238.16794382</v>
      </c>
      <c r="AF114" s="19">
        <v>2299816.25</v>
      </c>
      <c r="AG114" s="29">
        <v>23915385.060407769</v>
      </c>
      <c r="AH114" s="26">
        <v>504195.53327524662</v>
      </c>
      <c r="AI114" s="26">
        <v>35292238.16794382</v>
      </c>
      <c r="AJ114" s="19">
        <v>2299816.25</v>
      </c>
      <c r="AK114" s="29">
        <v>23915385.060407769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34885980.51881519</v>
      </c>
      <c r="H115" s="19">
        <v>2431648</v>
      </c>
      <c r="I115" s="29">
        <v>24285089.929433662</v>
      </c>
      <c r="J115" s="19">
        <v>500000</v>
      </c>
      <c r="K115" s="19">
        <v>35654121.991288796</v>
      </c>
      <c r="L115" s="19">
        <v>2431648</v>
      </c>
      <c r="M115" s="29">
        <v>24321789.061820358</v>
      </c>
      <c r="N115" s="26">
        <v>506302.17317071557</v>
      </c>
      <c r="O115" s="26">
        <v>35666708.591114536</v>
      </c>
      <c r="P115" s="19">
        <v>2431648</v>
      </c>
      <c r="Q115" s="29">
        <v>24321789.061820358</v>
      </c>
      <c r="R115" s="26">
        <v>506302.17317071557</v>
      </c>
      <c r="S115" s="26">
        <v>35666708.591114536</v>
      </c>
      <c r="T115" s="19">
        <v>2431648</v>
      </c>
      <c r="U115" s="29">
        <v>24321789.061820358</v>
      </c>
      <c r="V115" s="26">
        <v>506302.17317071557</v>
      </c>
      <c r="W115" s="26">
        <v>35666708.591114536</v>
      </c>
      <c r="X115" s="19">
        <v>2431648</v>
      </c>
      <c r="Y115" s="29">
        <v>24321789.061820358</v>
      </c>
      <c r="Z115" s="26">
        <v>506302.17317071557</v>
      </c>
      <c r="AA115" s="26">
        <v>35666708.591114536</v>
      </c>
      <c r="AB115" s="19">
        <v>2431648</v>
      </c>
      <c r="AC115" s="29">
        <v>24321789.061820358</v>
      </c>
      <c r="AD115" s="26">
        <v>506302.17317071557</v>
      </c>
      <c r="AE115" s="26">
        <v>35666708.591114536</v>
      </c>
      <c r="AF115" s="19">
        <v>2431648</v>
      </c>
      <c r="AG115" s="29">
        <v>24321789.061820358</v>
      </c>
      <c r="AH115" s="26">
        <v>506302.17317071557</v>
      </c>
      <c r="AI115" s="26">
        <v>35666708.591114536</v>
      </c>
      <c r="AJ115" s="19">
        <v>2431648</v>
      </c>
      <c r="AK115" s="29">
        <v>24321789.061820358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35128319.51881519</v>
      </c>
      <c r="H116" s="19">
        <v>2639309</v>
      </c>
      <c r="I116" s="29">
        <v>24680637.469016995</v>
      </c>
      <c r="J116" s="19">
        <v>500000</v>
      </c>
      <c r="K116" s="19">
        <v>35946460.991288796</v>
      </c>
      <c r="L116" s="19">
        <v>2639309</v>
      </c>
      <c r="M116" s="29">
        <v>24730089.039138865</v>
      </c>
      <c r="N116" s="26">
        <v>508408.81306618452</v>
      </c>
      <c r="O116" s="26">
        <v>35967456.40418072</v>
      </c>
      <c r="P116" s="19">
        <v>2639309</v>
      </c>
      <c r="Q116" s="29">
        <v>24730089.039138865</v>
      </c>
      <c r="R116" s="26">
        <v>508408.81306618452</v>
      </c>
      <c r="S116" s="26">
        <v>35967456.40418072</v>
      </c>
      <c r="T116" s="19">
        <v>2639309</v>
      </c>
      <c r="U116" s="29">
        <v>24730089.039138865</v>
      </c>
      <c r="V116" s="26">
        <v>508408.81306618452</v>
      </c>
      <c r="W116" s="26">
        <v>35967456.40418072</v>
      </c>
      <c r="X116" s="19">
        <v>2639309</v>
      </c>
      <c r="Y116" s="29">
        <v>24730089.039138865</v>
      </c>
      <c r="Z116" s="26">
        <v>508408.81306618452</v>
      </c>
      <c r="AA116" s="26">
        <v>35967456.40418072</v>
      </c>
      <c r="AB116" s="19">
        <v>2639309</v>
      </c>
      <c r="AC116" s="29">
        <v>24730089.039138865</v>
      </c>
      <c r="AD116" s="26">
        <v>508408.81306618452</v>
      </c>
      <c r="AE116" s="26">
        <v>35967456.40418072</v>
      </c>
      <c r="AF116" s="19">
        <v>2639309</v>
      </c>
      <c r="AG116" s="29">
        <v>24730089.039138865</v>
      </c>
      <c r="AH116" s="26">
        <v>508408.81306618452</v>
      </c>
      <c r="AI116" s="26">
        <v>35967456.40418072</v>
      </c>
      <c r="AJ116" s="19">
        <v>2639309</v>
      </c>
      <c r="AK116" s="29">
        <v>24730089.039138865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35299376.51881519</v>
      </c>
      <c r="H117" s="19">
        <v>2918252</v>
      </c>
      <c r="I117" s="29">
        <v>25076185.008600328</v>
      </c>
      <c r="J117" s="19">
        <v>500000</v>
      </c>
      <c r="K117" s="19">
        <v>36167517.991288796</v>
      </c>
      <c r="L117" s="19">
        <v>2918252</v>
      </c>
      <c r="M117" s="29">
        <v>25140284.992363308</v>
      </c>
      <c r="N117" s="26">
        <v>510515.45296166837</v>
      </c>
      <c r="O117" s="26">
        <v>36199028.857142389</v>
      </c>
      <c r="P117" s="19">
        <v>2918252</v>
      </c>
      <c r="Q117" s="29">
        <v>25140284.992363308</v>
      </c>
      <c r="R117" s="26">
        <v>510515.45296166837</v>
      </c>
      <c r="S117" s="26">
        <v>36199028.857142389</v>
      </c>
      <c r="T117" s="19">
        <v>2918252</v>
      </c>
      <c r="U117" s="29">
        <v>25140284.992363308</v>
      </c>
      <c r="V117" s="26">
        <v>510515.45296166837</v>
      </c>
      <c r="W117" s="26">
        <v>36199028.857142389</v>
      </c>
      <c r="X117" s="19">
        <v>2918252</v>
      </c>
      <c r="Y117" s="29">
        <v>25140284.992363308</v>
      </c>
      <c r="Z117" s="26">
        <v>510515.45296166837</v>
      </c>
      <c r="AA117" s="26">
        <v>36199028.857142389</v>
      </c>
      <c r="AB117" s="19">
        <v>2918252</v>
      </c>
      <c r="AC117" s="29">
        <v>25140284.992363308</v>
      </c>
      <c r="AD117" s="26">
        <v>510515.45296166837</v>
      </c>
      <c r="AE117" s="26">
        <v>36199028.857142389</v>
      </c>
      <c r="AF117" s="19">
        <v>2918252</v>
      </c>
      <c r="AG117" s="29">
        <v>25140284.992363308</v>
      </c>
      <c r="AH117" s="26">
        <v>510515.45296166837</v>
      </c>
      <c r="AI117" s="26">
        <v>36199028.857142389</v>
      </c>
      <c r="AJ117" s="19">
        <v>2918252</v>
      </c>
      <c r="AK117" s="29">
        <v>25140284.992363308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35432682.51881519</v>
      </c>
      <c r="H118" s="19">
        <v>3234946</v>
      </c>
      <c r="I118" s="29">
        <v>25471732.548183661</v>
      </c>
      <c r="J118" s="19">
        <v>500000</v>
      </c>
      <c r="K118" s="19">
        <v>36350823.991288796</v>
      </c>
      <c r="L118" s="19">
        <v>3234946</v>
      </c>
      <c r="M118" s="29">
        <v>25552376.921493676</v>
      </c>
      <c r="N118" s="26">
        <v>512622.09285713732</v>
      </c>
      <c r="O118" s="26">
        <v>36394956.949999526</v>
      </c>
      <c r="P118" s="19">
        <v>3234946</v>
      </c>
      <c r="Q118" s="29">
        <v>25552376.921493676</v>
      </c>
      <c r="R118" s="26">
        <v>512622.09285713732</v>
      </c>
      <c r="S118" s="26">
        <v>36394956.949999526</v>
      </c>
      <c r="T118" s="19">
        <v>3234946</v>
      </c>
      <c r="U118" s="29">
        <v>25552376.921493676</v>
      </c>
      <c r="V118" s="26">
        <v>512622.09285713732</v>
      </c>
      <c r="W118" s="26">
        <v>36394956.949999526</v>
      </c>
      <c r="X118" s="19">
        <v>3234946</v>
      </c>
      <c r="Y118" s="29">
        <v>25552376.921493676</v>
      </c>
      <c r="Z118" s="26">
        <v>512622.09285713732</v>
      </c>
      <c r="AA118" s="26">
        <v>36394956.949999526</v>
      </c>
      <c r="AB118" s="19">
        <v>3234946</v>
      </c>
      <c r="AC118" s="29">
        <v>25552376.921493676</v>
      </c>
      <c r="AD118" s="26">
        <v>512622.09285713732</v>
      </c>
      <c r="AE118" s="26">
        <v>36394956.949999526</v>
      </c>
      <c r="AF118" s="19">
        <v>3234946</v>
      </c>
      <c r="AG118" s="29">
        <v>25552376.921493676</v>
      </c>
      <c r="AH118" s="26">
        <v>512622.09285713732</v>
      </c>
      <c r="AI118" s="26">
        <v>36394956.949999526</v>
      </c>
      <c r="AJ118" s="19">
        <v>3234946</v>
      </c>
      <c r="AK118" s="29">
        <v>25552376.921493676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35558449.51881519</v>
      </c>
      <c r="H119" s="19">
        <v>3559179</v>
      </c>
      <c r="I119" s="29">
        <v>25867280.087766994</v>
      </c>
      <c r="J119" s="19">
        <v>500000</v>
      </c>
      <c r="K119" s="19">
        <v>36526590.991288796</v>
      </c>
      <c r="L119" s="19">
        <v>3559179</v>
      </c>
      <c r="M119" s="29">
        <v>25966364.826529965</v>
      </c>
      <c r="N119" s="26">
        <v>514728.73275260627</v>
      </c>
      <c r="O119" s="26">
        <v>36585452.682752132</v>
      </c>
      <c r="P119" s="19">
        <v>3559179</v>
      </c>
      <c r="Q119" s="29">
        <v>25966364.826529965</v>
      </c>
      <c r="R119" s="26">
        <v>514728.73275260627</v>
      </c>
      <c r="S119" s="26">
        <v>36585452.682752132</v>
      </c>
      <c r="T119" s="19">
        <v>3559179</v>
      </c>
      <c r="U119" s="29">
        <v>25966364.826529965</v>
      </c>
      <c r="V119" s="26">
        <v>514728.73275260627</v>
      </c>
      <c r="W119" s="26">
        <v>36585452.682752132</v>
      </c>
      <c r="X119" s="19">
        <v>3559179</v>
      </c>
      <c r="Y119" s="29">
        <v>25966364.826529965</v>
      </c>
      <c r="Z119" s="26">
        <v>514728.73275260627</v>
      </c>
      <c r="AA119" s="26">
        <v>36585452.682752132</v>
      </c>
      <c r="AB119" s="19">
        <v>3559179</v>
      </c>
      <c r="AC119" s="29">
        <v>25966364.826529965</v>
      </c>
      <c r="AD119" s="26">
        <v>514728.73275260627</v>
      </c>
      <c r="AE119" s="26">
        <v>36585452.682752132</v>
      </c>
      <c r="AF119" s="19">
        <v>3559179</v>
      </c>
      <c r="AG119" s="29">
        <v>25966364.826529965</v>
      </c>
      <c r="AH119" s="26">
        <v>514728.73275260627</v>
      </c>
      <c r="AI119" s="26">
        <v>36585452.682752132</v>
      </c>
      <c r="AJ119" s="19">
        <v>3559179</v>
      </c>
      <c r="AK119" s="29">
        <v>25966364.826529965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35730534.51881519</v>
      </c>
      <c r="H120" s="19">
        <v>3837094</v>
      </c>
      <c r="I120" s="29">
        <v>26262827.627350327</v>
      </c>
      <c r="J120" s="19">
        <v>500000</v>
      </c>
      <c r="K120" s="19">
        <v>36748675.991288796</v>
      </c>
      <c r="L120" s="19">
        <v>3837094</v>
      </c>
      <c r="M120" s="29">
        <v>26382248.707472172</v>
      </c>
      <c r="N120" s="26">
        <v>516835.37264807522</v>
      </c>
      <c r="O120" s="26">
        <v>36824373.055400208</v>
      </c>
      <c r="P120" s="19">
        <v>3837094</v>
      </c>
      <c r="Q120" s="29">
        <v>26382248.707472172</v>
      </c>
      <c r="R120" s="26">
        <v>516835.37264807522</v>
      </c>
      <c r="S120" s="26">
        <v>36824373.055400208</v>
      </c>
      <c r="T120" s="19">
        <v>3837094</v>
      </c>
      <c r="U120" s="29">
        <v>26382248.707472172</v>
      </c>
      <c r="V120" s="26">
        <v>516835.37264807522</v>
      </c>
      <c r="W120" s="26">
        <v>36824373.055400208</v>
      </c>
      <c r="X120" s="19">
        <v>3837094</v>
      </c>
      <c r="Y120" s="29">
        <v>26382248.707472172</v>
      </c>
      <c r="Z120" s="26">
        <v>516835.37264807522</v>
      </c>
      <c r="AA120" s="26">
        <v>36824373.055400208</v>
      </c>
      <c r="AB120" s="19">
        <v>3837094</v>
      </c>
      <c r="AC120" s="29">
        <v>26382248.707472172</v>
      </c>
      <c r="AD120" s="26">
        <v>516835.37264807522</v>
      </c>
      <c r="AE120" s="26">
        <v>36824373.055400208</v>
      </c>
      <c r="AF120" s="19">
        <v>3837094</v>
      </c>
      <c r="AG120" s="29">
        <v>26382248.707472172</v>
      </c>
      <c r="AH120" s="26">
        <v>516835.37264807522</v>
      </c>
      <c r="AI120" s="26">
        <v>36824373.055400208</v>
      </c>
      <c r="AJ120" s="19">
        <v>3837094</v>
      </c>
      <c r="AK120" s="29">
        <v>26382248.707472172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35955127.51881519</v>
      </c>
      <c r="H121" s="19">
        <v>4062501</v>
      </c>
      <c r="I121" s="29">
        <v>26658375.166933659</v>
      </c>
      <c r="J121" s="19">
        <v>500000</v>
      </c>
      <c r="K121" s="19">
        <v>37023268.991288796</v>
      </c>
      <c r="L121" s="19">
        <v>4062501</v>
      </c>
      <c r="M121" s="29">
        <v>26800028.564320307</v>
      </c>
      <c r="N121" s="26">
        <v>518942.01254354417</v>
      </c>
      <c r="O121" s="26">
        <v>37117908.067943752</v>
      </c>
      <c r="P121" s="19">
        <v>4062501</v>
      </c>
      <c r="Q121" s="29">
        <v>26800028.564320307</v>
      </c>
      <c r="R121" s="26">
        <v>518942.01254354417</v>
      </c>
      <c r="S121" s="26">
        <v>37117908.067943752</v>
      </c>
      <c r="T121" s="19">
        <v>4062501</v>
      </c>
      <c r="U121" s="29">
        <v>26800028.564320307</v>
      </c>
      <c r="V121" s="26">
        <v>518942.01254354417</v>
      </c>
      <c r="W121" s="26">
        <v>37117908.067943752</v>
      </c>
      <c r="X121" s="19">
        <v>4062501</v>
      </c>
      <c r="Y121" s="29">
        <v>26800028.564320307</v>
      </c>
      <c r="Z121" s="26">
        <v>518942.01254354417</v>
      </c>
      <c r="AA121" s="26">
        <v>37117908.067943752</v>
      </c>
      <c r="AB121" s="19">
        <v>4062501</v>
      </c>
      <c r="AC121" s="29">
        <v>26800028.564320307</v>
      </c>
      <c r="AD121" s="26">
        <v>518942.01254354417</v>
      </c>
      <c r="AE121" s="26">
        <v>37117908.067943752</v>
      </c>
      <c r="AF121" s="19">
        <v>4062501</v>
      </c>
      <c r="AG121" s="29">
        <v>26800028.564320307</v>
      </c>
      <c r="AH121" s="26">
        <v>518942.01254354417</v>
      </c>
      <c r="AI121" s="26">
        <v>37117908.067943752</v>
      </c>
      <c r="AJ121" s="19">
        <v>4062501</v>
      </c>
      <c r="AK121" s="29">
        <v>26800028.564320307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36201051.51881519</v>
      </c>
      <c r="H122" s="19">
        <v>4266577</v>
      </c>
      <c r="I122" s="29">
        <v>27017953.109790802</v>
      </c>
      <c r="J122" s="19">
        <v>500000</v>
      </c>
      <c r="K122" s="19">
        <v>37319192.991288796</v>
      </c>
      <c r="L122" s="19">
        <v>4266577</v>
      </c>
      <c r="M122" s="29">
        <v>27183734.80034817</v>
      </c>
      <c r="N122" s="26">
        <v>521048.65243901312</v>
      </c>
      <c r="O122" s="26">
        <v>37434880.720382765</v>
      </c>
      <c r="P122" s="19">
        <v>4266577</v>
      </c>
      <c r="Q122" s="29">
        <v>27183734.80034817</v>
      </c>
      <c r="R122" s="26">
        <v>521048.65243901312</v>
      </c>
      <c r="S122" s="26">
        <v>37434880.720382765</v>
      </c>
      <c r="T122" s="19">
        <v>4266577</v>
      </c>
      <c r="U122" s="29">
        <v>27183734.80034817</v>
      </c>
      <c r="V122" s="26">
        <v>521048.65243901312</v>
      </c>
      <c r="W122" s="26">
        <v>37434880.720382765</v>
      </c>
      <c r="X122" s="19">
        <v>4266577</v>
      </c>
      <c r="Y122" s="29">
        <v>27183734.80034817</v>
      </c>
      <c r="Z122" s="26">
        <v>521048.65243901312</v>
      </c>
      <c r="AA122" s="26">
        <v>37434880.720382765</v>
      </c>
      <c r="AB122" s="19">
        <v>4266577</v>
      </c>
      <c r="AC122" s="29">
        <v>27183734.80034817</v>
      </c>
      <c r="AD122" s="26">
        <v>521048.65243901312</v>
      </c>
      <c r="AE122" s="26">
        <v>37434880.720382765</v>
      </c>
      <c r="AF122" s="19">
        <v>4266577</v>
      </c>
      <c r="AG122" s="29">
        <v>27183734.80034817</v>
      </c>
      <c r="AH122" s="26">
        <v>521048.65243901312</v>
      </c>
      <c r="AI122" s="26">
        <v>37434880.720382765</v>
      </c>
      <c r="AJ122" s="19">
        <v>4266577</v>
      </c>
      <c r="AK122" s="29">
        <v>27183734.80034817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36307888.51881519</v>
      </c>
      <c r="H123" s="19">
        <v>4609740</v>
      </c>
      <c r="I123" s="29">
        <v>27377531.052647945</v>
      </c>
      <c r="J123" s="19">
        <v>500000</v>
      </c>
      <c r="K123" s="19">
        <v>37476029.991288796</v>
      </c>
      <c r="L123" s="19">
        <v>4609740</v>
      </c>
      <c r="M123" s="29">
        <v>27569337.012281958</v>
      </c>
      <c r="N123" s="26">
        <v>523155.29233448207</v>
      </c>
      <c r="O123" s="26">
        <v>37614873.012717247</v>
      </c>
      <c r="P123" s="19">
        <v>4609740</v>
      </c>
      <c r="Q123" s="29">
        <v>27569337.012281958</v>
      </c>
      <c r="R123" s="26">
        <v>523155.29233448207</v>
      </c>
      <c r="S123" s="26">
        <v>37614873.012717247</v>
      </c>
      <c r="T123" s="19">
        <v>4609740</v>
      </c>
      <c r="U123" s="29">
        <v>27569337.012281958</v>
      </c>
      <c r="V123" s="26">
        <v>523155.29233448207</v>
      </c>
      <c r="W123" s="26">
        <v>37614873.012717247</v>
      </c>
      <c r="X123" s="19">
        <v>4609740</v>
      </c>
      <c r="Y123" s="29">
        <v>27569337.012281958</v>
      </c>
      <c r="Z123" s="26">
        <v>523155.29233448207</v>
      </c>
      <c r="AA123" s="26">
        <v>37614873.012717247</v>
      </c>
      <c r="AB123" s="19">
        <v>4609740</v>
      </c>
      <c r="AC123" s="29">
        <v>27569337.012281958</v>
      </c>
      <c r="AD123" s="26">
        <v>523155.29233448207</v>
      </c>
      <c r="AE123" s="26">
        <v>37614873.012717247</v>
      </c>
      <c r="AF123" s="19">
        <v>4609740</v>
      </c>
      <c r="AG123" s="29">
        <v>27569337.012281958</v>
      </c>
      <c r="AH123" s="26">
        <v>523155.29233448207</v>
      </c>
      <c r="AI123" s="26">
        <v>37614873.012717247</v>
      </c>
      <c r="AJ123" s="19">
        <v>4609740</v>
      </c>
      <c r="AK123" s="29">
        <v>27569337.012281958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36394380.51881519</v>
      </c>
      <c r="H124" s="19">
        <v>4973248</v>
      </c>
      <c r="I124" s="29">
        <v>27737108.995505091</v>
      </c>
      <c r="J124" s="19">
        <v>500000</v>
      </c>
      <c r="K124" s="19">
        <v>37612521.991288796</v>
      </c>
      <c r="L124" s="19">
        <v>4973248</v>
      </c>
      <c r="M124" s="29">
        <v>27956835.200121671</v>
      </c>
      <c r="N124" s="26">
        <v>525261.93222995102</v>
      </c>
      <c r="O124" s="26">
        <v>37776626.944947198</v>
      </c>
      <c r="P124" s="19">
        <v>4973248</v>
      </c>
      <c r="Q124" s="29">
        <v>27956835.200121671</v>
      </c>
      <c r="R124" s="26">
        <v>525261.93222995102</v>
      </c>
      <c r="S124" s="26">
        <v>37776626.944947198</v>
      </c>
      <c r="T124" s="19">
        <v>4973248</v>
      </c>
      <c r="U124" s="29">
        <v>27956835.200121671</v>
      </c>
      <c r="V124" s="26">
        <v>525261.93222995102</v>
      </c>
      <c r="W124" s="26">
        <v>37776626.944947198</v>
      </c>
      <c r="X124" s="19">
        <v>4973248</v>
      </c>
      <c r="Y124" s="29">
        <v>27956835.200121671</v>
      </c>
      <c r="Z124" s="26">
        <v>525261.93222995102</v>
      </c>
      <c r="AA124" s="26">
        <v>37776626.944947198</v>
      </c>
      <c r="AB124" s="19">
        <v>4973248</v>
      </c>
      <c r="AC124" s="29">
        <v>27956835.200121671</v>
      </c>
      <c r="AD124" s="26">
        <v>525261.93222995102</v>
      </c>
      <c r="AE124" s="26">
        <v>37776626.944947198</v>
      </c>
      <c r="AF124" s="19">
        <v>4973248</v>
      </c>
      <c r="AG124" s="29">
        <v>27956835.200121671</v>
      </c>
      <c r="AH124" s="26">
        <v>525261.93222995102</v>
      </c>
      <c r="AI124" s="26">
        <v>37776626.944947198</v>
      </c>
      <c r="AJ124" s="19">
        <v>4973248</v>
      </c>
      <c r="AK124" s="29">
        <v>27956835.200121671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36434525.51881519</v>
      </c>
      <c r="H125" s="19">
        <v>5383103</v>
      </c>
      <c r="I125" s="29">
        <v>28096686.938362237</v>
      </c>
      <c r="J125" s="19">
        <v>500000</v>
      </c>
      <c r="K125" s="19">
        <v>37702666.991288796</v>
      </c>
      <c r="L125" s="19">
        <v>5383103</v>
      </c>
      <c r="M125" s="29">
        <v>28346229.363867305</v>
      </c>
      <c r="N125" s="26">
        <v>527368.57212541997</v>
      </c>
      <c r="O125" s="26">
        <v>37894140.517072618</v>
      </c>
      <c r="P125" s="19">
        <v>5383103</v>
      </c>
      <c r="Q125" s="29">
        <v>28346229.363867305</v>
      </c>
      <c r="R125" s="26">
        <v>527368.57212541997</v>
      </c>
      <c r="S125" s="26">
        <v>37894140.517072618</v>
      </c>
      <c r="T125" s="19">
        <v>5383103</v>
      </c>
      <c r="U125" s="29">
        <v>28346229.363867305</v>
      </c>
      <c r="V125" s="26">
        <v>527368.57212541997</v>
      </c>
      <c r="W125" s="26">
        <v>37894140.517072618</v>
      </c>
      <c r="X125" s="19">
        <v>5383103</v>
      </c>
      <c r="Y125" s="29">
        <v>28346229.363867305</v>
      </c>
      <c r="Z125" s="26">
        <v>527368.57212541997</v>
      </c>
      <c r="AA125" s="26">
        <v>37894140.517072618</v>
      </c>
      <c r="AB125" s="19">
        <v>5383103</v>
      </c>
      <c r="AC125" s="29">
        <v>28346229.363867305</v>
      </c>
      <c r="AD125" s="26">
        <v>527368.57212541997</v>
      </c>
      <c r="AE125" s="26">
        <v>37894140.517072618</v>
      </c>
      <c r="AF125" s="19">
        <v>5383103</v>
      </c>
      <c r="AG125" s="29">
        <v>28346229.363867305</v>
      </c>
      <c r="AH125" s="26">
        <v>527368.57212541997</v>
      </c>
      <c r="AI125" s="26">
        <v>37894140.517072618</v>
      </c>
      <c r="AJ125" s="19">
        <v>5383103</v>
      </c>
      <c r="AK125" s="29">
        <v>28346229.363867305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36406277.51881519</v>
      </c>
      <c r="H126" s="19">
        <v>5861351</v>
      </c>
      <c r="I126" s="29">
        <v>28456264.88121938</v>
      </c>
      <c r="J126" s="19">
        <v>500000</v>
      </c>
      <c r="K126" s="19">
        <v>37724418.991288796</v>
      </c>
      <c r="L126" s="19">
        <v>5861351</v>
      </c>
      <c r="M126" s="29">
        <v>28737519.503518857</v>
      </c>
      <c r="N126" s="26">
        <v>529475.21202088892</v>
      </c>
      <c r="O126" s="26">
        <v>37945367.729093507</v>
      </c>
      <c r="P126" s="19">
        <v>5861351</v>
      </c>
      <c r="Q126" s="29">
        <v>28737519.503518857</v>
      </c>
      <c r="R126" s="26">
        <v>529475.21202088892</v>
      </c>
      <c r="S126" s="26">
        <v>37945367.729093507</v>
      </c>
      <c r="T126" s="19">
        <v>5861351</v>
      </c>
      <c r="U126" s="29">
        <v>28737519.503518857</v>
      </c>
      <c r="V126" s="26">
        <v>529475.21202088892</v>
      </c>
      <c r="W126" s="26">
        <v>37945367.729093507</v>
      </c>
      <c r="X126" s="19">
        <v>5861351</v>
      </c>
      <c r="Y126" s="29">
        <v>28737519.503518857</v>
      </c>
      <c r="Z126" s="26">
        <v>529475.21202088892</v>
      </c>
      <c r="AA126" s="26">
        <v>37945367.729093507</v>
      </c>
      <c r="AB126" s="19">
        <v>5861351</v>
      </c>
      <c r="AC126" s="29">
        <v>28737519.503518857</v>
      </c>
      <c r="AD126" s="26">
        <v>529475.21202088892</v>
      </c>
      <c r="AE126" s="26">
        <v>37945367.729093507</v>
      </c>
      <c r="AF126" s="19">
        <v>5861351</v>
      </c>
      <c r="AG126" s="29">
        <v>28737519.503518857</v>
      </c>
      <c r="AH126" s="26">
        <v>529475.21202088892</v>
      </c>
      <c r="AI126" s="26">
        <v>37945367.729093507</v>
      </c>
      <c r="AJ126" s="19">
        <v>5861351</v>
      </c>
      <c r="AK126" s="29">
        <v>28737519.503518857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36364307.51881519</v>
      </c>
      <c r="H127" s="19">
        <v>6353321</v>
      </c>
      <c r="I127" s="29">
        <v>28815842.824076522</v>
      </c>
      <c r="J127" s="19">
        <v>500000</v>
      </c>
      <c r="K127" s="19">
        <v>37732448.991288796</v>
      </c>
      <c r="L127" s="19">
        <v>6353321</v>
      </c>
      <c r="M127" s="29">
        <v>29130705.619076334</v>
      </c>
      <c r="N127" s="26">
        <v>531581.85191637278</v>
      </c>
      <c r="O127" s="26">
        <v>37984979.58100988</v>
      </c>
      <c r="P127" s="19">
        <v>6353321</v>
      </c>
      <c r="Q127" s="29">
        <v>29130705.619076334</v>
      </c>
      <c r="R127" s="26">
        <v>531581.85191637278</v>
      </c>
      <c r="S127" s="26">
        <v>37984979.58100988</v>
      </c>
      <c r="T127" s="19">
        <v>6353321</v>
      </c>
      <c r="U127" s="29">
        <v>29130705.619076334</v>
      </c>
      <c r="V127" s="26">
        <v>531581.85191637278</v>
      </c>
      <c r="W127" s="26">
        <v>37984979.58100988</v>
      </c>
      <c r="X127" s="19">
        <v>6353321</v>
      </c>
      <c r="Y127" s="29">
        <v>29130705.619076334</v>
      </c>
      <c r="Z127" s="26">
        <v>531581.85191637278</v>
      </c>
      <c r="AA127" s="26">
        <v>37984979.58100988</v>
      </c>
      <c r="AB127" s="19">
        <v>6353321</v>
      </c>
      <c r="AC127" s="29">
        <v>29130705.619076334</v>
      </c>
      <c r="AD127" s="26">
        <v>531581.85191637278</v>
      </c>
      <c r="AE127" s="26">
        <v>37984979.58100988</v>
      </c>
      <c r="AF127" s="19">
        <v>6353321</v>
      </c>
      <c r="AG127" s="29">
        <v>29130705.619076334</v>
      </c>
      <c r="AH127" s="26">
        <v>531581.85191637278</v>
      </c>
      <c r="AI127" s="26">
        <v>37984979.58100988</v>
      </c>
      <c r="AJ127" s="19">
        <v>6353321</v>
      </c>
      <c r="AK127" s="29">
        <v>29130705.619076334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36594058.51881519</v>
      </c>
      <c r="H128" s="19">
        <v>6573570</v>
      </c>
      <c r="I128" s="29">
        <v>29175420.766933668</v>
      </c>
      <c r="J128" s="19">
        <v>500000</v>
      </c>
      <c r="K128" s="19">
        <v>38012199.991288796</v>
      </c>
      <c r="L128" s="19">
        <v>6573570</v>
      </c>
      <c r="M128" s="29">
        <v>29525787.710539743</v>
      </c>
      <c r="N128" s="26">
        <v>533688.49181184173</v>
      </c>
      <c r="O128" s="26">
        <v>38298419.072821721</v>
      </c>
      <c r="P128" s="19">
        <v>6573570</v>
      </c>
      <c r="Q128" s="29">
        <v>29525787.710539743</v>
      </c>
      <c r="R128" s="26">
        <v>533688.49181184173</v>
      </c>
      <c r="S128" s="26">
        <v>38298419.072821721</v>
      </c>
      <c r="T128" s="19">
        <v>6573570</v>
      </c>
      <c r="U128" s="29">
        <v>29525787.710539743</v>
      </c>
      <c r="V128" s="26">
        <v>533688.49181184173</v>
      </c>
      <c r="W128" s="26">
        <v>38298419.072821721</v>
      </c>
      <c r="X128" s="19">
        <v>6573570</v>
      </c>
      <c r="Y128" s="29">
        <v>29525787.710539743</v>
      </c>
      <c r="Z128" s="26">
        <v>533688.49181184173</v>
      </c>
      <c r="AA128" s="26">
        <v>38298419.072821721</v>
      </c>
      <c r="AB128" s="19">
        <v>6573570</v>
      </c>
      <c r="AC128" s="29">
        <v>29525787.710539743</v>
      </c>
      <c r="AD128" s="26">
        <v>533688.49181184173</v>
      </c>
      <c r="AE128" s="26">
        <v>38298419.072821721</v>
      </c>
      <c r="AF128" s="19">
        <v>6573570</v>
      </c>
      <c r="AG128" s="29">
        <v>29525787.710539743</v>
      </c>
      <c r="AH128" s="26">
        <v>533688.49181184173</v>
      </c>
      <c r="AI128" s="26">
        <v>38298419.072821721</v>
      </c>
      <c r="AJ128" s="19">
        <v>6573570</v>
      </c>
      <c r="AK128" s="29">
        <v>29525787.710539743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36764256.51881519</v>
      </c>
      <c r="H129" s="19">
        <v>6853372</v>
      </c>
      <c r="I129" s="29">
        <v>29468363.779433668</v>
      </c>
      <c r="J129" s="19">
        <v>500000</v>
      </c>
      <c r="K129" s="19">
        <v>38232397.991288796</v>
      </c>
      <c r="L129" s="19">
        <v>6853372</v>
      </c>
      <c r="M129" s="29">
        <v>29856130.847551934</v>
      </c>
      <c r="N129" s="26">
        <v>535795.13170731068</v>
      </c>
      <c r="O129" s="26">
        <v>38554412.204529032</v>
      </c>
      <c r="P129" s="19">
        <v>6853372</v>
      </c>
      <c r="Q129" s="29">
        <v>29856130.847551934</v>
      </c>
      <c r="R129" s="26">
        <v>535795.13170731068</v>
      </c>
      <c r="S129" s="26">
        <v>38554412.204529032</v>
      </c>
      <c r="T129" s="19">
        <v>6853372</v>
      </c>
      <c r="U129" s="29">
        <v>29856130.847551934</v>
      </c>
      <c r="V129" s="26">
        <v>535795.13170731068</v>
      </c>
      <c r="W129" s="26">
        <v>38554412.204529032</v>
      </c>
      <c r="X129" s="19">
        <v>6853372</v>
      </c>
      <c r="Y129" s="29">
        <v>29856130.847551934</v>
      </c>
      <c r="Z129" s="26">
        <v>535795.13170731068</v>
      </c>
      <c r="AA129" s="26">
        <v>38554412.204529032</v>
      </c>
      <c r="AB129" s="19">
        <v>6853372</v>
      </c>
      <c r="AC129" s="29">
        <v>29856130.847551934</v>
      </c>
      <c r="AD129" s="26">
        <v>535795.13170731068</v>
      </c>
      <c r="AE129" s="26">
        <v>38554412.204529032</v>
      </c>
      <c r="AF129" s="19">
        <v>6853372</v>
      </c>
      <c r="AG129" s="29">
        <v>29856130.847551934</v>
      </c>
      <c r="AH129" s="26">
        <v>535795.13170731068</v>
      </c>
      <c r="AI129" s="26">
        <v>38554412.204529032</v>
      </c>
      <c r="AJ129" s="19">
        <v>6853372</v>
      </c>
      <c r="AK129" s="29">
        <v>29856130.847551934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36903241.51881519</v>
      </c>
      <c r="H130" s="19">
        <v>7164387</v>
      </c>
      <c r="I130" s="29">
        <v>29761306.791933667</v>
      </c>
      <c r="J130" s="19">
        <v>500000</v>
      </c>
      <c r="K130" s="19">
        <v>38421382.991288796</v>
      </c>
      <c r="L130" s="19">
        <v>7164387</v>
      </c>
      <c r="M130" s="29">
        <v>30188369.960470047</v>
      </c>
      <c r="N130" s="26">
        <v>537901.77160277963</v>
      </c>
      <c r="O130" s="26">
        <v>38781298.976131812</v>
      </c>
      <c r="P130" s="19">
        <v>7164387</v>
      </c>
      <c r="Q130" s="29">
        <v>30188369.960470047</v>
      </c>
      <c r="R130" s="26">
        <v>537901.77160277963</v>
      </c>
      <c r="S130" s="26">
        <v>38781298.976131812</v>
      </c>
      <c r="T130" s="19">
        <v>7164387</v>
      </c>
      <c r="U130" s="29">
        <v>30188369.960470047</v>
      </c>
      <c r="V130" s="26">
        <v>537901.77160277963</v>
      </c>
      <c r="W130" s="26">
        <v>38781298.976131812</v>
      </c>
      <c r="X130" s="19">
        <v>7164387</v>
      </c>
      <c r="Y130" s="29">
        <v>30188369.960470047</v>
      </c>
      <c r="Z130" s="26">
        <v>537901.77160277963</v>
      </c>
      <c r="AA130" s="26">
        <v>38781298.976131812</v>
      </c>
      <c r="AB130" s="19">
        <v>7164387</v>
      </c>
      <c r="AC130" s="29">
        <v>30188369.960470047</v>
      </c>
      <c r="AD130" s="26">
        <v>537901.77160277963</v>
      </c>
      <c r="AE130" s="26">
        <v>38781298.976131812</v>
      </c>
      <c r="AF130" s="19">
        <v>7164387</v>
      </c>
      <c r="AG130" s="29">
        <v>30188369.960470047</v>
      </c>
      <c r="AH130" s="26">
        <v>537901.77160277963</v>
      </c>
      <c r="AI130" s="26">
        <v>38781298.976131812</v>
      </c>
      <c r="AJ130" s="19">
        <v>7164387</v>
      </c>
      <c r="AK130" s="29">
        <v>30188369.960470047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37070429.51881519</v>
      </c>
      <c r="H131" s="19">
        <v>7447199</v>
      </c>
      <c r="I131" s="29">
        <v>30054249.804433666</v>
      </c>
      <c r="J131" s="19">
        <v>500000</v>
      </c>
      <c r="K131" s="19">
        <v>38638570.991288796</v>
      </c>
      <c r="L131" s="19">
        <v>7447199</v>
      </c>
      <c r="M131" s="29">
        <v>30522505.049294081</v>
      </c>
      <c r="N131" s="26">
        <v>540008.41149824858</v>
      </c>
      <c r="O131" s="26">
        <v>39038495.38763006</v>
      </c>
      <c r="P131" s="19">
        <v>7447199</v>
      </c>
      <c r="Q131" s="29">
        <v>30522505.049294081</v>
      </c>
      <c r="R131" s="26">
        <v>540008.41149824858</v>
      </c>
      <c r="S131" s="26">
        <v>39038495.38763006</v>
      </c>
      <c r="T131" s="19">
        <v>7447199</v>
      </c>
      <c r="U131" s="29">
        <v>30522505.049294081</v>
      </c>
      <c r="V131" s="26">
        <v>540008.41149824858</v>
      </c>
      <c r="W131" s="26">
        <v>39038495.38763006</v>
      </c>
      <c r="X131" s="19">
        <v>7447199</v>
      </c>
      <c r="Y131" s="29">
        <v>30522505.049294081</v>
      </c>
      <c r="Z131" s="26">
        <v>540008.41149824858</v>
      </c>
      <c r="AA131" s="26">
        <v>39038495.38763006</v>
      </c>
      <c r="AB131" s="19">
        <v>7447199</v>
      </c>
      <c r="AC131" s="29">
        <v>30522505.049294081</v>
      </c>
      <c r="AD131" s="26">
        <v>540008.41149824858</v>
      </c>
      <c r="AE131" s="26">
        <v>39038495.38763006</v>
      </c>
      <c r="AF131" s="19">
        <v>7447199</v>
      </c>
      <c r="AG131" s="29">
        <v>30522505.049294081</v>
      </c>
      <c r="AH131" s="26">
        <v>540008.41149824858</v>
      </c>
      <c r="AI131" s="26">
        <v>39038495.38763006</v>
      </c>
      <c r="AJ131" s="19">
        <v>7447199</v>
      </c>
      <c r="AK131" s="29">
        <v>30522505.049294081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37076444.51881519</v>
      </c>
      <c r="H132" s="19">
        <v>7891184</v>
      </c>
      <c r="I132" s="29">
        <v>30347192.816933673</v>
      </c>
      <c r="J132" s="19">
        <v>500000</v>
      </c>
      <c r="K132" s="19">
        <v>38694585.991288796</v>
      </c>
      <c r="L132" s="19">
        <v>7891184</v>
      </c>
      <c r="M132" s="29">
        <v>30858536.114024039</v>
      </c>
      <c r="N132" s="26">
        <v>542115.05139371753</v>
      </c>
      <c r="O132" s="26">
        <v>39136625.439023778</v>
      </c>
      <c r="P132" s="19">
        <v>7891184</v>
      </c>
      <c r="Q132" s="29">
        <v>30858536.114024039</v>
      </c>
      <c r="R132" s="26">
        <v>542115.05139371753</v>
      </c>
      <c r="S132" s="26">
        <v>39136625.439023778</v>
      </c>
      <c r="T132" s="19">
        <v>7891184</v>
      </c>
      <c r="U132" s="29">
        <v>30858536.114024039</v>
      </c>
      <c r="V132" s="26">
        <v>542115.05139371753</v>
      </c>
      <c r="W132" s="26">
        <v>39136625.439023778</v>
      </c>
      <c r="X132" s="19">
        <v>7891184</v>
      </c>
      <c r="Y132" s="29">
        <v>30858536.114024039</v>
      </c>
      <c r="Z132" s="26">
        <v>542115.05139371753</v>
      </c>
      <c r="AA132" s="26">
        <v>39136625.439023778</v>
      </c>
      <c r="AB132" s="19">
        <v>7891184</v>
      </c>
      <c r="AC132" s="29">
        <v>30858536.114024039</v>
      </c>
      <c r="AD132" s="26">
        <v>542115.05139371753</v>
      </c>
      <c r="AE132" s="26">
        <v>39136625.439023778</v>
      </c>
      <c r="AF132" s="19">
        <v>7891184</v>
      </c>
      <c r="AG132" s="29">
        <v>30858536.114024039</v>
      </c>
      <c r="AH132" s="26">
        <v>542115.05139371753</v>
      </c>
      <c r="AI132" s="26">
        <v>39136625.439023778</v>
      </c>
      <c r="AJ132" s="19">
        <v>7891184</v>
      </c>
      <c r="AK132" s="29">
        <v>30858536.114024039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37038688.51881519</v>
      </c>
      <c r="H133" s="19">
        <v>8378940</v>
      </c>
      <c r="I133" s="29">
        <v>30640135.829433672</v>
      </c>
      <c r="J133" s="19">
        <v>500000</v>
      </c>
      <c r="K133" s="19">
        <v>38706829.991288796</v>
      </c>
      <c r="L133" s="19">
        <v>8378940</v>
      </c>
      <c r="M133" s="29">
        <v>31196463.154659916</v>
      </c>
      <c r="N133" s="26">
        <v>544221.69128918648</v>
      </c>
      <c r="O133" s="26">
        <v>39193091.130312964</v>
      </c>
      <c r="P133" s="19">
        <v>8378940</v>
      </c>
      <c r="Q133" s="29">
        <v>31196463.154659916</v>
      </c>
      <c r="R133" s="26">
        <v>544221.69128918648</v>
      </c>
      <c r="S133" s="26">
        <v>39193091.130312964</v>
      </c>
      <c r="T133" s="19">
        <v>8378940</v>
      </c>
      <c r="U133" s="29">
        <v>31196463.154659916</v>
      </c>
      <c r="V133" s="26">
        <v>544221.69128918648</v>
      </c>
      <c r="W133" s="26">
        <v>39193091.130312964</v>
      </c>
      <c r="X133" s="19">
        <v>8378940</v>
      </c>
      <c r="Y133" s="29">
        <v>31196463.154659916</v>
      </c>
      <c r="Z133" s="26">
        <v>544221.69128918648</v>
      </c>
      <c r="AA133" s="26">
        <v>39193091.130312964</v>
      </c>
      <c r="AB133" s="19">
        <v>8378940</v>
      </c>
      <c r="AC133" s="29">
        <v>31196463.154659916</v>
      </c>
      <c r="AD133" s="26">
        <v>544221.69128918648</v>
      </c>
      <c r="AE133" s="26">
        <v>39193091.130312964</v>
      </c>
      <c r="AF133" s="19">
        <v>8378940</v>
      </c>
      <c r="AG133" s="29">
        <v>31196463.154659916</v>
      </c>
      <c r="AH133" s="26">
        <v>544221.69128918648</v>
      </c>
      <c r="AI133" s="26">
        <v>39193091.130312964</v>
      </c>
      <c r="AJ133" s="19">
        <v>8378940</v>
      </c>
      <c r="AK133" s="29">
        <v>31196463.154659916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36890299.51881519</v>
      </c>
      <c r="H134" s="19">
        <v>8977329</v>
      </c>
      <c r="I134" s="29">
        <v>30933078.841933671</v>
      </c>
      <c r="J134" s="19">
        <v>500000</v>
      </c>
      <c r="K134" s="19">
        <v>38608440.991288796</v>
      </c>
      <c r="L134" s="19">
        <v>8977329</v>
      </c>
      <c r="M134" s="29">
        <v>31534406.167159919</v>
      </c>
      <c r="N134" s="26">
        <v>546328.33118465543</v>
      </c>
      <c r="O134" s="26">
        <v>39141030.46149762</v>
      </c>
      <c r="P134" s="19">
        <v>8977329</v>
      </c>
      <c r="Q134" s="29">
        <v>31536286.171201717</v>
      </c>
      <c r="R134" s="26">
        <v>546328.33118465543</v>
      </c>
      <c r="S134" s="26">
        <v>39141030.46149762</v>
      </c>
      <c r="T134" s="19">
        <v>8977329</v>
      </c>
      <c r="U134" s="29">
        <v>31536286.171201717</v>
      </c>
      <c r="V134" s="26">
        <v>546328.33118465543</v>
      </c>
      <c r="W134" s="26">
        <v>39141030.46149762</v>
      </c>
      <c r="X134" s="19">
        <v>8977329</v>
      </c>
      <c r="Y134" s="29">
        <v>31536286.171201717</v>
      </c>
      <c r="Z134" s="26">
        <v>546328.33118465543</v>
      </c>
      <c r="AA134" s="26">
        <v>39141030.46149762</v>
      </c>
      <c r="AB134" s="19">
        <v>8977329</v>
      </c>
      <c r="AC134" s="29">
        <v>31536286.171201717</v>
      </c>
      <c r="AD134" s="26">
        <v>546328.33118465543</v>
      </c>
      <c r="AE134" s="26">
        <v>39141030.46149762</v>
      </c>
      <c r="AF134" s="19">
        <v>8977329</v>
      </c>
      <c r="AG134" s="29">
        <v>31536286.171201717</v>
      </c>
      <c r="AH134" s="26">
        <v>546328.33118465543</v>
      </c>
      <c r="AI134" s="26">
        <v>39141030.46149762</v>
      </c>
      <c r="AJ134" s="19">
        <v>8977329</v>
      </c>
      <c r="AK134" s="29">
        <v>31536286.171201717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37021261.51881519</v>
      </c>
      <c r="H135" s="19">
        <v>9296367</v>
      </c>
      <c r="I135" s="29">
        <v>31226021.854433671</v>
      </c>
      <c r="J135" s="19">
        <v>500000</v>
      </c>
      <c r="K135" s="19">
        <v>38789402.991288796</v>
      </c>
      <c r="L135" s="19">
        <v>9296367</v>
      </c>
      <c r="M135" s="29">
        <v>31872349.179659918</v>
      </c>
      <c r="N135" s="26">
        <v>548434.97108012438</v>
      </c>
      <c r="O135" s="26">
        <v>39370427.432577744</v>
      </c>
      <c r="P135" s="19">
        <v>9296367</v>
      </c>
      <c r="Q135" s="29">
        <v>31878005.16364944</v>
      </c>
      <c r="R135" s="26">
        <v>548434.97108012438</v>
      </c>
      <c r="S135" s="26">
        <v>39370427.432577744</v>
      </c>
      <c r="T135" s="19">
        <v>9296367</v>
      </c>
      <c r="U135" s="29">
        <v>31878005.16364944</v>
      </c>
      <c r="V135" s="26">
        <v>548434.97108012438</v>
      </c>
      <c r="W135" s="26">
        <v>39370427.432577744</v>
      </c>
      <c r="X135" s="19">
        <v>9296367</v>
      </c>
      <c r="Y135" s="29">
        <v>31878005.16364944</v>
      </c>
      <c r="Z135" s="26">
        <v>548434.97108012438</v>
      </c>
      <c r="AA135" s="26">
        <v>39370427.432577744</v>
      </c>
      <c r="AB135" s="19">
        <v>9296367</v>
      </c>
      <c r="AC135" s="29">
        <v>31878005.16364944</v>
      </c>
      <c r="AD135" s="26">
        <v>548434.97108012438</v>
      </c>
      <c r="AE135" s="26">
        <v>39370427.432577744</v>
      </c>
      <c r="AF135" s="19">
        <v>9296367</v>
      </c>
      <c r="AG135" s="29">
        <v>31878005.16364944</v>
      </c>
      <c r="AH135" s="26">
        <v>548434.97108012438</v>
      </c>
      <c r="AI135" s="26">
        <v>39370427.432577744</v>
      </c>
      <c r="AJ135" s="19">
        <v>9296367</v>
      </c>
      <c r="AK135" s="29">
        <v>31878005.16364944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37120913.51881519</v>
      </c>
      <c r="H136" s="19">
        <v>9646715</v>
      </c>
      <c r="I136" s="29">
        <v>31518964.86693367</v>
      </c>
      <c r="J136" s="19">
        <v>500000</v>
      </c>
      <c r="K136" s="19">
        <v>38939054.991288796</v>
      </c>
      <c r="L136" s="19">
        <v>9646715</v>
      </c>
      <c r="M136" s="29">
        <v>32210292.192159917</v>
      </c>
      <c r="N136" s="26">
        <v>550000</v>
      </c>
      <c r="O136" s="26">
        <v>39570079.432577744</v>
      </c>
      <c r="P136" s="19">
        <v>9646715</v>
      </c>
      <c r="Q136" s="29">
        <v>32221620.13200308</v>
      </c>
      <c r="R136" s="26">
        <v>550541.61097559333</v>
      </c>
      <c r="S136" s="26">
        <v>39570621.043553337</v>
      </c>
      <c r="T136" s="19">
        <v>9646715</v>
      </c>
      <c r="U136" s="29">
        <v>32221620.13200308</v>
      </c>
      <c r="V136" s="26">
        <v>550541.61097559333</v>
      </c>
      <c r="W136" s="26">
        <v>39570621.043553337</v>
      </c>
      <c r="X136" s="19">
        <v>9646715</v>
      </c>
      <c r="Y136" s="29">
        <v>32221620.13200308</v>
      </c>
      <c r="Z136" s="26">
        <v>550541.61097559333</v>
      </c>
      <c r="AA136" s="26">
        <v>39570621.043553337</v>
      </c>
      <c r="AB136" s="19">
        <v>9646715</v>
      </c>
      <c r="AC136" s="29">
        <v>32221620.13200308</v>
      </c>
      <c r="AD136" s="26">
        <v>550541.61097559333</v>
      </c>
      <c r="AE136" s="26">
        <v>39570621.043553337</v>
      </c>
      <c r="AF136" s="19">
        <v>9646715</v>
      </c>
      <c r="AG136" s="29">
        <v>32221620.13200308</v>
      </c>
      <c r="AH136" s="26">
        <v>550541.61097559333</v>
      </c>
      <c r="AI136" s="26">
        <v>39570621.043553337</v>
      </c>
      <c r="AJ136" s="19">
        <v>9646715</v>
      </c>
      <c r="AK136" s="29">
        <v>32221620.13200308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37196157.51881519</v>
      </c>
      <c r="H137" s="19">
        <v>10021471</v>
      </c>
      <c r="I137" s="29">
        <v>31747453.016933672</v>
      </c>
      <c r="J137" s="19">
        <v>500000</v>
      </c>
      <c r="K137" s="19">
        <v>39064298.991288796</v>
      </c>
      <c r="L137" s="19">
        <v>10021471</v>
      </c>
      <c r="M137" s="29">
        <v>32483780.342159916</v>
      </c>
      <c r="N137" s="26">
        <v>550000</v>
      </c>
      <c r="O137" s="26">
        <v>39745323.432577744</v>
      </c>
      <c r="P137" s="19">
        <v>10021471</v>
      </c>
      <c r="Q137" s="29">
        <v>32502676.213762648</v>
      </c>
      <c r="R137" s="26">
        <v>552648.25087106228</v>
      </c>
      <c r="S137" s="26">
        <v>39748513.2944244</v>
      </c>
      <c r="T137" s="19">
        <v>10021471</v>
      </c>
      <c r="U137" s="29">
        <v>32502676.213762648</v>
      </c>
      <c r="V137" s="26">
        <v>552648.25087106228</v>
      </c>
      <c r="W137" s="26">
        <v>39748513.2944244</v>
      </c>
      <c r="X137" s="19">
        <v>10021471</v>
      </c>
      <c r="Y137" s="29">
        <v>32502676.213762648</v>
      </c>
      <c r="Z137" s="26">
        <v>552648.25087106228</v>
      </c>
      <c r="AA137" s="26">
        <v>39748513.2944244</v>
      </c>
      <c r="AB137" s="19">
        <v>10021471</v>
      </c>
      <c r="AC137" s="29">
        <v>32502676.213762648</v>
      </c>
      <c r="AD137" s="26">
        <v>552648.25087106228</v>
      </c>
      <c r="AE137" s="26">
        <v>39748513.2944244</v>
      </c>
      <c r="AF137" s="19">
        <v>10021471</v>
      </c>
      <c r="AG137" s="29">
        <v>32502676.213762648</v>
      </c>
      <c r="AH137" s="26">
        <v>552648.25087106228</v>
      </c>
      <c r="AI137" s="26">
        <v>39748513.2944244</v>
      </c>
      <c r="AJ137" s="19">
        <v>10021471</v>
      </c>
      <c r="AK137" s="29">
        <v>32502676.213762648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37177141.51881519</v>
      </c>
      <c r="H138" s="19">
        <v>10490487</v>
      </c>
      <c r="I138" s="29">
        <v>31915351.466933671</v>
      </c>
      <c r="J138" s="19">
        <v>500000</v>
      </c>
      <c r="K138" s="19">
        <v>39095282.991288796</v>
      </c>
      <c r="L138" s="19">
        <v>10490487</v>
      </c>
      <c r="M138" s="29">
        <v>32696678.792159919</v>
      </c>
      <c r="N138" s="26">
        <v>550000</v>
      </c>
      <c r="O138" s="26">
        <v>39826307.432577744</v>
      </c>
      <c r="P138" s="19">
        <v>10490487</v>
      </c>
      <c r="Q138" s="29">
        <v>32725038.571428154</v>
      </c>
      <c r="R138" s="26">
        <v>554754.89076654613</v>
      </c>
      <c r="S138" s="26">
        <v>39834252.185190946</v>
      </c>
      <c r="T138" s="19">
        <v>10490487</v>
      </c>
      <c r="U138" s="29">
        <v>32725038.571428154</v>
      </c>
      <c r="V138" s="26">
        <v>554754.89076654613</v>
      </c>
      <c r="W138" s="26">
        <v>39834252.185190946</v>
      </c>
      <c r="X138" s="19">
        <v>10490487</v>
      </c>
      <c r="Y138" s="29">
        <v>32725038.571428154</v>
      </c>
      <c r="Z138" s="26">
        <v>554754.89076654613</v>
      </c>
      <c r="AA138" s="26">
        <v>39834252.185190946</v>
      </c>
      <c r="AB138" s="19">
        <v>10490487</v>
      </c>
      <c r="AC138" s="29">
        <v>32725038.571428154</v>
      </c>
      <c r="AD138" s="26">
        <v>554754.89076654613</v>
      </c>
      <c r="AE138" s="26">
        <v>39834252.185190946</v>
      </c>
      <c r="AF138" s="19">
        <v>10490487</v>
      </c>
      <c r="AG138" s="29">
        <v>32725038.571428154</v>
      </c>
      <c r="AH138" s="26">
        <v>554754.89076654613</v>
      </c>
      <c r="AI138" s="26">
        <v>39834252.185190946</v>
      </c>
      <c r="AJ138" s="19">
        <v>10490487</v>
      </c>
      <c r="AK138" s="29">
        <v>32725038.571428154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37146581.51881519</v>
      </c>
      <c r="H139" s="19">
        <v>10971047</v>
      </c>
      <c r="I139" s="29">
        <v>32051161.566933673</v>
      </c>
      <c r="J139" s="19">
        <v>500000</v>
      </c>
      <c r="K139" s="19">
        <v>39114722.991288796</v>
      </c>
      <c r="L139" s="19">
        <v>10971047</v>
      </c>
      <c r="M139" s="29">
        <v>32877488.892159916</v>
      </c>
      <c r="N139" s="26">
        <v>550000</v>
      </c>
      <c r="O139" s="26">
        <v>39895747.432577744</v>
      </c>
      <c r="P139" s="19">
        <v>10971047</v>
      </c>
      <c r="Q139" s="29">
        <v>32917208.554999575</v>
      </c>
      <c r="R139" s="26">
        <v>556861.53066201508</v>
      </c>
      <c r="S139" s="26">
        <v>39910553.715852961</v>
      </c>
      <c r="T139" s="19">
        <v>10971047</v>
      </c>
      <c r="U139" s="29">
        <v>32917208.554999575</v>
      </c>
      <c r="V139" s="26">
        <v>556861.53066201508</v>
      </c>
      <c r="W139" s="26">
        <v>39910553.715852961</v>
      </c>
      <c r="X139" s="19">
        <v>10971047</v>
      </c>
      <c r="Y139" s="29">
        <v>32917208.554999575</v>
      </c>
      <c r="Z139" s="26">
        <v>556861.53066201508</v>
      </c>
      <c r="AA139" s="26">
        <v>39910553.715852961</v>
      </c>
      <c r="AB139" s="19">
        <v>10971047</v>
      </c>
      <c r="AC139" s="29">
        <v>32917208.554999575</v>
      </c>
      <c r="AD139" s="26">
        <v>556861.53066201508</v>
      </c>
      <c r="AE139" s="26">
        <v>39910553.715852961</v>
      </c>
      <c r="AF139" s="19">
        <v>10971047</v>
      </c>
      <c r="AG139" s="29">
        <v>32917208.554999575</v>
      </c>
      <c r="AH139" s="26">
        <v>556861.53066201508</v>
      </c>
      <c r="AI139" s="26">
        <v>39910553.715852961</v>
      </c>
      <c r="AJ139" s="19">
        <v>10971047</v>
      </c>
      <c r="AK139" s="29">
        <v>32917208.554999575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37102418.51881519</v>
      </c>
      <c r="H140" s="19">
        <v>11465210</v>
      </c>
      <c r="I140" s="29">
        <v>32180563.516933672</v>
      </c>
      <c r="J140" s="19">
        <v>500000</v>
      </c>
      <c r="K140" s="19">
        <v>39120559.991288796</v>
      </c>
      <c r="L140" s="19">
        <v>11465210</v>
      </c>
      <c r="M140" s="29">
        <v>33051890.842159916</v>
      </c>
      <c r="N140" s="26">
        <v>550000</v>
      </c>
      <c r="O140" s="26">
        <v>39951584.432577744</v>
      </c>
      <c r="P140" s="19">
        <v>11465210</v>
      </c>
      <c r="Q140" s="29">
        <v>33104866.364476919</v>
      </c>
      <c r="R140" s="26">
        <v>558968.17055748403</v>
      </c>
      <c r="S140" s="26">
        <v>39975358.886410445</v>
      </c>
      <c r="T140" s="19">
        <v>11465210</v>
      </c>
      <c r="U140" s="29">
        <v>33104866.364476919</v>
      </c>
      <c r="V140" s="26">
        <v>558968.17055748403</v>
      </c>
      <c r="W140" s="26">
        <v>39975358.886410445</v>
      </c>
      <c r="X140" s="19">
        <v>11465210</v>
      </c>
      <c r="Y140" s="29">
        <v>33104866.364476919</v>
      </c>
      <c r="Z140" s="26">
        <v>558968.17055748403</v>
      </c>
      <c r="AA140" s="26">
        <v>39975358.886410445</v>
      </c>
      <c r="AB140" s="19">
        <v>11465210</v>
      </c>
      <c r="AC140" s="29">
        <v>33104866.364476919</v>
      </c>
      <c r="AD140" s="26">
        <v>558968.17055748403</v>
      </c>
      <c r="AE140" s="26">
        <v>39975358.886410445</v>
      </c>
      <c r="AF140" s="19">
        <v>11465210</v>
      </c>
      <c r="AG140" s="29">
        <v>33104866.364476919</v>
      </c>
      <c r="AH140" s="26">
        <v>558968.17055748403</v>
      </c>
      <c r="AI140" s="26">
        <v>39975358.886410445</v>
      </c>
      <c r="AJ140" s="19">
        <v>11465210</v>
      </c>
      <c r="AK140" s="29">
        <v>33104866.364476919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37003340.51881519</v>
      </c>
      <c r="H141" s="19">
        <v>12014288</v>
      </c>
      <c r="I141" s="29">
        <v>32349335.766933672</v>
      </c>
      <c r="J141" s="19">
        <v>500000</v>
      </c>
      <c r="K141" s="19">
        <v>39071481.991288796</v>
      </c>
      <c r="L141" s="19">
        <v>12014288</v>
      </c>
      <c r="M141" s="29">
        <v>33265663.092159916</v>
      </c>
      <c r="N141" s="26">
        <v>550000</v>
      </c>
      <c r="O141" s="26">
        <v>39952506.432577744</v>
      </c>
      <c r="P141" s="19">
        <v>12014288</v>
      </c>
      <c r="Q141" s="29">
        <v>33333790.449860185</v>
      </c>
      <c r="R141" s="26">
        <v>561074.81045295298</v>
      </c>
      <c r="S141" s="26">
        <v>39987355.696863398</v>
      </c>
      <c r="T141" s="19">
        <v>12014288</v>
      </c>
      <c r="U141" s="29">
        <v>33333790.449860185</v>
      </c>
      <c r="V141" s="26">
        <v>561074.81045295298</v>
      </c>
      <c r="W141" s="26">
        <v>39987355.696863398</v>
      </c>
      <c r="X141" s="19">
        <v>12014288</v>
      </c>
      <c r="Y141" s="29">
        <v>33333790.449860185</v>
      </c>
      <c r="Z141" s="26">
        <v>561074.81045295298</v>
      </c>
      <c r="AA141" s="26">
        <v>39987355.696863398</v>
      </c>
      <c r="AB141" s="19">
        <v>12014288</v>
      </c>
      <c r="AC141" s="29">
        <v>33333790.449860185</v>
      </c>
      <c r="AD141" s="26">
        <v>561074.81045295298</v>
      </c>
      <c r="AE141" s="26">
        <v>39987355.696863398</v>
      </c>
      <c r="AF141" s="19">
        <v>12014288</v>
      </c>
      <c r="AG141" s="29">
        <v>33333790.449860185</v>
      </c>
      <c r="AH141" s="26">
        <v>561074.81045295298</v>
      </c>
      <c r="AI141" s="26">
        <v>39987355.696863398</v>
      </c>
      <c r="AJ141" s="19">
        <v>12014288</v>
      </c>
      <c r="AK141" s="29">
        <v>33333790.449860185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37173622.51881519</v>
      </c>
      <c r="H142" s="19">
        <v>12294006</v>
      </c>
      <c r="I142" s="29">
        <v>32562739.816933673</v>
      </c>
      <c r="J142" s="19">
        <v>500000</v>
      </c>
      <c r="K142" s="19">
        <v>39291763.991288796</v>
      </c>
      <c r="L142" s="19">
        <v>12294006</v>
      </c>
      <c r="M142" s="29">
        <v>33524067.142159916</v>
      </c>
      <c r="N142" s="26">
        <v>550000</v>
      </c>
      <c r="O142" s="26">
        <v>40222788.432577744</v>
      </c>
      <c r="P142" s="19">
        <v>12294006</v>
      </c>
      <c r="Q142" s="29">
        <v>33609242.311149374</v>
      </c>
      <c r="R142" s="26">
        <v>563181.45034842193</v>
      </c>
      <c r="S142" s="26">
        <v>40270819.14721182</v>
      </c>
      <c r="T142" s="19">
        <v>12294006</v>
      </c>
      <c r="U142" s="29">
        <v>33609242.311149374</v>
      </c>
      <c r="V142" s="26">
        <v>563181.45034842193</v>
      </c>
      <c r="W142" s="26">
        <v>40270819.14721182</v>
      </c>
      <c r="X142" s="19">
        <v>12294006</v>
      </c>
      <c r="Y142" s="29">
        <v>33609242.311149374</v>
      </c>
      <c r="Z142" s="26">
        <v>563181.45034842193</v>
      </c>
      <c r="AA142" s="26">
        <v>40270819.14721182</v>
      </c>
      <c r="AB142" s="19">
        <v>12294006</v>
      </c>
      <c r="AC142" s="29">
        <v>33609242.311149374</v>
      </c>
      <c r="AD142" s="26">
        <v>563181.45034842193</v>
      </c>
      <c r="AE142" s="26">
        <v>40270819.14721182</v>
      </c>
      <c r="AF142" s="19">
        <v>12294006</v>
      </c>
      <c r="AG142" s="29">
        <v>33609242.311149374</v>
      </c>
      <c r="AH142" s="26">
        <v>563181.45034842193</v>
      </c>
      <c r="AI142" s="26">
        <v>40270819.14721182</v>
      </c>
      <c r="AJ142" s="19">
        <v>12294006</v>
      </c>
      <c r="AK142" s="29">
        <v>33609242.311149374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37271142.51881519</v>
      </c>
      <c r="H143" s="19">
        <v>12646486</v>
      </c>
      <c r="I143" s="29">
        <v>32794275.216933671</v>
      </c>
      <c r="J143" s="19">
        <v>500000</v>
      </c>
      <c r="K143" s="19">
        <v>39439283.991288796</v>
      </c>
      <c r="L143" s="19">
        <v>12646486</v>
      </c>
      <c r="M143" s="29">
        <v>33800602.542159922</v>
      </c>
      <c r="N143" s="26">
        <v>550000</v>
      </c>
      <c r="O143" s="26">
        <v>40420308.432577744</v>
      </c>
      <c r="P143" s="19">
        <v>12646486</v>
      </c>
      <c r="Q143" s="29">
        <v>33904721.498344488</v>
      </c>
      <c r="R143" s="26">
        <v>565288.09024389088</v>
      </c>
      <c r="S143" s="26">
        <v>40483627.237455711</v>
      </c>
      <c r="T143" s="19">
        <v>12646486</v>
      </c>
      <c r="U143" s="29">
        <v>33904721.498344488</v>
      </c>
      <c r="V143" s="26">
        <v>565288.09024389088</v>
      </c>
      <c r="W143" s="26">
        <v>40483627.237455711</v>
      </c>
      <c r="X143" s="19">
        <v>12646486</v>
      </c>
      <c r="Y143" s="29">
        <v>33904721.498344488</v>
      </c>
      <c r="Z143" s="26">
        <v>565288.09024389088</v>
      </c>
      <c r="AA143" s="26">
        <v>40483627.237455711</v>
      </c>
      <c r="AB143" s="19">
        <v>12646486</v>
      </c>
      <c r="AC143" s="29">
        <v>33904721.498344488</v>
      </c>
      <c r="AD143" s="26">
        <v>565288.09024389088</v>
      </c>
      <c r="AE143" s="26">
        <v>40483627.237455711</v>
      </c>
      <c r="AF143" s="19">
        <v>12646486</v>
      </c>
      <c r="AG143" s="29">
        <v>33904721.498344488</v>
      </c>
      <c r="AH143" s="26">
        <v>565288.09024389088</v>
      </c>
      <c r="AI143" s="26">
        <v>40483627.237455711</v>
      </c>
      <c r="AJ143" s="19">
        <v>12646486</v>
      </c>
      <c r="AK143" s="29">
        <v>33904721.498344488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37309330.51881519</v>
      </c>
      <c r="H144" s="19">
        <v>13058298</v>
      </c>
      <c r="I144" s="29">
        <v>32907586.666933671</v>
      </c>
      <c r="J144" s="19">
        <v>500000</v>
      </c>
      <c r="K144" s="19">
        <v>39527471.991288796</v>
      </c>
      <c r="L144" s="19">
        <v>13058298</v>
      </c>
      <c r="M144" s="29">
        <v>33958913.992159918</v>
      </c>
      <c r="N144" s="26">
        <v>550000</v>
      </c>
      <c r="O144" s="26">
        <v>40558496.432577744</v>
      </c>
      <c r="P144" s="19">
        <v>13058298</v>
      </c>
      <c r="Q144" s="29">
        <v>34083872.711445525</v>
      </c>
      <c r="R144" s="26">
        <v>567394.73013935983</v>
      </c>
      <c r="S144" s="26">
        <v>40639209.967595071</v>
      </c>
      <c r="T144" s="19">
        <v>13058298</v>
      </c>
      <c r="U144" s="29">
        <v>34083872.711445525</v>
      </c>
      <c r="V144" s="26">
        <v>567394.73013935983</v>
      </c>
      <c r="W144" s="26">
        <v>40639209.967595071</v>
      </c>
      <c r="X144" s="19">
        <v>13058298</v>
      </c>
      <c r="Y144" s="29">
        <v>34083872.711445525</v>
      </c>
      <c r="Z144" s="26">
        <v>567394.73013935983</v>
      </c>
      <c r="AA144" s="26">
        <v>40639209.967595071</v>
      </c>
      <c r="AB144" s="19">
        <v>13058298</v>
      </c>
      <c r="AC144" s="29">
        <v>34083872.711445525</v>
      </c>
      <c r="AD144" s="26">
        <v>567394.73013935983</v>
      </c>
      <c r="AE144" s="26">
        <v>40639209.967595071</v>
      </c>
      <c r="AF144" s="19">
        <v>13058298</v>
      </c>
      <c r="AG144" s="29">
        <v>34083872.711445525</v>
      </c>
      <c r="AH144" s="26">
        <v>567394.73013935983</v>
      </c>
      <c r="AI144" s="26">
        <v>40639209.967595071</v>
      </c>
      <c r="AJ144" s="19">
        <v>13058298</v>
      </c>
      <c r="AK144" s="29">
        <v>34083872.711445525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37308520.51881519</v>
      </c>
      <c r="H145" s="19">
        <v>13509108</v>
      </c>
      <c r="I145" s="29">
        <v>33003604.86693367</v>
      </c>
      <c r="J145" s="19">
        <v>500000</v>
      </c>
      <c r="K145" s="19">
        <v>39576661.991288796</v>
      </c>
      <c r="L145" s="19">
        <v>13509108</v>
      </c>
      <c r="M145" s="29">
        <v>34099932.192159913</v>
      </c>
      <c r="N145" s="26">
        <v>550000</v>
      </c>
      <c r="O145" s="26">
        <v>40657686.432577744</v>
      </c>
      <c r="P145" s="19">
        <v>13509108</v>
      </c>
      <c r="Q145" s="29">
        <v>34247626.65045248</v>
      </c>
      <c r="R145" s="26">
        <v>569501.37003482878</v>
      </c>
      <c r="S145" s="26">
        <v>40757901.337629899</v>
      </c>
      <c r="T145" s="19">
        <v>13509108</v>
      </c>
      <c r="U145" s="29">
        <v>34247626.65045248</v>
      </c>
      <c r="V145" s="26">
        <v>569501.37003482878</v>
      </c>
      <c r="W145" s="26">
        <v>40757901.337629899</v>
      </c>
      <c r="X145" s="19">
        <v>13509108</v>
      </c>
      <c r="Y145" s="29">
        <v>34247626.65045248</v>
      </c>
      <c r="Z145" s="26">
        <v>569501.37003482878</v>
      </c>
      <c r="AA145" s="26">
        <v>40757901.337629899</v>
      </c>
      <c r="AB145" s="19">
        <v>13509108</v>
      </c>
      <c r="AC145" s="29">
        <v>34247626.65045248</v>
      </c>
      <c r="AD145" s="26">
        <v>569501.37003482878</v>
      </c>
      <c r="AE145" s="26">
        <v>40757901.337629899</v>
      </c>
      <c r="AF145" s="19">
        <v>13509108</v>
      </c>
      <c r="AG145" s="29">
        <v>34247626.65045248</v>
      </c>
      <c r="AH145" s="26">
        <v>569501.37003482878</v>
      </c>
      <c r="AI145" s="26">
        <v>40757901.337629899</v>
      </c>
      <c r="AJ145" s="19">
        <v>13509108</v>
      </c>
      <c r="AK145" s="29">
        <v>34247626.65045248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37255404.51881519</v>
      </c>
      <c r="H146" s="19">
        <v>14012224</v>
      </c>
      <c r="I146" s="29">
        <v>33060228.11693367</v>
      </c>
      <c r="J146" s="19">
        <v>500000</v>
      </c>
      <c r="K146" s="19">
        <v>39573545.991288796</v>
      </c>
      <c r="L146" s="19">
        <v>14012224</v>
      </c>
      <c r="M146" s="29">
        <v>34201555.442159913</v>
      </c>
      <c r="N146" s="26">
        <v>550000</v>
      </c>
      <c r="O146" s="26">
        <v>40704570.432577744</v>
      </c>
      <c r="P146" s="19">
        <v>14012224</v>
      </c>
      <c r="Q146" s="29">
        <v>34373881.615365356</v>
      </c>
      <c r="R146" s="26">
        <v>571608.00993029773</v>
      </c>
      <c r="S146" s="26">
        <v>40826393.347560197</v>
      </c>
      <c r="T146" s="19">
        <v>14012224</v>
      </c>
      <c r="U146" s="29">
        <v>34373881.615365356</v>
      </c>
      <c r="V146" s="26">
        <v>571608.00993029773</v>
      </c>
      <c r="W146" s="26">
        <v>40826393.347560197</v>
      </c>
      <c r="X146" s="19">
        <v>14012224</v>
      </c>
      <c r="Y146" s="29">
        <v>34373881.615365356</v>
      </c>
      <c r="Z146" s="26">
        <v>571608.00993029773</v>
      </c>
      <c r="AA146" s="26">
        <v>40826393.347560197</v>
      </c>
      <c r="AB146" s="19">
        <v>14012224</v>
      </c>
      <c r="AC146" s="29">
        <v>34373881.615365356</v>
      </c>
      <c r="AD146" s="26">
        <v>571608.00993029773</v>
      </c>
      <c r="AE146" s="26">
        <v>40826393.347560197</v>
      </c>
      <c r="AF146" s="19">
        <v>14012224</v>
      </c>
      <c r="AG146" s="29">
        <v>34373881.615365356</v>
      </c>
      <c r="AH146" s="26">
        <v>571608.00993029773</v>
      </c>
      <c r="AI146" s="26">
        <v>40826393.347560197</v>
      </c>
      <c r="AJ146" s="19">
        <v>14012224</v>
      </c>
      <c r="AK146" s="29">
        <v>34373881.615365356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37160801.51881519</v>
      </c>
      <c r="H147" s="19">
        <v>14556827</v>
      </c>
      <c r="I147" s="29">
        <v>33058717.316933673</v>
      </c>
      <c r="J147" s="19">
        <v>500000</v>
      </c>
      <c r="K147" s="19">
        <v>39528942.991288796</v>
      </c>
      <c r="L147" s="19">
        <v>14556827</v>
      </c>
      <c r="M147" s="29">
        <v>34245044.642159916</v>
      </c>
      <c r="N147" s="26">
        <v>550000</v>
      </c>
      <c r="O147" s="26">
        <v>40709967.432577744</v>
      </c>
      <c r="P147" s="19">
        <v>14556827</v>
      </c>
      <c r="Q147" s="29">
        <v>34443898.506184153</v>
      </c>
      <c r="R147" s="26">
        <v>573714.64982576668</v>
      </c>
      <c r="S147" s="26">
        <v>40855504.997385964</v>
      </c>
      <c r="T147" s="19">
        <v>14556827</v>
      </c>
      <c r="U147" s="29">
        <v>34443898.506184153</v>
      </c>
      <c r="V147" s="26">
        <v>573714.64982576668</v>
      </c>
      <c r="W147" s="26">
        <v>40855504.997385964</v>
      </c>
      <c r="X147" s="19">
        <v>14556827</v>
      </c>
      <c r="Y147" s="29">
        <v>34443898.506184153</v>
      </c>
      <c r="Z147" s="26">
        <v>573714.64982576668</v>
      </c>
      <c r="AA147" s="26">
        <v>40855504.997385964</v>
      </c>
      <c r="AB147" s="19">
        <v>14556827</v>
      </c>
      <c r="AC147" s="29">
        <v>34443898.506184153</v>
      </c>
      <c r="AD147" s="26">
        <v>573714.64982576668</v>
      </c>
      <c r="AE147" s="26">
        <v>40855504.997385964</v>
      </c>
      <c r="AF147" s="19">
        <v>14556827</v>
      </c>
      <c r="AG147" s="29">
        <v>34443898.506184153</v>
      </c>
      <c r="AH147" s="26">
        <v>573714.64982576668</v>
      </c>
      <c r="AI147" s="26">
        <v>40855504.997385964</v>
      </c>
      <c r="AJ147" s="19">
        <v>14556827</v>
      </c>
      <c r="AK147" s="29">
        <v>34443898.506184153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37105439.51881519</v>
      </c>
      <c r="H148" s="19">
        <v>15062189</v>
      </c>
      <c r="I148" s="29">
        <v>33045542.816933673</v>
      </c>
      <c r="J148" s="19">
        <v>500000</v>
      </c>
      <c r="K148" s="19">
        <v>39523580.991288796</v>
      </c>
      <c r="L148" s="19">
        <v>15062189</v>
      </c>
      <c r="M148" s="29">
        <v>34276870.142159916</v>
      </c>
      <c r="N148" s="26">
        <v>550000</v>
      </c>
      <c r="O148" s="26">
        <v>40754605.432577744</v>
      </c>
      <c r="P148" s="19">
        <v>15062189</v>
      </c>
      <c r="Q148" s="29">
        <v>34504147.672908887</v>
      </c>
      <c r="R148" s="26">
        <v>575821.28972125053</v>
      </c>
      <c r="S148" s="26">
        <v>40925964.287107214</v>
      </c>
      <c r="T148" s="19">
        <v>15062189</v>
      </c>
      <c r="U148" s="29">
        <v>34504147.672908887</v>
      </c>
      <c r="V148" s="26">
        <v>575821.28972125053</v>
      </c>
      <c r="W148" s="26">
        <v>40925964.287107214</v>
      </c>
      <c r="X148" s="19">
        <v>15062189</v>
      </c>
      <c r="Y148" s="29">
        <v>34504147.672908887</v>
      </c>
      <c r="Z148" s="26">
        <v>575821.28972125053</v>
      </c>
      <c r="AA148" s="26">
        <v>40925964.287107214</v>
      </c>
      <c r="AB148" s="19">
        <v>15062189</v>
      </c>
      <c r="AC148" s="29">
        <v>34504147.672908887</v>
      </c>
      <c r="AD148" s="26">
        <v>575821.28972125053</v>
      </c>
      <c r="AE148" s="26">
        <v>40925964.287107214</v>
      </c>
      <c r="AF148" s="19">
        <v>15062189</v>
      </c>
      <c r="AG148" s="29">
        <v>34504147.672908887</v>
      </c>
      <c r="AH148" s="26">
        <v>575821.28972125053</v>
      </c>
      <c r="AI148" s="26">
        <v>40925964.287107214</v>
      </c>
      <c r="AJ148" s="19">
        <v>15062189</v>
      </c>
      <c r="AK148" s="29">
        <v>34504147.672908887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37317477.51881519</v>
      </c>
      <c r="H149" s="19">
        <v>15300151</v>
      </c>
      <c r="I149" s="29">
        <v>33263331.166933671</v>
      </c>
      <c r="J149" s="19">
        <v>500000</v>
      </c>
      <c r="K149" s="19">
        <v>39785618.991288796</v>
      </c>
      <c r="L149" s="19">
        <v>15300151</v>
      </c>
      <c r="M149" s="29">
        <v>34539658.492159918</v>
      </c>
      <c r="N149" s="26">
        <v>550000</v>
      </c>
      <c r="O149" s="26">
        <v>41066643.432577744</v>
      </c>
      <c r="P149" s="19">
        <v>15300151</v>
      </c>
      <c r="Q149" s="29">
        <v>34797255.665539548</v>
      </c>
      <c r="R149" s="26">
        <v>577927.92961671948</v>
      </c>
      <c r="S149" s="26">
        <v>41265930.216723934</v>
      </c>
      <c r="T149" s="19">
        <v>15300151</v>
      </c>
      <c r="U149" s="29">
        <v>34797255.665539548</v>
      </c>
      <c r="V149" s="26">
        <v>577927.92961671948</v>
      </c>
      <c r="W149" s="26">
        <v>41265930.216723934</v>
      </c>
      <c r="X149" s="19">
        <v>15300151</v>
      </c>
      <c r="Y149" s="29">
        <v>34797255.665539548</v>
      </c>
      <c r="Z149" s="26">
        <v>577927.92961671948</v>
      </c>
      <c r="AA149" s="26">
        <v>41265930.216723934</v>
      </c>
      <c r="AB149" s="19">
        <v>15300151</v>
      </c>
      <c r="AC149" s="29">
        <v>34797255.665539548</v>
      </c>
      <c r="AD149" s="26">
        <v>577927.92961671948</v>
      </c>
      <c r="AE149" s="26">
        <v>41265930.216723934</v>
      </c>
      <c r="AF149" s="19">
        <v>15300151</v>
      </c>
      <c r="AG149" s="29">
        <v>34797255.665539548</v>
      </c>
      <c r="AH149" s="26">
        <v>577927.92961671948</v>
      </c>
      <c r="AI149" s="26">
        <v>41265930.216723934</v>
      </c>
      <c r="AJ149" s="19">
        <v>15300151</v>
      </c>
      <c r="AK149" s="29">
        <v>34797255.665539548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37491521.51881519</v>
      </c>
      <c r="H150" s="19">
        <v>15576107</v>
      </c>
      <c r="I150" s="29">
        <v>33430499.466933671</v>
      </c>
      <c r="J150" s="19">
        <v>500000</v>
      </c>
      <c r="K150" s="19">
        <v>40009662.991288796</v>
      </c>
      <c r="L150" s="19">
        <v>15576107</v>
      </c>
      <c r="M150" s="29">
        <v>34751826.792159922</v>
      </c>
      <c r="N150" s="26">
        <v>550000</v>
      </c>
      <c r="O150" s="26">
        <v>41340687.432577744</v>
      </c>
      <c r="P150" s="19">
        <v>15576107</v>
      </c>
      <c r="Q150" s="29">
        <v>35041639.584076129</v>
      </c>
      <c r="R150" s="26">
        <v>580034.56951218843</v>
      </c>
      <c r="S150" s="26">
        <v>41570008.786236122</v>
      </c>
      <c r="T150" s="19">
        <v>15576107</v>
      </c>
      <c r="U150" s="29">
        <v>35041639.584076129</v>
      </c>
      <c r="V150" s="26">
        <v>580034.56951218843</v>
      </c>
      <c r="W150" s="26">
        <v>41570008.786236122</v>
      </c>
      <c r="X150" s="19">
        <v>15576107</v>
      </c>
      <c r="Y150" s="29">
        <v>35041639.584076129</v>
      </c>
      <c r="Z150" s="26">
        <v>580034.56951218843</v>
      </c>
      <c r="AA150" s="26">
        <v>41570008.786236122</v>
      </c>
      <c r="AB150" s="19">
        <v>15576107</v>
      </c>
      <c r="AC150" s="29">
        <v>35041639.584076129</v>
      </c>
      <c r="AD150" s="26">
        <v>580034.56951218843</v>
      </c>
      <c r="AE150" s="26">
        <v>41570008.786236122</v>
      </c>
      <c r="AF150" s="19">
        <v>15576107</v>
      </c>
      <c r="AG150" s="29">
        <v>35041639.584076129</v>
      </c>
      <c r="AH150" s="26">
        <v>580034.56951218843</v>
      </c>
      <c r="AI150" s="26">
        <v>41570008.786236122</v>
      </c>
      <c r="AJ150" s="19">
        <v>15576107</v>
      </c>
      <c r="AK150" s="29">
        <v>35041639.584076129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37576656.51881519</v>
      </c>
      <c r="H151" s="19">
        <v>15940972</v>
      </c>
      <c r="I151" s="29">
        <v>33571136.716933668</v>
      </c>
      <c r="J151" s="19">
        <v>500000</v>
      </c>
      <c r="K151" s="19">
        <v>40144797.991288796</v>
      </c>
      <c r="L151" s="19">
        <v>15940972</v>
      </c>
      <c r="M151" s="29">
        <v>34937464.042159922</v>
      </c>
      <c r="N151" s="26">
        <v>550000</v>
      </c>
      <c r="O151" s="26">
        <v>41525822.432577744</v>
      </c>
      <c r="P151" s="19">
        <v>15940972</v>
      </c>
      <c r="Q151" s="29">
        <v>35261388.428518631</v>
      </c>
      <c r="R151" s="26">
        <v>582141.20940765738</v>
      </c>
      <c r="S151" s="26">
        <v>41787284.99564378</v>
      </c>
      <c r="T151" s="19">
        <v>15940972</v>
      </c>
      <c r="U151" s="29">
        <v>35261388.428518631</v>
      </c>
      <c r="V151" s="26">
        <v>582141.20940765738</v>
      </c>
      <c r="W151" s="26">
        <v>41787284.99564378</v>
      </c>
      <c r="X151" s="19">
        <v>15940972</v>
      </c>
      <c r="Y151" s="29">
        <v>35261388.428518631</v>
      </c>
      <c r="Z151" s="26">
        <v>582141.20940765738</v>
      </c>
      <c r="AA151" s="26">
        <v>41787284.99564378</v>
      </c>
      <c r="AB151" s="19">
        <v>15940972</v>
      </c>
      <c r="AC151" s="29">
        <v>35261388.428518631</v>
      </c>
      <c r="AD151" s="26">
        <v>582141.20940765738</v>
      </c>
      <c r="AE151" s="26">
        <v>41787284.99564378</v>
      </c>
      <c r="AF151" s="19">
        <v>15940972</v>
      </c>
      <c r="AG151" s="29">
        <v>35261388.428518631</v>
      </c>
      <c r="AH151" s="26">
        <v>582141.20940765738</v>
      </c>
      <c r="AI151" s="26">
        <v>41787284.99564378</v>
      </c>
      <c r="AJ151" s="19">
        <v>15940972</v>
      </c>
      <c r="AK151" s="29">
        <v>35261388.428518631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37544546.51881519</v>
      </c>
      <c r="H152" s="19">
        <v>16423082</v>
      </c>
      <c r="I152" s="29">
        <v>33735746.516933672</v>
      </c>
      <c r="J152" s="19">
        <v>500000</v>
      </c>
      <c r="K152" s="19">
        <v>40162687.991288796</v>
      </c>
      <c r="L152" s="19">
        <v>16423082</v>
      </c>
      <c r="M152" s="29">
        <v>35147073.842159919</v>
      </c>
      <c r="N152" s="26">
        <v>550000</v>
      </c>
      <c r="O152" s="26">
        <v>41593712.432577744</v>
      </c>
      <c r="P152" s="19">
        <v>16423082</v>
      </c>
      <c r="Q152" s="29">
        <v>35507005.798867062</v>
      </c>
      <c r="R152" s="26">
        <v>584247.84930312634</v>
      </c>
      <c r="S152" s="26">
        <v>41889422.844946906</v>
      </c>
      <c r="T152" s="19">
        <v>16423082</v>
      </c>
      <c r="U152" s="29">
        <v>35507005.798867062</v>
      </c>
      <c r="V152" s="26">
        <v>584247.84930312634</v>
      </c>
      <c r="W152" s="26">
        <v>41889422.844946906</v>
      </c>
      <c r="X152" s="19">
        <v>16423082</v>
      </c>
      <c r="Y152" s="29">
        <v>35507005.798867062</v>
      </c>
      <c r="Z152" s="26">
        <v>584247.84930312634</v>
      </c>
      <c r="AA152" s="26">
        <v>41889422.844946906</v>
      </c>
      <c r="AB152" s="19">
        <v>16423082</v>
      </c>
      <c r="AC152" s="29">
        <v>35507005.798867062</v>
      </c>
      <c r="AD152" s="26">
        <v>584247.84930312634</v>
      </c>
      <c r="AE152" s="26">
        <v>41889422.844946906</v>
      </c>
      <c r="AF152" s="19">
        <v>16423082</v>
      </c>
      <c r="AG152" s="29">
        <v>35507005.798867062</v>
      </c>
      <c r="AH152" s="26">
        <v>584247.84930312634</v>
      </c>
      <c r="AI152" s="26">
        <v>41889422.844946906</v>
      </c>
      <c r="AJ152" s="19">
        <v>16423082</v>
      </c>
      <c r="AK152" s="29">
        <v>35507005.798867062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37542092.51881519</v>
      </c>
      <c r="H153" s="19">
        <v>16875536</v>
      </c>
      <c r="I153" s="29">
        <v>33763359.266933672</v>
      </c>
      <c r="J153" s="19">
        <v>500000</v>
      </c>
      <c r="K153" s="19">
        <v>40210233.991288796</v>
      </c>
      <c r="L153" s="19">
        <v>16875536</v>
      </c>
      <c r="M153" s="29">
        <v>35219686.592159919</v>
      </c>
      <c r="N153" s="26">
        <v>550000</v>
      </c>
      <c r="O153" s="26">
        <v>41691258.432577744</v>
      </c>
      <c r="P153" s="19">
        <v>16875536</v>
      </c>
      <c r="Q153" s="29">
        <v>35617522.095121406</v>
      </c>
      <c r="R153" s="26">
        <v>586354.48919859529</v>
      </c>
      <c r="S153" s="26">
        <v>42023323.334145501</v>
      </c>
      <c r="T153" s="19">
        <v>16875536</v>
      </c>
      <c r="U153" s="29">
        <v>35617522.095121406</v>
      </c>
      <c r="V153" s="26">
        <v>586354.48919859529</v>
      </c>
      <c r="W153" s="26">
        <v>42023323.334145501</v>
      </c>
      <c r="X153" s="19">
        <v>16875536</v>
      </c>
      <c r="Y153" s="29">
        <v>35617522.095121406</v>
      </c>
      <c r="Z153" s="26">
        <v>586354.48919859529</v>
      </c>
      <c r="AA153" s="26">
        <v>42023323.334145501</v>
      </c>
      <c r="AB153" s="19">
        <v>16875536</v>
      </c>
      <c r="AC153" s="29">
        <v>35617522.095121406</v>
      </c>
      <c r="AD153" s="26">
        <v>586354.48919859529</v>
      </c>
      <c r="AE153" s="26">
        <v>42023323.334145501</v>
      </c>
      <c r="AF153" s="19">
        <v>16875536</v>
      </c>
      <c r="AG153" s="29">
        <v>35617522.095121406</v>
      </c>
      <c r="AH153" s="26">
        <v>586354.48919859529</v>
      </c>
      <c r="AI153" s="26">
        <v>42023323.334145501</v>
      </c>
      <c r="AJ153" s="19">
        <v>16875536</v>
      </c>
      <c r="AK153" s="29">
        <v>35617522.095121406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37620186.51881519</v>
      </c>
      <c r="H154" s="19">
        <v>17247442</v>
      </c>
      <c r="I154" s="29">
        <v>33753766.666933671</v>
      </c>
      <c r="J154" s="19">
        <v>500000</v>
      </c>
      <c r="K154" s="19">
        <v>40338327.991288796</v>
      </c>
      <c r="L154" s="19">
        <v>17247442</v>
      </c>
      <c r="M154" s="29">
        <v>35255093.992159918</v>
      </c>
      <c r="N154" s="26">
        <v>550000</v>
      </c>
      <c r="O154" s="26">
        <v>41869352.432577744</v>
      </c>
      <c r="P154" s="19">
        <v>17247442</v>
      </c>
      <c r="Q154" s="29">
        <v>35692729.017281666</v>
      </c>
      <c r="R154" s="26">
        <v>588461.12909406424</v>
      </c>
      <c r="S154" s="26">
        <v>42239878.463239565</v>
      </c>
      <c r="T154" s="19">
        <v>17247442</v>
      </c>
      <c r="U154" s="29">
        <v>35692729.017281666</v>
      </c>
      <c r="V154" s="26">
        <v>588461.12909406424</v>
      </c>
      <c r="W154" s="26">
        <v>42239878.463239565</v>
      </c>
      <c r="X154" s="19">
        <v>17247442</v>
      </c>
      <c r="Y154" s="29">
        <v>35692729.017281666</v>
      </c>
      <c r="Z154" s="26">
        <v>588461.12909406424</v>
      </c>
      <c r="AA154" s="26">
        <v>42239878.463239565</v>
      </c>
      <c r="AB154" s="19">
        <v>17247442</v>
      </c>
      <c r="AC154" s="29">
        <v>35692729.017281666</v>
      </c>
      <c r="AD154" s="26">
        <v>588461.12909406424</v>
      </c>
      <c r="AE154" s="26">
        <v>42239878.463239565</v>
      </c>
      <c r="AF154" s="19">
        <v>17247442</v>
      </c>
      <c r="AG154" s="29">
        <v>35692729.017281666</v>
      </c>
      <c r="AH154" s="26">
        <v>588461.12909406424</v>
      </c>
      <c r="AI154" s="26">
        <v>42239878.463239565</v>
      </c>
      <c r="AJ154" s="19">
        <v>17247442</v>
      </c>
      <c r="AK154" s="29">
        <v>35692729.017281666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37735507.51881519</v>
      </c>
      <c r="H155" s="19">
        <v>17582121</v>
      </c>
      <c r="I155" s="29">
        <v>33650136.016933672</v>
      </c>
      <c r="J155" s="19">
        <v>500000</v>
      </c>
      <c r="K155" s="19">
        <v>40503648.991288796</v>
      </c>
      <c r="L155" s="19">
        <v>17582121</v>
      </c>
      <c r="M155" s="29">
        <v>35196463.342159919</v>
      </c>
      <c r="N155" s="26">
        <v>550000</v>
      </c>
      <c r="O155" s="26">
        <v>42084673.432577744</v>
      </c>
      <c r="P155" s="19">
        <v>17582121</v>
      </c>
      <c r="Q155" s="29">
        <v>35675793.865347862</v>
      </c>
      <c r="R155" s="26">
        <v>590567.76898953319</v>
      </c>
      <c r="S155" s="26">
        <v>42495767.232229099</v>
      </c>
      <c r="T155" s="19">
        <v>17582121</v>
      </c>
      <c r="U155" s="29">
        <v>35675793.865347862</v>
      </c>
      <c r="V155" s="26">
        <v>590567.76898953319</v>
      </c>
      <c r="W155" s="26">
        <v>42495767.232229099</v>
      </c>
      <c r="X155" s="19">
        <v>17582121</v>
      </c>
      <c r="Y155" s="29">
        <v>35675793.865347862</v>
      </c>
      <c r="Z155" s="26">
        <v>590567.76898953319</v>
      </c>
      <c r="AA155" s="26">
        <v>42495767.232229099</v>
      </c>
      <c r="AB155" s="19">
        <v>17582121</v>
      </c>
      <c r="AC155" s="29">
        <v>35675793.865347862</v>
      </c>
      <c r="AD155" s="26">
        <v>590567.76898953319</v>
      </c>
      <c r="AE155" s="26">
        <v>42495767.232229099</v>
      </c>
      <c r="AF155" s="19">
        <v>17582121</v>
      </c>
      <c r="AG155" s="29">
        <v>35675793.865347862</v>
      </c>
      <c r="AH155" s="26">
        <v>590567.76898953319</v>
      </c>
      <c r="AI155" s="26">
        <v>42495767.232229099</v>
      </c>
      <c r="AJ155" s="19">
        <v>17582121</v>
      </c>
      <c r="AK155" s="29">
        <v>35675793.865347862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38043788.51881519</v>
      </c>
      <c r="H156" s="19">
        <v>17723840</v>
      </c>
      <c r="I156" s="29">
        <v>33783953.716933668</v>
      </c>
      <c r="J156" s="19">
        <v>500000</v>
      </c>
      <c r="K156" s="19">
        <v>40861929.991288796</v>
      </c>
      <c r="L156" s="19">
        <v>17723840</v>
      </c>
      <c r="M156" s="29">
        <v>35375281.042159922</v>
      </c>
      <c r="N156" s="26">
        <v>550000</v>
      </c>
      <c r="O156" s="26">
        <v>42492954.432577744</v>
      </c>
      <c r="P156" s="19">
        <v>17723840</v>
      </c>
      <c r="Q156" s="29">
        <v>35898203.03931997</v>
      </c>
      <c r="R156" s="26">
        <v>592674.40888500214</v>
      </c>
      <c r="S156" s="26">
        <v>42946722.641114101</v>
      </c>
      <c r="T156" s="19">
        <v>17723840</v>
      </c>
      <c r="U156" s="29">
        <v>35898203.03931997</v>
      </c>
      <c r="V156" s="26">
        <v>592674.40888500214</v>
      </c>
      <c r="W156" s="26">
        <v>42946722.641114101</v>
      </c>
      <c r="X156" s="19">
        <v>17723840</v>
      </c>
      <c r="Y156" s="29">
        <v>35898203.03931997</v>
      </c>
      <c r="Z156" s="26">
        <v>592674.40888500214</v>
      </c>
      <c r="AA156" s="26">
        <v>42946722.641114101</v>
      </c>
      <c r="AB156" s="19">
        <v>17723840</v>
      </c>
      <c r="AC156" s="29">
        <v>35898203.03931997</v>
      </c>
      <c r="AD156" s="26">
        <v>592674.40888500214</v>
      </c>
      <c r="AE156" s="26">
        <v>42946722.641114101</v>
      </c>
      <c r="AF156" s="19">
        <v>17723840</v>
      </c>
      <c r="AG156" s="29">
        <v>35898203.03931997</v>
      </c>
      <c r="AH156" s="26">
        <v>592674.40888500214</v>
      </c>
      <c r="AI156" s="26">
        <v>42946722.641114101</v>
      </c>
      <c r="AJ156" s="19">
        <v>17723840</v>
      </c>
      <c r="AK156" s="29">
        <v>35898203.03931997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38301447.51881519</v>
      </c>
      <c r="H157" s="19">
        <v>17916181</v>
      </c>
      <c r="I157" s="29">
        <v>33891157.916933671</v>
      </c>
      <c r="J157" s="19">
        <v>500000</v>
      </c>
      <c r="K157" s="19">
        <v>41169588.991288796</v>
      </c>
      <c r="L157" s="19">
        <v>17916181</v>
      </c>
      <c r="M157" s="29">
        <v>35527485.242159918</v>
      </c>
      <c r="N157" s="26">
        <v>550000</v>
      </c>
      <c r="O157" s="26">
        <v>42850613.432577744</v>
      </c>
      <c r="P157" s="19">
        <v>17916181</v>
      </c>
      <c r="Q157" s="29">
        <v>36095407.239319973</v>
      </c>
      <c r="R157" s="26">
        <v>594781.04878047109</v>
      </c>
      <c r="S157" s="26">
        <v>43349162.689894572</v>
      </c>
      <c r="T157" s="19">
        <v>17916181</v>
      </c>
      <c r="U157" s="29">
        <v>36095894.689198002</v>
      </c>
      <c r="V157" s="26">
        <v>594781.04878047109</v>
      </c>
      <c r="W157" s="26">
        <v>43349162.689894572</v>
      </c>
      <c r="X157" s="19">
        <v>17916181</v>
      </c>
      <c r="Y157" s="29">
        <v>36095894.689198002</v>
      </c>
      <c r="Z157" s="26">
        <v>594781.04878047109</v>
      </c>
      <c r="AA157" s="26">
        <v>43349162.689894572</v>
      </c>
      <c r="AB157" s="19">
        <v>17916181</v>
      </c>
      <c r="AC157" s="29">
        <v>36095894.689198002</v>
      </c>
      <c r="AD157" s="26">
        <v>594781.04878047109</v>
      </c>
      <c r="AE157" s="26">
        <v>43349162.689894572</v>
      </c>
      <c r="AF157" s="19">
        <v>17916181</v>
      </c>
      <c r="AG157" s="29">
        <v>36095894.689198002</v>
      </c>
      <c r="AH157" s="26">
        <v>594781.04878047109</v>
      </c>
      <c r="AI157" s="26">
        <v>43349162.689894572</v>
      </c>
      <c r="AJ157" s="19">
        <v>17916181</v>
      </c>
      <c r="AK157" s="29">
        <v>36095894.689198002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38424755.51881519</v>
      </c>
      <c r="H158" s="19">
        <v>18242873</v>
      </c>
      <c r="I158" s="29">
        <v>33977615.316933669</v>
      </c>
      <c r="J158" s="19">
        <v>500000</v>
      </c>
      <c r="K158" s="19">
        <v>41342896.991288796</v>
      </c>
      <c r="L158" s="19">
        <v>18242873</v>
      </c>
      <c r="M158" s="29">
        <v>35658942.642159916</v>
      </c>
      <c r="N158" s="26">
        <v>550000</v>
      </c>
      <c r="O158" s="26">
        <v>43073921.432577744</v>
      </c>
      <c r="P158" s="19">
        <v>18242873</v>
      </c>
      <c r="Q158" s="29">
        <v>36271864.639319971</v>
      </c>
      <c r="R158" s="26">
        <v>596887.68867594004</v>
      </c>
      <c r="S158" s="26">
        <v>43619358.378570512</v>
      </c>
      <c r="T158" s="19">
        <v>18242873</v>
      </c>
      <c r="U158" s="29">
        <v>36274735.514981955</v>
      </c>
      <c r="V158" s="26">
        <v>596887.68867594004</v>
      </c>
      <c r="W158" s="26">
        <v>43619358.378570512</v>
      </c>
      <c r="X158" s="19">
        <v>18242873</v>
      </c>
      <c r="Y158" s="29">
        <v>36274735.514981955</v>
      </c>
      <c r="Z158" s="26">
        <v>596887.68867594004</v>
      </c>
      <c r="AA158" s="26">
        <v>43619358.378570512</v>
      </c>
      <c r="AB158" s="19">
        <v>18242873</v>
      </c>
      <c r="AC158" s="29">
        <v>36274735.514981955</v>
      </c>
      <c r="AD158" s="26">
        <v>596887.68867594004</v>
      </c>
      <c r="AE158" s="26">
        <v>43619358.378570512</v>
      </c>
      <c r="AF158" s="19">
        <v>18242873</v>
      </c>
      <c r="AG158" s="29">
        <v>36274735.514981955</v>
      </c>
      <c r="AH158" s="26">
        <v>596887.68867594004</v>
      </c>
      <c r="AI158" s="26">
        <v>43619358.378570512</v>
      </c>
      <c r="AJ158" s="19">
        <v>18242873</v>
      </c>
      <c r="AK158" s="29">
        <v>36274735.514981955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38425793.51881519</v>
      </c>
      <c r="H159" s="19">
        <v>18691835</v>
      </c>
      <c r="I159" s="29">
        <v>33983951.716933668</v>
      </c>
      <c r="J159" s="19">
        <v>500000</v>
      </c>
      <c r="K159" s="19">
        <v>41393934.991288796</v>
      </c>
      <c r="L159" s="19">
        <v>18691835</v>
      </c>
      <c r="M159" s="29">
        <v>35710279.042159922</v>
      </c>
      <c r="N159" s="26">
        <v>550000</v>
      </c>
      <c r="O159" s="26">
        <v>43174959.432577744</v>
      </c>
      <c r="P159" s="19">
        <v>18691835</v>
      </c>
      <c r="Q159" s="29">
        <v>36368201.03931997</v>
      </c>
      <c r="R159" s="26">
        <v>598994.32857142389</v>
      </c>
      <c r="S159" s="26">
        <v>43769390.707141936</v>
      </c>
      <c r="T159" s="19">
        <v>18691835</v>
      </c>
      <c r="U159" s="29">
        <v>36375351.316671856</v>
      </c>
      <c r="V159" s="26">
        <v>598994.32857142389</v>
      </c>
      <c r="W159" s="26">
        <v>43769390.707141936</v>
      </c>
      <c r="X159" s="19">
        <v>18691835</v>
      </c>
      <c r="Y159" s="29">
        <v>36375351.316671856</v>
      </c>
      <c r="Z159" s="26">
        <v>598994.32857142389</v>
      </c>
      <c r="AA159" s="26">
        <v>43769390.707141936</v>
      </c>
      <c r="AB159" s="19">
        <v>18691835</v>
      </c>
      <c r="AC159" s="29">
        <v>36375351.316671856</v>
      </c>
      <c r="AD159" s="26">
        <v>598994.32857142389</v>
      </c>
      <c r="AE159" s="26">
        <v>43769390.707141936</v>
      </c>
      <c r="AF159" s="19">
        <v>18691835</v>
      </c>
      <c r="AG159" s="29">
        <v>36375351.316671856</v>
      </c>
      <c r="AH159" s="26">
        <v>598994.32857142389</v>
      </c>
      <c r="AI159" s="26">
        <v>43769390.707141936</v>
      </c>
      <c r="AJ159" s="19">
        <v>18691835</v>
      </c>
      <c r="AK159" s="29">
        <v>36375351.316671856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38390073.51881519</v>
      </c>
      <c r="H160" s="19">
        <v>19177555</v>
      </c>
      <c r="I160" s="29">
        <v>33980475.716933668</v>
      </c>
      <c r="J160" s="19">
        <v>500000</v>
      </c>
      <c r="K160" s="19">
        <v>41408214.991288796</v>
      </c>
      <c r="L160" s="19">
        <v>19177555</v>
      </c>
      <c r="M160" s="29">
        <v>35751803.042159922</v>
      </c>
      <c r="N160" s="26">
        <v>550000</v>
      </c>
      <c r="O160" s="26">
        <v>43239239.432577744</v>
      </c>
      <c r="P160" s="19">
        <v>19177555</v>
      </c>
      <c r="Q160" s="29">
        <v>36454725.03931997</v>
      </c>
      <c r="R160" s="26">
        <v>600000</v>
      </c>
      <c r="S160" s="26">
        <v>43883670.707141936</v>
      </c>
      <c r="T160" s="19">
        <v>19177555</v>
      </c>
      <c r="U160" s="29">
        <v>36468050.694267668</v>
      </c>
      <c r="V160" s="26">
        <v>601100.96846689284</v>
      </c>
      <c r="W160" s="26">
        <v>43884771.675608829</v>
      </c>
      <c r="X160" s="19">
        <v>19177555</v>
      </c>
      <c r="Y160" s="29">
        <v>36468050.694267668</v>
      </c>
      <c r="Z160" s="26">
        <v>601100.96846689284</v>
      </c>
      <c r="AA160" s="26">
        <v>43884771.675608829</v>
      </c>
      <c r="AB160" s="19">
        <v>19177555</v>
      </c>
      <c r="AC160" s="29">
        <v>36468050.694267668</v>
      </c>
      <c r="AD160" s="26">
        <v>601100.96846689284</v>
      </c>
      <c r="AE160" s="26">
        <v>43884771.675608829</v>
      </c>
      <c r="AF160" s="19">
        <v>19177555</v>
      </c>
      <c r="AG160" s="29">
        <v>36468050.694267668</v>
      </c>
      <c r="AH160" s="26">
        <v>601100.96846689284</v>
      </c>
      <c r="AI160" s="26">
        <v>43884771.675608829</v>
      </c>
      <c r="AJ160" s="19">
        <v>19177555</v>
      </c>
      <c r="AK160" s="29">
        <v>36468050.694267668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38424955.782001987</v>
      </c>
      <c r="H161" s="19">
        <v>19592672.736813203</v>
      </c>
      <c r="I161" s="29">
        <v>33965437.166933671</v>
      </c>
      <c r="J161" s="19">
        <v>500000</v>
      </c>
      <c r="K161" s="19">
        <v>41493097.254475594</v>
      </c>
      <c r="L161" s="19">
        <v>19592672.736813203</v>
      </c>
      <c r="M161" s="29">
        <v>35781764.492159918</v>
      </c>
      <c r="N161" s="26">
        <v>550000</v>
      </c>
      <c r="O161" s="26">
        <v>43374121.695764542</v>
      </c>
      <c r="P161" s="19">
        <v>19592672.736813203</v>
      </c>
      <c r="Q161" s="29">
        <v>36529686.489319973</v>
      </c>
      <c r="R161" s="26">
        <v>600000</v>
      </c>
      <c r="S161" s="26">
        <v>44068552.970328733</v>
      </c>
      <c r="T161" s="19">
        <v>19592672.736813203</v>
      </c>
      <c r="U161" s="29">
        <v>36551083.4977694</v>
      </c>
      <c r="V161" s="26">
        <v>603207.60836236179</v>
      </c>
      <c r="W161" s="26">
        <v>44072861.547157988</v>
      </c>
      <c r="X161" s="19">
        <v>19592672.736813203</v>
      </c>
      <c r="Y161" s="29">
        <v>36551083.4977694</v>
      </c>
      <c r="Z161" s="26">
        <v>603207.60836236179</v>
      </c>
      <c r="AA161" s="26">
        <v>44072861.547157988</v>
      </c>
      <c r="AB161" s="19">
        <v>19592672.736813203</v>
      </c>
      <c r="AC161" s="29">
        <v>36551083.4977694</v>
      </c>
      <c r="AD161" s="26">
        <v>603207.60836236179</v>
      </c>
      <c r="AE161" s="26">
        <v>44072861.547157988</v>
      </c>
      <c r="AF161" s="19">
        <v>19592672.736813203</v>
      </c>
      <c r="AG161" s="29">
        <v>36551083.4977694</v>
      </c>
      <c r="AH161" s="26">
        <v>603207.60836236179</v>
      </c>
      <c r="AI161" s="26">
        <v>44487979.28397119</v>
      </c>
      <c r="AJ161" s="19">
        <v>19177555</v>
      </c>
      <c r="AK161" s="29">
        <v>36551083.4977694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38458002.269699648</v>
      </c>
      <c r="H162" s="19">
        <v>20009626.249115542</v>
      </c>
      <c r="I162" s="29">
        <v>33903720.866933674</v>
      </c>
      <c r="J162" s="19">
        <v>500000</v>
      </c>
      <c r="K162" s="19">
        <v>41576143.742173254</v>
      </c>
      <c r="L162" s="19">
        <v>20009626.249115542</v>
      </c>
      <c r="M162" s="29">
        <v>35765048.192159913</v>
      </c>
      <c r="N162" s="26">
        <v>550000</v>
      </c>
      <c r="O162" s="26">
        <v>43507168.183462203</v>
      </c>
      <c r="P162" s="19">
        <v>20009626.249115542</v>
      </c>
      <c r="Q162" s="29">
        <v>36557970.189319968</v>
      </c>
      <c r="R162" s="26">
        <v>600000</v>
      </c>
      <c r="S162" s="26">
        <v>44251599.458026394</v>
      </c>
      <c r="T162" s="19">
        <v>20009626.249115542</v>
      </c>
      <c r="U162" s="29">
        <v>36589334.527177058</v>
      </c>
      <c r="V162" s="26">
        <v>605314.24825783074</v>
      </c>
      <c r="W162" s="26">
        <v>44261222.28311348</v>
      </c>
      <c r="X162" s="19">
        <v>20009626.249115542</v>
      </c>
      <c r="Y162" s="29">
        <v>36589334.527177058</v>
      </c>
      <c r="Z162" s="26">
        <v>605314.24825783074</v>
      </c>
      <c r="AA162" s="26">
        <v>44261222.28311348</v>
      </c>
      <c r="AB162" s="19">
        <v>20009626.249115542</v>
      </c>
      <c r="AC162" s="29">
        <v>36589334.527177058</v>
      </c>
      <c r="AD162" s="26">
        <v>605314.24825783074</v>
      </c>
      <c r="AE162" s="26">
        <v>44261222.28311348</v>
      </c>
      <c r="AF162" s="19">
        <v>20009626.249115542</v>
      </c>
      <c r="AG162" s="29">
        <v>36589334.527177058</v>
      </c>
      <c r="AH162" s="26">
        <v>605314.24825783074</v>
      </c>
      <c r="AI162" s="26">
        <v>45093293.532229021</v>
      </c>
      <c r="AJ162" s="19">
        <v>19177555</v>
      </c>
      <c r="AK162" s="29">
        <v>36589334.527177058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38489212.981908157</v>
      </c>
      <c r="H163" s="19">
        <v>20428415.536907032</v>
      </c>
      <c r="I163" s="29">
        <v>34070960.566933669</v>
      </c>
      <c r="J163" s="19">
        <v>500000</v>
      </c>
      <c r="K163" s="19">
        <v>41657354.454381764</v>
      </c>
      <c r="L163" s="19">
        <v>20428415.536907032</v>
      </c>
      <c r="M163" s="29">
        <v>35977287.892159916</v>
      </c>
      <c r="N163" s="26">
        <v>550000</v>
      </c>
      <c r="O163" s="26">
        <v>43638378.895670712</v>
      </c>
      <c r="P163" s="19">
        <v>20428415.536907032</v>
      </c>
      <c r="Q163" s="29">
        <v>36815209.889319971</v>
      </c>
      <c r="R163" s="26">
        <v>600000</v>
      </c>
      <c r="S163" s="26">
        <v>44432810.170234904</v>
      </c>
      <c r="T163" s="19">
        <v>20428415.536907032</v>
      </c>
      <c r="U163" s="29">
        <v>36858437.532490633</v>
      </c>
      <c r="V163" s="26">
        <v>607420.88815329969</v>
      </c>
      <c r="W163" s="26">
        <v>44449853.883475289</v>
      </c>
      <c r="X163" s="19">
        <v>20428415.536907032</v>
      </c>
      <c r="Y163" s="29">
        <v>36858437.532490633</v>
      </c>
      <c r="Z163" s="26">
        <v>607420.88815329969</v>
      </c>
      <c r="AA163" s="26">
        <v>44449853.883475289</v>
      </c>
      <c r="AB163" s="19">
        <v>20428415.536907032</v>
      </c>
      <c r="AC163" s="29">
        <v>36858437.532490633</v>
      </c>
      <c r="AD163" s="26">
        <v>607420.88815329969</v>
      </c>
      <c r="AE163" s="26">
        <v>44449853.883475289</v>
      </c>
      <c r="AF163" s="19">
        <v>20428415.536907032</v>
      </c>
      <c r="AG163" s="29">
        <v>36858437.532490633</v>
      </c>
      <c r="AH163" s="26">
        <v>607420.88815329969</v>
      </c>
      <c r="AI163" s="26">
        <v>45700714.420382321</v>
      </c>
      <c r="AJ163" s="19">
        <v>19177555</v>
      </c>
      <c r="AK163" s="29">
        <v>36858437.532490633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38518587.91862753</v>
      </c>
      <c r="H164" s="19">
        <v>20849040.600187659</v>
      </c>
      <c r="I164" s="29">
        <v>34176352.566933669</v>
      </c>
      <c r="J164" s="19">
        <v>500000</v>
      </c>
      <c r="K164" s="19">
        <v>41736729.391101137</v>
      </c>
      <c r="L164" s="19">
        <v>20849040.600187659</v>
      </c>
      <c r="M164" s="29">
        <v>36127679.892159916</v>
      </c>
      <c r="N164" s="26">
        <v>550000</v>
      </c>
      <c r="O164" s="26">
        <v>43767753.832390085</v>
      </c>
      <c r="P164" s="19">
        <v>20849040.600187659</v>
      </c>
      <c r="Q164" s="29">
        <v>37010601.889319971</v>
      </c>
      <c r="R164" s="26">
        <v>600000</v>
      </c>
      <c r="S164" s="26">
        <v>44612185.106954277</v>
      </c>
      <c r="T164" s="19">
        <v>20849040.600187659</v>
      </c>
      <c r="U164" s="29">
        <v>37067588.813710138</v>
      </c>
      <c r="V164" s="26">
        <v>609527.52804876864</v>
      </c>
      <c r="W164" s="26">
        <v>44638756.34824343</v>
      </c>
      <c r="X164" s="19">
        <v>20849040.600187659</v>
      </c>
      <c r="Y164" s="29">
        <v>37067588.813710138</v>
      </c>
      <c r="Z164" s="26">
        <v>609527.52804876864</v>
      </c>
      <c r="AA164" s="26">
        <v>44638756.34824343</v>
      </c>
      <c r="AB164" s="19">
        <v>20849040.600187659</v>
      </c>
      <c r="AC164" s="29">
        <v>37067588.813710138</v>
      </c>
      <c r="AD164" s="26">
        <v>609527.52804876864</v>
      </c>
      <c r="AE164" s="26">
        <v>44638756.34824343</v>
      </c>
      <c r="AF164" s="19">
        <v>20849040.600187659</v>
      </c>
      <c r="AG164" s="29">
        <v>37067588.813710138</v>
      </c>
      <c r="AH164" s="26">
        <v>609527.52804876864</v>
      </c>
      <c r="AI164" s="26">
        <v>46310241.94843109</v>
      </c>
      <c r="AJ164" s="19">
        <v>19177555</v>
      </c>
      <c r="AK164" s="29">
        <v>37067588.813710138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38546127.079857752</v>
      </c>
      <c r="H165" s="19">
        <v>21271501.438957438</v>
      </c>
      <c r="I165" s="29">
        <v>34231312.366933674</v>
      </c>
      <c r="J165" s="19">
        <v>500000</v>
      </c>
      <c r="K165" s="19">
        <v>41814268.552331358</v>
      </c>
      <c r="L165" s="19">
        <v>21271501.438957438</v>
      </c>
      <c r="M165" s="29">
        <v>36227639.692159913</v>
      </c>
      <c r="N165" s="26">
        <v>550000</v>
      </c>
      <c r="O165" s="26">
        <v>43895292.993620306</v>
      </c>
      <c r="P165" s="19">
        <v>21271501.438957438</v>
      </c>
      <c r="Q165" s="29">
        <v>37155561.689319968</v>
      </c>
      <c r="R165" s="26">
        <v>600000</v>
      </c>
      <c r="S165" s="26">
        <v>44789724.268184498</v>
      </c>
      <c r="T165" s="19">
        <v>21271501.438957438</v>
      </c>
      <c r="U165" s="29">
        <v>37228203.870835565</v>
      </c>
      <c r="V165" s="26">
        <v>611634.16794423759</v>
      </c>
      <c r="W165" s="26">
        <v>44827929.677417889</v>
      </c>
      <c r="X165" s="19">
        <v>21271501.438957438</v>
      </c>
      <c r="Y165" s="29">
        <v>37228203.870835565</v>
      </c>
      <c r="Z165" s="26">
        <v>611634.16794423759</v>
      </c>
      <c r="AA165" s="26">
        <v>44827929.677417889</v>
      </c>
      <c r="AB165" s="19">
        <v>21271501.438957438</v>
      </c>
      <c r="AC165" s="29">
        <v>37228203.870835565</v>
      </c>
      <c r="AD165" s="26">
        <v>611634.16794423759</v>
      </c>
      <c r="AE165" s="26">
        <v>44827929.677417889</v>
      </c>
      <c r="AF165" s="19">
        <v>21271501.438957438</v>
      </c>
      <c r="AG165" s="29">
        <v>37228203.870835565</v>
      </c>
      <c r="AH165" s="26">
        <v>611634.16794423759</v>
      </c>
      <c r="AI165" s="26">
        <v>46921876.116375327</v>
      </c>
      <c r="AJ165" s="19">
        <v>19177555</v>
      </c>
      <c r="AK165" s="29">
        <v>37228203.870835565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38571830.465598837</v>
      </c>
      <c r="H166" s="19">
        <v>21695798.053216353</v>
      </c>
      <c r="I166" s="29">
        <v>34253123.866933674</v>
      </c>
      <c r="J166" s="19">
        <v>500000</v>
      </c>
      <c r="K166" s="19">
        <v>41889971.938072443</v>
      </c>
      <c r="L166" s="19">
        <v>21695798.053216353</v>
      </c>
      <c r="M166" s="29">
        <v>36294451.192159913</v>
      </c>
      <c r="N166" s="26">
        <v>550000</v>
      </c>
      <c r="O166" s="26">
        <v>44020996.379361391</v>
      </c>
      <c r="P166" s="19">
        <v>21695798.053216353</v>
      </c>
      <c r="Q166" s="29">
        <v>37267373.189319968</v>
      </c>
      <c r="R166" s="26">
        <v>600000</v>
      </c>
      <c r="S166" s="26">
        <v>44965427.653925583</v>
      </c>
      <c r="T166" s="19">
        <v>21695798.053216353</v>
      </c>
      <c r="U166" s="29">
        <v>37357566.603866912</v>
      </c>
      <c r="V166" s="26">
        <v>613740.80783970654</v>
      </c>
      <c r="W166" s="26">
        <v>45017373.870998681</v>
      </c>
      <c r="X166" s="19">
        <v>21695798.053216353</v>
      </c>
      <c r="Y166" s="29">
        <v>37357566.603866912</v>
      </c>
      <c r="Z166" s="26">
        <v>613740.80783970654</v>
      </c>
      <c r="AA166" s="26">
        <v>45017373.870998681</v>
      </c>
      <c r="AB166" s="19">
        <v>21695798.053216353</v>
      </c>
      <c r="AC166" s="29">
        <v>37357566.603866912</v>
      </c>
      <c r="AD166" s="26">
        <v>613740.80783970654</v>
      </c>
      <c r="AE166" s="26">
        <v>45017373.870998681</v>
      </c>
      <c r="AF166" s="19">
        <v>21695798.053216353</v>
      </c>
      <c r="AG166" s="29">
        <v>37357566.603866912</v>
      </c>
      <c r="AH166" s="26">
        <v>613740.80783970654</v>
      </c>
      <c r="AI166" s="26">
        <v>47535616.924215034</v>
      </c>
      <c r="AJ166" s="19">
        <v>19177555</v>
      </c>
      <c r="AK166" s="29">
        <v>37357566.603866912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38595698.07585077</v>
      </c>
      <c r="H167" s="19">
        <v>22121930.44296442</v>
      </c>
      <c r="I167" s="29">
        <v>34230475.266933672</v>
      </c>
      <c r="J167" s="19">
        <v>500000</v>
      </c>
      <c r="K167" s="19">
        <v>41963839.548324376</v>
      </c>
      <c r="L167" s="19">
        <v>22121930.44296442</v>
      </c>
      <c r="M167" s="29">
        <v>36316802.592159919</v>
      </c>
      <c r="N167" s="26">
        <v>550000</v>
      </c>
      <c r="O167" s="26">
        <v>44144863.989613324</v>
      </c>
      <c r="P167" s="19">
        <v>22121930.44296442</v>
      </c>
      <c r="Q167" s="29">
        <v>37334724.589319974</v>
      </c>
      <c r="R167" s="26">
        <v>600000</v>
      </c>
      <c r="S167" s="26">
        <v>45139295.264177516</v>
      </c>
      <c r="T167" s="19">
        <v>22121930.44296442</v>
      </c>
      <c r="U167" s="29">
        <v>37444365.212804183</v>
      </c>
      <c r="V167" s="26">
        <v>615847.44773517549</v>
      </c>
      <c r="W167" s="26">
        <v>45207088.928985789</v>
      </c>
      <c r="X167" s="19">
        <v>22121930.44296442</v>
      </c>
      <c r="Y167" s="29">
        <v>37444365.212804183</v>
      </c>
      <c r="Z167" s="26">
        <v>615847.44773517549</v>
      </c>
      <c r="AA167" s="26">
        <v>45207088.928985789</v>
      </c>
      <c r="AB167" s="19">
        <v>22121930.44296442</v>
      </c>
      <c r="AC167" s="29">
        <v>37444365.212804183</v>
      </c>
      <c r="AD167" s="26">
        <v>615847.44773517549</v>
      </c>
      <c r="AE167" s="26">
        <v>45207088.928985789</v>
      </c>
      <c r="AF167" s="19">
        <v>22121930.44296442</v>
      </c>
      <c r="AG167" s="29">
        <v>37444365.212804183</v>
      </c>
      <c r="AH167" s="26">
        <v>615847.44773517549</v>
      </c>
      <c r="AI167" s="26">
        <v>48151464.371950209</v>
      </c>
      <c r="AJ167" s="19">
        <v>19177555</v>
      </c>
      <c r="AK167" s="29">
        <v>37444365.212804183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38617729.910613552</v>
      </c>
      <c r="H168" s="19">
        <v>22549898.608201638</v>
      </c>
      <c r="I168" s="29">
        <v>34172562.716933668</v>
      </c>
      <c r="J168" s="19">
        <v>500000</v>
      </c>
      <c r="K168" s="19">
        <v>42035871.383087158</v>
      </c>
      <c r="L168" s="19">
        <v>22549898.608201638</v>
      </c>
      <c r="M168" s="29">
        <v>36303890.042159922</v>
      </c>
      <c r="N168" s="26">
        <v>550000</v>
      </c>
      <c r="O168" s="26">
        <v>44266895.824376106</v>
      </c>
      <c r="P168" s="19">
        <v>22549898.608201638</v>
      </c>
      <c r="Q168" s="29">
        <v>37366812.03931997</v>
      </c>
      <c r="R168" s="26">
        <v>600000</v>
      </c>
      <c r="S168" s="26">
        <v>45311327.098940298</v>
      </c>
      <c r="T168" s="19">
        <v>22549898.608201638</v>
      </c>
      <c r="U168" s="29">
        <v>37497795.847647369</v>
      </c>
      <c r="V168" s="26">
        <v>617954.08763064444</v>
      </c>
      <c r="W168" s="26">
        <v>45397074.851379216</v>
      </c>
      <c r="X168" s="19">
        <v>22549898.608201638</v>
      </c>
      <c r="Y168" s="29">
        <v>37497795.847647369</v>
      </c>
      <c r="Z168" s="26">
        <v>617954.08763064444</v>
      </c>
      <c r="AA168" s="26">
        <v>45397074.851379216</v>
      </c>
      <c r="AB168" s="19">
        <v>22549898.608201638</v>
      </c>
      <c r="AC168" s="29">
        <v>37497795.847647369</v>
      </c>
      <c r="AD168" s="26">
        <v>617954.08763064444</v>
      </c>
      <c r="AE168" s="26">
        <v>45397074.851379216</v>
      </c>
      <c r="AF168" s="19">
        <v>22549898.608201638</v>
      </c>
      <c r="AG168" s="29">
        <v>37497795.847647369</v>
      </c>
      <c r="AH168" s="26">
        <v>617954.08763064444</v>
      </c>
      <c r="AI168" s="26">
        <v>48769418.459580854</v>
      </c>
      <c r="AJ168" s="19">
        <v>19177555</v>
      </c>
      <c r="AK168" s="29">
        <v>37497795.847647369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38638650.76775641</v>
      </c>
      <c r="H169" s="19">
        <v>22978977.75105878</v>
      </c>
      <c r="I169" s="29">
        <v>34148005.016933672</v>
      </c>
      <c r="J169" s="19">
        <v>500000</v>
      </c>
      <c r="K169" s="19">
        <v>42106067.442360803</v>
      </c>
      <c r="L169" s="19">
        <v>22979702.548927993</v>
      </c>
      <c r="M169" s="29">
        <v>36324332.342159919</v>
      </c>
      <c r="N169" s="26">
        <v>550000</v>
      </c>
      <c r="O169" s="26">
        <v>44387091.883649752</v>
      </c>
      <c r="P169" s="19">
        <v>22979702.548927993</v>
      </c>
      <c r="Q169" s="29">
        <v>37432254.339319974</v>
      </c>
      <c r="R169" s="26">
        <v>600000</v>
      </c>
      <c r="S169" s="26">
        <v>45481523.158213943</v>
      </c>
      <c r="T169" s="19">
        <v>22979702.548927993</v>
      </c>
      <c r="U169" s="29">
        <v>37586477.308396496</v>
      </c>
      <c r="V169" s="26">
        <v>620060.72752612829</v>
      </c>
      <c r="W169" s="26">
        <v>45587331.638178989</v>
      </c>
      <c r="X169" s="19">
        <v>22979702.548927993</v>
      </c>
      <c r="Y169" s="29">
        <v>37586477.308396496</v>
      </c>
      <c r="Z169" s="26">
        <v>620060.72752612829</v>
      </c>
      <c r="AA169" s="26">
        <v>45587331.638178989</v>
      </c>
      <c r="AB169" s="19">
        <v>22979702.548927993</v>
      </c>
      <c r="AC169" s="29">
        <v>37586477.308396496</v>
      </c>
      <c r="AD169" s="26">
        <v>620060.72752612829</v>
      </c>
      <c r="AE169" s="26">
        <v>45587331.638178989</v>
      </c>
      <c r="AF169" s="19">
        <v>22979702.548927993</v>
      </c>
      <c r="AG169" s="29">
        <v>37586477.308396496</v>
      </c>
      <c r="AH169" s="26">
        <v>620060.72752612829</v>
      </c>
      <c r="AI169" s="26">
        <v>49389479.187106982</v>
      </c>
      <c r="AJ169" s="19">
        <v>19177555</v>
      </c>
      <c r="AK169" s="29">
        <v>37586477.308396496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38659571.624899268</v>
      </c>
      <c r="H170" s="19">
        <v>23408056.893915921</v>
      </c>
      <c r="I170" s="29">
        <v>34350737.316933669</v>
      </c>
      <c r="J170" s="19">
        <v>500000</v>
      </c>
      <c r="K170" s="19">
        <v>42174427.726145297</v>
      </c>
      <c r="L170" s="19">
        <v>23411342.265143499</v>
      </c>
      <c r="M170" s="29">
        <v>36572064.642159916</v>
      </c>
      <c r="N170" s="26">
        <v>550000</v>
      </c>
      <c r="O170" s="26">
        <v>44505452.167434245</v>
      </c>
      <c r="P170" s="19">
        <v>23411342.265143499</v>
      </c>
      <c r="Q170" s="29">
        <v>37724986.639319971</v>
      </c>
      <c r="R170" s="26">
        <v>600000</v>
      </c>
      <c r="S170" s="26">
        <v>45649883.441998437</v>
      </c>
      <c r="T170" s="19">
        <v>23411342.265143499</v>
      </c>
      <c r="U170" s="29">
        <v>37904344.74505154</v>
      </c>
      <c r="V170" s="26">
        <v>622167.36742159724</v>
      </c>
      <c r="W170" s="26">
        <v>45777859.28938508</v>
      </c>
      <c r="X170" s="19">
        <v>23411342.265143499</v>
      </c>
      <c r="Y170" s="29">
        <v>37904344.74505154</v>
      </c>
      <c r="Z170" s="26">
        <v>622167.36742159724</v>
      </c>
      <c r="AA170" s="26">
        <v>45777859.28938508</v>
      </c>
      <c r="AB170" s="19">
        <v>23411342.265143499</v>
      </c>
      <c r="AC170" s="29">
        <v>37904344.74505154</v>
      </c>
      <c r="AD170" s="26">
        <v>622167.36742159724</v>
      </c>
      <c r="AE170" s="26">
        <v>45777859.28938508</v>
      </c>
      <c r="AF170" s="19">
        <v>23411342.265143499</v>
      </c>
      <c r="AG170" s="29">
        <v>37904344.74505154</v>
      </c>
      <c r="AH170" s="26">
        <v>622167.36742159724</v>
      </c>
      <c r="AI170" s="26">
        <v>50011646.554528579</v>
      </c>
      <c r="AJ170" s="19">
        <v>19177555</v>
      </c>
      <c r="AK170" s="29">
        <v>37904344.74505154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38680492.482042126</v>
      </c>
      <c r="H171" s="19">
        <v>23837136.036773063</v>
      </c>
      <c r="I171" s="29">
        <v>34521174.716933675</v>
      </c>
      <c r="J171" s="19">
        <v>500000</v>
      </c>
      <c r="K171" s="19">
        <v>42240952.234440655</v>
      </c>
      <c r="L171" s="19">
        <v>23844817.756848142</v>
      </c>
      <c r="M171" s="29">
        <v>36787502.042159922</v>
      </c>
      <c r="N171" s="26">
        <v>550000</v>
      </c>
      <c r="O171" s="26">
        <v>44621976.675729603</v>
      </c>
      <c r="P171" s="19">
        <v>23844817.756848142</v>
      </c>
      <c r="Q171" s="29">
        <v>37985424.03931997</v>
      </c>
      <c r="R171" s="26">
        <v>600000</v>
      </c>
      <c r="S171" s="26">
        <v>45816407.950293794</v>
      </c>
      <c r="T171" s="19">
        <v>23844817.756848142</v>
      </c>
      <c r="U171" s="29">
        <v>38191813.257612512</v>
      </c>
      <c r="V171" s="26">
        <v>624274.00731706619</v>
      </c>
      <c r="W171" s="26">
        <v>45968657.804997504</v>
      </c>
      <c r="X171" s="19">
        <v>23844817.756848142</v>
      </c>
      <c r="Y171" s="29">
        <v>38191813.257612512</v>
      </c>
      <c r="Z171" s="26">
        <v>624274.00731706619</v>
      </c>
      <c r="AA171" s="26">
        <v>45968657.804997504</v>
      </c>
      <c r="AB171" s="19">
        <v>23844817.756848142</v>
      </c>
      <c r="AC171" s="29">
        <v>38191813.257612512</v>
      </c>
      <c r="AD171" s="26">
        <v>624274.00731706619</v>
      </c>
      <c r="AE171" s="26">
        <v>45968657.804997504</v>
      </c>
      <c r="AF171" s="19">
        <v>23844817.756848142</v>
      </c>
      <c r="AG171" s="29">
        <v>38191813.257612512</v>
      </c>
      <c r="AH171" s="26">
        <v>624274.00731706619</v>
      </c>
      <c r="AI171" s="26">
        <v>50635920.561845645</v>
      </c>
      <c r="AJ171" s="19">
        <v>19177555</v>
      </c>
      <c r="AK171" s="29">
        <v>38191813.257612512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38701413.339184985</v>
      </c>
      <c r="H172" s="19">
        <v>24266215.179630205</v>
      </c>
      <c r="I172" s="29">
        <v>34616039.466933675</v>
      </c>
      <c r="J172" s="19">
        <v>500000</v>
      </c>
      <c r="K172" s="19">
        <v>42305640.96724686</v>
      </c>
      <c r="L172" s="19">
        <v>24280129.024041936</v>
      </c>
      <c r="M172" s="29">
        <v>36927366.792159922</v>
      </c>
      <c r="N172" s="26">
        <v>550000</v>
      </c>
      <c r="O172" s="26">
        <v>44736665.408535808</v>
      </c>
      <c r="P172" s="19">
        <v>24280129.024041936</v>
      </c>
      <c r="Q172" s="29">
        <v>38170288.78931997</v>
      </c>
      <c r="R172" s="26">
        <v>600000</v>
      </c>
      <c r="S172" s="26">
        <v>45981096.6831</v>
      </c>
      <c r="T172" s="19">
        <v>24280129.024041936</v>
      </c>
      <c r="U172" s="29">
        <v>38405605.096079402</v>
      </c>
      <c r="V172" s="26">
        <v>626380.64721253514</v>
      </c>
      <c r="W172" s="26">
        <v>46159727.185016245</v>
      </c>
      <c r="X172" s="19">
        <v>24280129.024041936</v>
      </c>
      <c r="Y172" s="29">
        <v>38405605.096079402</v>
      </c>
      <c r="Z172" s="26">
        <v>626380.64721253514</v>
      </c>
      <c r="AA172" s="26">
        <v>46159727.185016245</v>
      </c>
      <c r="AB172" s="19">
        <v>24280129.024041936</v>
      </c>
      <c r="AC172" s="29">
        <v>38405605.096079402</v>
      </c>
      <c r="AD172" s="26">
        <v>626380.64721253514</v>
      </c>
      <c r="AE172" s="26">
        <v>46159727.185016245</v>
      </c>
      <c r="AF172" s="19">
        <v>24280129.024041936</v>
      </c>
      <c r="AG172" s="29">
        <v>38405605.096079402</v>
      </c>
      <c r="AH172" s="26">
        <v>626380.64721253514</v>
      </c>
      <c r="AI172" s="26">
        <v>51262301.20905818</v>
      </c>
      <c r="AJ172" s="19">
        <v>19177555</v>
      </c>
      <c r="AK172" s="29">
        <v>38405605.096079402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38722334.196327843</v>
      </c>
      <c r="H173" s="19">
        <v>24695294.322487347</v>
      </c>
      <c r="I173" s="29">
        <v>34611245.966933675</v>
      </c>
      <c r="J173" s="19">
        <v>500000</v>
      </c>
      <c r="K173" s="19">
        <v>42368493.924563929</v>
      </c>
      <c r="L173" s="19">
        <v>24717276.066724867</v>
      </c>
      <c r="M173" s="29">
        <v>36967573.292159922</v>
      </c>
      <c r="N173" s="26">
        <v>550000</v>
      </c>
      <c r="O173" s="26">
        <v>44849518.365852877</v>
      </c>
      <c r="P173" s="19">
        <v>24717276.066724867</v>
      </c>
      <c r="Q173" s="29">
        <v>38255495.28931997</v>
      </c>
      <c r="R173" s="26">
        <v>600000</v>
      </c>
      <c r="S173" s="26">
        <v>46143949.640417069</v>
      </c>
      <c r="T173" s="19">
        <v>24717276.066724867</v>
      </c>
      <c r="U173" s="29">
        <v>38521634.660452217</v>
      </c>
      <c r="V173" s="26">
        <v>628487.28710800409</v>
      </c>
      <c r="W173" s="26">
        <v>46351067.429441318</v>
      </c>
      <c r="X173" s="19">
        <v>24717276.066724867</v>
      </c>
      <c r="Y173" s="29">
        <v>38521634.660452217</v>
      </c>
      <c r="Z173" s="26">
        <v>628487.28710800409</v>
      </c>
      <c r="AA173" s="26">
        <v>46351067.429441318</v>
      </c>
      <c r="AB173" s="19">
        <v>24717276.066724867</v>
      </c>
      <c r="AC173" s="29">
        <v>38521634.660452217</v>
      </c>
      <c r="AD173" s="26">
        <v>628487.28710800409</v>
      </c>
      <c r="AE173" s="26">
        <v>46351067.429441318</v>
      </c>
      <c r="AF173" s="19">
        <v>24717276.066724867</v>
      </c>
      <c r="AG173" s="29">
        <v>38521634.660452217</v>
      </c>
      <c r="AH173" s="26">
        <v>628487.28710800409</v>
      </c>
      <c r="AI173" s="26">
        <v>51890788.496166185</v>
      </c>
      <c r="AJ173" s="19">
        <v>19177555</v>
      </c>
      <c r="AK173" s="29">
        <v>38521634.660452217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38743255.053470701</v>
      </c>
      <c r="H174" s="19">
        <v>25124373.465344489</v>
      </c>
      <c r="I174" s="29">
        <v>34631660.066933669</v>
      </c>
      <c r="J174" s="19">
        <v>500000</v>
      </c>
      <c r="K174" s="19">
        <v>42429511.106391847</v>
      </c>
      <c r="L174" s="19">
        <v>25156258.884896949</v>
      </c>
      <c r="M174" s="29">
        <v>37032987.392159916</v>
      </c>
      <c r="N174" s="26">
        <v>550000</v>
      </c>
      <c r="O174" s="26">
        <v>44960535.547680795</v>
      </c>
      <c r="P174" s="19">
        <v>25156258.884896949</v>
      </c>
      <c r="Q174" s="29">
        <v>38365909.389319971</v>
      </c>
      <c r="R174" s="26">
        <v>600000</v>
      </c>
      <c r="S174" s="26">
        <v>46304966.822244987</v>
      </c>
      <c r="T174" s="19">
        <v>25156258.884896949</v>
      </c>
      <c r="U174" s="29">
        <v>38664767.800730951</v>
      </c>
      <c r="V174" s="26">
        <v>630593.92700347304</v>
      </c>
      <c r="W174" s="26">
        <v>46542678.538272709</v>
      </c>
      <c r="X174" s="19">
        <v>25156258.884896949</v>
      </c>
      <c r="Y174" s="29">
        <v>38664767.800730951</v>
      </c>
      <c r="Z174" s="26">
        <v>630593.92700347304</v>
      </c>
      <c r="AA174" s="26">
        <v>46542678.538272709</v>
      </c>
      <c r="AB174" s="19">
        <v>25156258.884896949</v>
      </c>
      <c r="AC174" s="29">
        <v>38664767.800730951</v>
      </c>
      <c r="AD174" s="26">
        <v>630593.92700347304</v>
      </c>
      <c r="AE174" s="26">
        <v>46542678.538272709</v>
      </c>
      <c r="AF174" s="19">
        <v>25156258.884896949</v>
      </c>
      <c r="AG174" s="29">
        <v>38664767.800730951</v>
      </c>
      <c r="AH174" s="26">
        <v>630593.92700347304</v>
      </c>
      <c r="AI174" s="26">
        <v>52521382.423169658</v>
      </c>
      <c r="AJ174" s="19">
        <v>19177555</v>
      </c>
      <c r="AK174" s="29">
        <v>38664767.800730951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38764175.910613559</v>
      </c>
      <c r="H175" s="19">
        <v>25553452.60820163</v>
      </c>
      <c r="I175" s="29">
        <v>34720539.966933675</v>
      </c>
      <c r="J175" s="19">
        <v>500000</v>
      </c>
      <c r="K175" s="19">
        <v>42488692.512730628</v>
      </c>
      <c r="L175" s="19">
        <v>25597077.478558168</v>
      </c>
      <c r="M175" s="29">
        <v>37166867.292159922</v>
      </c>
      <c r="N175" s="26">
        <v>550000</v>
      </c>
      <c r="O175" s="26">
        <v>45069716.954019576</v>
      </c>
      <c r="P175" s="19">
        <v>25597077.478558168</v>
      </c>
      <c r="Q175" s="29">
        <v>38544789.28931997</v>
      </c>
      <c r="R175" s="26">
        <v>600000</v>
      </c>
      <c r="S175" s="26">
        <v>46464148.228583768</v>
      </c>
      <c r="T175" s="19">
        <v>25597077.478558168</v>
      </c>
      <c r="U175" s="29">
        <v>38878262.716915615</v>
      </c>
      <c r="V175" s="26">
        <v>632700.56689894199</v>
      </c>
      <c r="W175" s="26">
        <v>46734560.511510432</v>
      </c>
      <c r="X175" s="19">
        <v>25597077.478558168</v>
      </c>
      <c r="Y175" s="29">
        <v>38878262.716915615</v>
      </c>
      <c r="Z175" s="26">
        <v>632700.56689894199</v>
      </c>
      <c r="AA175" s="26">
        <v>46734560.511510432</v>
      </c>
      <c r="AB175" s="19">
        <v>25597077.478558168</v>
      </c>
      <c r="AC175" s="29">
        <v>38878262.716915615</v>
      </c>
      <c r="AD175" s="26">
        <v>632700.56689894199</v>
      </c>
      <c r="AE175" s="26">
        <v>46734560.511510432</v>
      </c>
      <c r="AF175" s="19">
        <v>25597077.478558168</v>
      </c>
      <c r="AG175" s="29">
        <v>38878262.716915615</v>
      </c>
      <c r="AH175" s="26">
        <v>632700.56689894199</v>
      </c>
      <c r="AI175" s="26">
        <v>52800000</v>
      </c>
      <c r="AJ175" s="19">
        <v>19177555</v>
      </c>
      <c r="AK175" s="29">
        <v>38878262.716915615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38785096.767756417</v>
      </c>
      <c r="H176" s="19">
        <v>25982531.751058772</v>
      </c>
      <c r="I176" s="29">
        <v>34841062.816933669</v>
      </c>
      <c r="J176" s="19">
        <v>500000</v>
      </c>
      <c r="K176" s="19">
        <v>42546038.143580258</v>
      </c>
      <c r="L176" s="19">
        <v>26039731.847708538</v>
      </c>
      <c r="M176" s="29">
        <v>37332390.142159916</v>
      </c>
      <c r="N176" s="26">
        <v>550000</v>
      </c>
      <c r="O176" s="26">
        <v>45177062.584869206</v>
      </c>
      <c r="P176" s="19">
        <v>26039731.847708538</v>
      </c>
      <c r="Q176" s="29">
        <v>38755312.139319971</v>
      </c>
      <c r="R176" s="26">
        <v>600000</v>
      </c>
      <c r="S176" s="26">
        <v>46621493.859433398</v>
      </c>
      <c r="T176" s="19">
        <v>26039731.847708538</v>
      </c>
      <c r="U176" s="29">
        <v>39125296.559006184</v>
      </c>
      <c r="V176" s="26">
        <v>634807.20679441094</v>
      </c>
      <c r="W176" s="26">
        <v>46926713.349154472</v>
      </c>
      <c r="X176" s="19">
        <v>26039731.847708538</v>
      </c>
      <c r="Y176" s="29">
        <v>39125296.559006184</v>
      </c>
      <c r="Z176" s="26">
        <v>634807.20679441094</v>
      </c>
      <c r="AA176" s="26">
        <v>46926713.349154472</v>
      </c>
      <c r="AB176" s="19">
        <v>26039731.847708538</v>
      </c>
      <c r="AC176" s="29">
        <v>39125296.559006184</v>
      </c>
      <c r="AD176" s="26">
        <v>634807.20679441094</v>
      </c>
      <c r="AE176" s="26">
        <v>46926713.349154472</v>
      </c>
      <c r="AF176" s="19">
        <v>26039731.847708538</v>
      </c>
      <c r="AG176" s="29">
        <v>39125296.559006184</v>
      </c>
      <c r="AH176" s="26">
        <v>634807.20679441094</v>
      </c>
      <c r="AI176" s="26">
        <v>52800000</v>
      </c>
      <c r="AJ176" s="19">
        <v>19177555</v>
      </c>
      <c r="AK176" s="29">
        <v>39125296.559006184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38806017.624899276</v>
      </c>
      <c r="H177" s="19">
        <v>26411610.893915914</v>
      </c>
      <c r="I177" s="29">
        <v>35125601.666933671</v>
      </c>
      <c r="J177" s="19">
        <v>500000</v>
      </c>
      <c r="K177" s="19">
        <v>42601547.998940736</v>
      </c>
      <c r="L177" s="19">
        <v>26484221.99234806</v>
      </c>
      <c r="M177" s="29">
        <v>37661928.992159918</v>
      </c>
      <c r="N177" s="26">
        <v>550000</v>
      </c>
      <c r="O177" s="26">
        <v>45282572.440229684</v>
      </c>
      <c r="P177" s="19">
        <v>26484221.99234806</v>
      </c>
      <c r="Q177" s="29">
        <v>39129850.989319973</v>
      </c>
      <c r="R177" s="26">
        <v>600000</v>
      </c>
      <c r="S177" s="26">
        <v>46777003.714793876</v>
      </c>
      <c r="T177" s="19">
        <v>26484221.99234806</v>
      </c>
      <c r="U177" s="29">
        <v>39538242.377002694</v>
      </c>
      <c r="V177" s="26">
        <v>636913.84668987989</v>
      </c>
      <c r="W177" s="26">
        <v>47119137.05120483</v>
      </c>
      <c r="X177" s="19">
        <v>26484221.99234806</v>
      </c>
      <c r="Y177" s="29">
        <v>39538242.377002694</v>
      </c>
      <c r="Z177" s="26">
        <v>636913.84668987989</v>
      </c>
      <c r="AA177" s="26">
        <v>47119137.05120483</v>
      </c>
      <c r="AB177" s="19">
        <v>26484221.99234806</v>
      </c>
      <c r="AC177" s="29">
        <v>39538242.377002694</v>
      </c>
      <c r="AD177" s="26">
        <v>636913.84668987989</v>
      </c>
      <c r="AE177" s="26">
        <v>47119137.05120483</v>
      </c>
      <c r="AF177" s="19">
        <v>26484221.99234806</v>
      </c>
      <c r="AG177" s="29">
        <v>39538242.377002694</v>
      </c>
      <c r="AH177" s="26">
        <v>636913.84668987989</v>
      </c>
      <c r="AI177" s="26">
        <v>52800000</v>
      </c>
      <c r="AJ177" s="19">
        <v>19177555</v>
      </c>
      <c r="AK177" s="29">
        <v>39538242.377002694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38826938.482042134</v>
      </c>
      <c r="H178" s="19">
        <v>26840690.036773056</v>
      </c>
      <c r="I178" s="29">
        <v>35367111.816933669</v>
      </c>
      <c r="J178" s="19">
        <v>500000</v>
      </c>
      <c r="K178" s="19">
        <v>42655222.078812078</v>
      </c>
      <c r="L178" s="19">
        <v>26930547.912476718</v>
      </c>
      <c r="M178" s="29">
        <v>37948439.142159916</v>
      </c>
      <c r="N178" s="26">
        <v>550000</v>
      </c>
      <c r="O178" s="26">
        <v>45386246.520101026</v>
      </c>
      <c r="P178" s="19">
        <v>26930547.912476718</v>
      </c>
      <c r="Q178" s="29">
        <v>39461361.139319971</v>
      </c>
      <c r="R178" s="26">
        <v>600000</v>
      </c>
      <c r="S178" s="26">
        <v>46930677.794665217</v>
      </c>
      <c r="T178" s="19">
        <v>26930547.912476718</v>
      </c>
      <c r="U178" s="29">
        <v>39910055.47090511</v>
      </c>
      <c r="V178" s="26">
        <v>639020.48658534884</v>
      </c>
      <c r="W178" s="26">
        <v>47311831.617661521</v>
      </c>
      <c r="X178" s="19">
        <v>26930547.912476718</v>
      </c>
      <c r="Y178" s="29">
        <v>39910055.47090511</v>
      </c>
      <c r="Z178" s="26">
        <v>639020.48658534884</v>
      </c>
      <c r="AA178" s="26">
        <v>47311831.617661521</v>
      </c>
      <c r="AB178" s="19">
        <v>26930547.912476718</v>
      </c>
      <c r="AC178" s="29">
        <v>39910055.47090511</v>
      </c>
      <c r="AD178" s="26">
        <v>639020.48658534884</v>
      </c>
      <c r="AE178" s="26">
        <v>47311831.617661521</v>
      </c>
      <c r="AF178" s="19">
        <v>26930547.912476718</v>
      </c>
      <c r="AG178" s="29">
        <v>39910055.47090511</v>
      </c>
      <c r="AH178" s="26">
        <v>639020.48658534884</v>
      </c>
      <c r="AI178" s="26">
        <v>52800000</v>
      </c>
      <c r="AJ178" s="19">
        <v>19177555</v>
      </c>
      <c r="AK178" s="29">
        <v>39910055.47090511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38847859.339184992</v>
      </c>
      <c r="H179" s="19">
        <v>27269769.179630198</v>
      </c>
      <c r="I179" s="29">
        <v>35494423.616933674</v>
      </c>
      <c r="J179" s="19">
        <v>500000</v>
      </c>
      <c r="K179" s="19">
        <v>42707060.383194268</v>
      </c>
      <c r="L179" s="19">
        <v>27378709.608094528</v>
      </c>
      <c r="M179" s="29">
        <v>38120750.942159913</v>
      </c>
      <c r="N179" s="26">
        <v>550000</v>
      </c>
      <c r="O179" s="26">
        <v>45488084.824483216</v>
      </c>
      <c r="P179" s="19">
        <v>27378709.608094528</v>
      </c>
      <c r="Q179" s="29">
        <v>39678672.939319968</v>
      </c>
      <c r="R179" s="26">
        <v>600000</v>
      </c>
      <c r="S179" s="26">
        <v>47082516.099047408</v>
      </c>
      <c r="T179" s="19">
        <v>27378709.608094528</v>
      </c>
      <c r="U179" s="29">
        <v>40169566.190713458</v>
      </c>
      <c r="V179" s="26">
        <v>641127.1264808327</v>
      </c>
      <c r="W179" s="26">
        <v>47504797.048524544</v>
      </c>
      <c r="X179" s="19">
        <v>27378709.608094528</v>
      </c>
      <c r="Y179" s="29">
        <v>40169566.190713458</v>
      </c>
      <c r="Z179" s="26">
        <v>641127.1264808327</v>
      </c>
      <c r="AA179" s="26">
        <v>47504797.048524544</v>
      </c>
      <c r="AB179" s="19">
        <v>27378709.608094528</v>
      </c>
      <c r="AC179" s="29">
        <v>40169566.190713458</v>
      </c>
      <c r="AD179" s="26">
        <v>641127.1264808327</v>
      </c>
      <c r="AE179" s="26">
        <v>47504797.048524544</v>
      </c>
      <c r="AF179" s="19">
        <v>27378709.608094528</v>
      </c>
      <c r="AG179" s="29">
        <v>40169566.190713458</v>
      </c>
      <c r="AH179" s="26">
        <v>641127.1264808327</v>
      </c>
      <c r="AI179" s="26">
        <v>52800000</v>
      </c>
      <c r="AJ179" s="19">
        <v>19177555</v>
      </c>
      <c r="AK179" s="29">
        <v>40169566.190713458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38868780.19632785</v>
      </c>
      <c r="H180" s="19">
        <v>27698848.322487339</v>
      </c>
      <c r="I180" s="29">
        <v>35517805.916933671</v>
      </c>
      <c r="J180" s="19">
        <v>500000</v>
      </c>
      <c r="K180" s="19">
        <v>42757062.912087321</v>
      </c>
      <c r="L180" s="19">
        <v>27828707.079201475</v>
      </c>
      <c r="M180" s="29">
        <v>38189133.242159918</v>
      </c>
      <c r="N180" s="26">
        <v>550000</v>
      </c>
      <c r="O180" s="26">
        <v>45588087.353376269</v>
      </c>
      <c r="P180" s="19">
        <v>27828707.079201475</v>
      </c>
      <c r="Q180" s="29">
        <v>39792055.239319973</v>
      </c>
      <c r="R180" s="26">
        <v>600000</v>
      </c>
      <c r="S180" s="26">
        <v>47232518.627940461</v>
      </c>
      <c r="T180" s="19">
        <v>27828707.079201475</v>
      </c>
      <c r="U180" s="29">
        <v>40327043.386427745</v>
      </c>
      <c r="V180" s="26">
        <v>643233.76637630165</v>
      </c>
      <c r="W180" s="26">
        <v>47698033.343793899</v>
      </c>
      <c r="X180" s="19">
        <v>27828707.079201475</v>
      </c>
      <c r="Y180" s="29">
        <v>40327043.386427745</v>
      </c>
      <c r="Z180" s="26">
        <v>643233.76637630165</v>
      </c>
      <c r="AA180" s="26">
        <v>47698033.343793899</v>
      </c>
      <c r="AB180" s="19">
        <v>27828707.079201475</v>
      </c>
      <c r="AC180" s="29">
        <v>40327043.386427745</v>
      </c>
      <c r="AD180" s="26">
        <v>643233.76637630165</v>
      </c>
      <c r="AE180" s="26">
        <v>47698033.343793899</v>
      </c>
      <c r="AF180" s="19">
        <v>27828707.079201475</v>
      </c>
      <c r="AG180" s="29">
        <v>40327043.386427745</v>
      </c>
      <c r="AH180" s="26">
        <v>643233.76637630165</v>
      </c>
      <c r="AI180" s="26">
        <v>52800000</v>
      </c>
      <c r="AJ180" s="19">
        <v>19177555</v>
      </c>
      <c r="AK180" s="29">
        <v>40327043.386427745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38889701.053470708</v>
      </c>
      <c r="H181" s="19">
        <v>28127927.465344481</v>
      </c>
      <c r="I181" s="29">
        <v>35509943.916933671</v>
      </c>
      <c r="J181" s="19">
        <v>500000</v>
      </c>
      <c r="K181" s="19">
        <v>42805229.665491223</v>
      </c>
      <c r="L181" s="19">
        <v>28280540.325797573</v>
      </c>
      <c r="M181" s="29">
        <v>38226271.242159918</v>
      </c>
      <c r="N181" s="26">
        <v>550000</v>
      </c>
      <c r="O181" s="26">
        <v>45686254.106780171</v>
      </c>
      <c r="P181" s="19">
        <v>28280540.325797573</v>
      </c>
      <c r="Q181" s="29">
        <v>39874193.239319973</v>
      </c>
      <c r="R181" s="26">
        <v>600000</v>
      </c>
      <c r="S181" s="26">
        <v>47380685.381344363</v>
      </c>
      <c r="T181" s="19">
        <v>28280540.325797573</v>
      </c>
      <c r="U181" s="29">
        <v>40454181.386427745</v>
      </c>
      <c r="V181" s="26">
        <v>645340.4062717706</v>
      </c>
      <c r="W181" s="26">
        <v>47891540.503469571</v>
      </c>
      <c r="X181" s="19">
        <v>28280540.325797573</v>
      </c>
      <c r="Y181" s="29">
        <v>40455172.258047946</v>
      </c>
      <c r="Z181" s="26">
        <v>645340.4062717706</v>
      </c>
      <c r="AA181" s="26">
        <v>47891540.503469571</v>
      </c>
      <c r="AB181" s="19">
        <v>28280540.325797573</v>
      </c>
      <c r="AC181" s="29">
        <v>40455172.258047946</v>
      </c>
      <c r="AD181" s="26">
        <v>645340.4062717706</v>
      </c>
      <c r="AE181" s="26">
        <v>47891540.503469571</v>
      </c>
      <c r="AF181" s="19">
        <v>28280540.325797573</v>
      </c>
      <c r="AG181" s="29">
        <v>40455172.258047946</v>
      </c>
      <c r="AH181" s="26">
        <v>645340.4062717706</v>
      </c>
      <c r="AI181" s="26">
        <v>52800000</v>
      </c>
      <c r="AJ181" s="19">
        <v>19177555</v>
      </c>
      <c r="AK181" s="29">
        <v>40455172.258047946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38910621.910613567</v>
      </c>
      <c r="H182" s="19">
        <v>28557006.608201623</v>
      </c>
      <c r="I182" s="29">
        <v>35562093.840642452</v>
      </c>
      <c r="J182" s="19">
        <v>500000</v>
      </c>
      <c r="K182" s="19">
        <v>42851560.643405989</v>
      </c>
      <c r="L182" s="19">
        <v>28734209.347882807</v>
      </c>
      <c r="M182" s="29">
        <v>38323421.1658687</v>
      </c>
      <c r="N182" s="26">
        <v>550000</v>
      </c>
      <c r="O182" s="26">
        <v>45782585.084694937</v>
      </c>
      <c r="P182" s="19">
        <v>28734209.347882807</v>
      </c>
      <c r="Q182" s="29">
        <v>40016343.163028747</v>
      </c>
      <c r="R182" s="26">
        <v>600000</v>
      </c>
      <c r="S182" s="26">
        <v>47527016.359259129</v>
      </c>
      <c r="T182" s="19">
        <v>28734209.347882807</v>
      </c>
      <c r="U182" s="29">
        <v>40641331.310136527</v>
      </c>
      <c r="V182" s="26">
        <v>647447.04616723955</v>
      </c>
      <c r="W182" s="26">
        <v>48085318.527551576</v>
      </c>
      <c r="X182" s="19">
        <v>28734209.347882807</v>
      </c>
      <c r="Y182" s="29">
        <v>40645209.029282853</v>
      </c>
      <c r="Z182" s="26">
        <v>647447.04616723955</v>
      </c>
      <c r="AA182" s="26">
        <v>48085318.527551576</v>
      </c>
      <c r="AB182" s="19">
        <v>28734209.347882807</v>
      </c>
      <c r="AC182" s="29">
        <v>40645209.029282853</v>
      </c>
      <c r="AD182" s="26">
        <v>647447.04616723955</v>
      </c>
      <c r="AE182" s="26">
        <v>48085318.527551576</v>
      </c>
      <c r="AF182" s="19">
        <v>28734209.347882807</v>
      </c>
      <c r="AG182" s="29">
        <v>40645209.029282853</v>
      </c>
      <c r="AH182" s="26">
        <v>647447.04616723955</v>
      </c>
      <c r="AI182" s="26">
        <v>52800000</v>
      </c>
      <c r="AJ182" s="19">
        <v>19177555</v>
      </c>
      <c r="AK182" s="29">
        <v>40998059.105574071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38931542.767756425</v>
      </c>
      <c r="H183" s="19">
        <v>28986085.751058765</v>
      </c>
      <c r="I183" s="29">
        <v>35612683.355185464</v>
      </c>
      <c r="J183" s="19">
        <v>500000</v>
      </c>
      <c r="K183" s="19">
        <v>42896055.845831603</v>
      </c>
      <c r="L183" s="19">
        <v>29189714.145457193</v>
      </c>
      <c r="M183" s="29">
        <v>38419010.680411711</v>
      </c>
      <c r="N183" s="26">
        <v>550000</v>
      </c>
      <c r="O183" s="26">
        <v>45877080.287120551</v>
      </c>
      <c r="P183" s="19">
        <v>29189714.145457193</v>
      </c>
      <c r="Q183" s="29">
        <v>40156932.677571759</v>
      </c>
      <c r="R183" s="26">
        <v>600000</v>
      </c>
      <c r="S183" s="26">
        <v>47671511.561684743</v>
      </c>
      <c r="T183" s="19">
        <v>29189714.145457193</v>
      </c>
      <c r="U183" s="29">
        <v>40826920.824679539</v>
      </c>
      <c r="V183" s="26">
        <v>649553.6860627085</v>
      </c>
      <c r="W183" s="26">
        <v>48279367.416039899</v>
      </c>
      <c r="X183" s="19">
        <v>29189714.145457193</v>
      </c>
      <c r="Y183" s="29">
        <v>40835581.367257908</v>
      </c>
      <c r="Z183" s="26">
        <v>649553.6860627085</v>
      </c>
      <c r="AA183" s="26">
        <v>48279367.416039899</v>
      </c>
      <c r="AB183" s="19">
        <v>29189714.145457193</v>
      </c>
      <c r="AC183" s="29">
        <v>40835581.367257908</v>
      </c>
      <c r="AD183" s="26">
        <v>649553.6860627085</v>
      </c>
      <c r="AE183" s="26">
        <v>48279367.416039899</v>
      </c>
      <c r="AF183" s="19">
        <v>29189714.145457193</v>
      </c>
      <c r="AG183" s="29">
        <v>40835581.367257908</v>
      </c>
      <c r="AH183" s="26">
        <v>649553.6860627085</v>
      </c>
      <c r="AI183" s="26">
        <v>52800000</v>
      </c>
      <c r="AJ183" s="19">
        <v>19177555</v>
      </c>
      <c r="AK183" s="29">
        <v>41542841.929006122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38952463.624899283</v>
      </c>
      <c r="H184" s="19">
        <v>29415164.893915907</v>
      </c>
      <c r="I184" s="29">
        <v>35661712.460562691</v>
      </c>
      <c r="J184" s="19">
        <v>500000</v>
      </c>
      <c r="K184" s="19">
        <v>42938715.272768065</v>
      </c>
      <c r="L184" s="19">
        <v>29647054.718520731</v>
      </c>
      <c r="M184" s="29">
        <v>38513039.785788938</v>
      </c>
      <c r="N184" s="26">
        <v>550000</v>
      </c>
      <c r="O184" s="26">
        <v>45969739.714057013</v>
      </c>
      <c r="P184" s="19">
        <v>29647054.718520731</v>
      </c>
      <c r="Q184" s="29">
        <v>40295961.782948993</v>
      </c>
      <c r="R184" s="26">
        <v>600000</v>
      </c>
      <c r="S184" s="26">
        <v>47814170.988621205</v>
      </c>
      <c r="T184" s="19">
        <v>29647054.718520731</v>
      </c>
      <c r="U184" s="29">
        <v>41010949.930056766</v>
      </c>
      <c r="V184" s="26">
        <v>650000</v>
      </c>
      <c r="W184" s="26">
        <v>48472026.842976362</v>
      </c>
      <c r="X184" s="19">
        <v>29647054.718520731</v>
      </c>
      <c r="Y184" s="29">
        <v>41026289.271973111</v>
      </c>
      <c r="Z184" s="26">
        <v>651660.32595817745</v>
      </c>
      <c r="AA184" s="26">
        <v>48473687.168934539</v>
      </c>
      <c r="AB184" s="19">
        <v>29647054.718520731</v>
      </c>
      <c r="AC184" s="29">
        <v>41026289.271973111</v>
      </c>
      <c r="AD184" s="26">
        <v>651660.32595817745</v>
      </c>
      <c r="AE184" s="26">
        <v>48473687.168934539</v>
      </c>
      <c r="AF184" s="19">
        <v>29647054.718520731</v>
      </c>
      <c r="AG184" s="29">
        <v>41026289.271973111</v>
      </c>
      <c r="AH184" s="26">
        <v>651660.32595817745</v>
      </c>
      <c r="AI184" s="26">
        <v>52800000</v>
      </c>
      <c r="AJ184" s="19">
        <v>19177555</v>
      </c>
      <c r="AK184" s="29">
        <v>42089520.72834409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38973384.482042141</v>
      </c>
      <c r="H185" s="19">
        <v>29844244.036773048</v>
      </c>
      <c r="I185" s="29">
        <v>35709181.156774163</v>
      </c>
      <c r="J185" s="19">
        <v>500000</v>
      </c>
      <c r="K185" s="19">
        <v>42979538.924215391</v>
      </c>
      <c r="L185" s="19">
        <v>30106231.067073405</v>
      </c>
      <c r="M185" s="29">
        <v>38605508.482000403</v>
      </c>
      <c r="N185" s="26">
        <v>550000</v>
      </c>
      <c r="O185" s="26">
        <v>46060563.365504339</v>
      </c>
      <c r="P185" s="19">
        <v>30106231.067073405</v>
      </c>
      <c r="Q185" s="29">
        <v>40433430.479160458</v>
      </c>
      <c r="R185" s="26">
        <v>600000</v>
      </c>
      <c r="S185" s="26">
        <v>47954994.640068531</v>
      </c>
      <c r="T185" s="19">
        <v>30106231.067073405</v>
      </c>
      <c r="U185" s="29">
        <v>41193418.62626823</v>
      </c>
      <c r="V185" s="26">
        <v>650000</v>
      </c>
      <c r="W185" s="26">
        <v>48662850.494423687</v>
      </c>
      <c r="X185" s="19">
        <v>30106231.067073405</v>
      </c>
      <c r="Y185" s="29">
        <v>41217332.743428469</v>
      </c>
      <c r="Z185" s="26">
        <v>653766.9658536464</v>
      </c>
      <c r="AA185" s="26">
        <v>48668277.786235511</v>
      </c>
      <c r="AB185" s="19">
        <v>30106231.067073405</v>
      </c>
      <c r="AC185" s="29">
        <v>41217332.743428469</v>
      </c>
      <c r="AD185" s="26">
        <v>653766.9658536464</v>
      </c>
      <c r="AE185" s="26">
        <v>48668277.786235511</v>
      </c>
      <c r="AF185" s="19">
        <v>30106231.067073405</v>
      </c>
      <c r="AG185" s="29">
        <v>41217332.743428469</v>
      </c>
      <c r="AH185" s="26">
        <v>653766.9658536464</v>
      </c>
      <c r="AI185" s="26">
        <v>52800000</v>
      </c>
      <c r="AJ185" s="19">
        <v>19177555</v>
      </c>
      <c r="AK185" s="29">
        <v>42638095.503587984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38994305.339184999</v>
      </c>
      <c r="H186" s="19">
        <v>30273323.17963019</v>
      </c>
      <c r="I186" s="29">
        <v>35755089.443819851</v>
      </c>
      <c r="J186" s="19">
        <v>500000</v>
      </c>
      <c r="K186" s="19">
        <v>43018526.800173566</v>
      </c>
      <c r="L186" s="19">
        <v>30567243.19111523</v>
      </c>
      <c r="M186" s="29">
        <v>38696416.769046098</v>
      </c>
      <c r="N186" s="26">
        <v>550000</v>
      </c>
      <c r="O186" s="26">
        <v>46149551.241462514</v>
      </c>
      <c r="P186" s="19">
        <v>30567243.19111523</v>
      </c>
      <c r="Q186" s="29">
        <v>40569338.766206153</v>
      </c>
      <c r="R186" s="26">
        <v>600000</v>
      </c>
      <c r="S186" s="26">
        <v>48093982.516026706</v>
      </c>
      <c r="T186" s="19">
        <v>30567243.19111523</v>
      </c>
      <c r="U186" s="29">
        <v>41374326.913313925</v>
      </c>
      <c r="V186" s="26">
        <v>650000</v>
      </c>
      <c r="W186" s="26">
        <v>48851838.370381862</v>
      </c>
      <c r="X186" s="19">
        <v>30567243.19111523</v>
      </c>
      <c r="Y186" s="29">
        <v>41408711.781623974</v>
      </c>
      <c r="Z186" s="26">
        <v>655873.60574911535</v>
      </c>
      <c r="AA186" s="26">
        <v>48863139.267942801</v>
      </c>
      <c r="AB186" s="19">
        <v>30567243.19111523</v>
      </c>
      <c r="AC186" s="29">
        <v>41408711.781623974</v>
      </c>
      <c r="AD186" s="26">
        <v>655873.60574911535</v>
      </c>
      <c r="AE186" s="26">
        <v>48863139.267942801</v>
      </c>
      <c r="AF186" s="19">
        <v>30567243.19111523</v>
      </c>
      <c r="AG186" s="29">
        <v>41408711.781623974</v>
      </c>
      <c r="AH186" s="26">
        <v>655873.60574911535</v>
      </c>
      <c r="AI186" s="26">
        <v>52800000</v>
      </c>
      <c r="AJ186" s="19">
        <v>19177555</v>
      </c>
      <c r="AK186" s="29">
        <v>43188566.254737794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39015226.196327858</v>
      </c>
      <c r="H187" s="19">
        <v>30702402.322487332</v>
      </c>
      <c r="I187" s="29">
        <v>35799437.321699768</v>
      </c>
      <c r="J187" s="19">
        <v>500000</v>
      </c>
      <c r="K187" s="19">
        <v>43055678.900642604</v>
      </c>
      <c r="L187" s="19">
        <v>31030091.090646192</v>
      </c>
      <c r="M187" s="29">
        <v>38785764.646926016</v>
      </c>
      <c r="N187" s="26">
        <v>550000</v>
      </c>
      <c r="O187" s="26">
        <v>46236703.341931552</v>
      </c>
      <c r="P187" s="19">
        <v>31030091.090646192</v>
      </c>
      <c r="Q187" s="29">
        <v>40703686.64408607</v>
      </c>
      <c r="R187" s="26">
        <v>600000</v>
      </c>
      <c r="S187" s="26">
        <v>48231134.616495743</v>
      </c>
      <c r="T187" s="19">
        <v>31030091.090646192</v>
      </c>
      <c r="U187" s="29">
        <v>41553674.791193843</v>
      </c>
      <c r="V187" s="26">
        <v>650000</v>
      </c>
      <c r="W187" s="26">
        <v>49038990.4708509</v>
      </c>
      <c r="X187" s="19">
        <v>31030091.090646192</v>
      </c>
      <c r="Y187" s="29">
        <v>41600426.386559628</v>
      </c>
      <c r="Z187" s="26">
        <v>657980.2456445843</v>
      </c>
      <c r="AA187" s="26">
        <v>49058271.614056423</v>
      </c>
      <c r="AB187" s="19">
        <v>31030091.090646192</v>
      </c>
      <c r="AC187" s="29">
        <v>41600426.386559628</v>
      </c>
      <c r="AD187" s="26">
        <v>657980.2456445843</v>
      </c>
      <c r="AE187" s="26">
        <v>49058271.614056423</v>
      </c>
      <c r="AF187" s="19">
        <v>31030091.090646192</v>
      </c>
      <c r="AG187" s="29">
        <v>41600426.386559628</v>
      </c>
      <c r="AH187" s="26">
        <v>657980.2456445843</v>
      </c>
      <c r="AI187" s="26">
        <v>52800000</v>
      </c>
      <c r="AJ187" s="19">
        <v>19177555</v>
      </c>
      <c r="AK187" s="29">
        <v>43740932.98179353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39036147.053470716</v>
      </c>
      <c r="H188" s="19">
        <v>31131481.465344474</v>
      </c>
      <c r="I188" s="29">
        <v>35842224.790413916</v>
      </c>
      <c r="J188" s="19">
        <v>500000</v>
      </c>
      <c r="K188" s="19">
        <v>43090995.22562249</v>
      </c>
      <c r="L188" s="19">
        <v>31494774.765666306</v>
      </c>
      <c r="M188" s="29">
        <v>38873552.115640163</v>
      </c>
      <c r="N188" s="26">
        <v>550000</v>
      </c>
      <c r="O188" s="26">
        <v>46322019.666911438</v>
      </c>
      <c r="P188" s="19">
        <v>31494774.765666306</v>
      </c>
      <c r="Q188" s="29">
        <v>40836474.112800218</v>
      </c>
      <c r="R188" s="26">
        <v>600000</v>
      </c>
      <c r="S188" s="26">
        <v>48366450.94147563</v>
      </c>
      <c r="T188" s="19">
        <v>31494774.765666306</v>
      </c>
      <c r="U188" s="29">
        <v>41731462.259907991</v>
      </c>
      <c r="V188" s="26">
        <v>650000</v>
      </c>
      <c r="W188" s="26">
        <v>49224306.795830786</v>
      </c>
      <c r="X188" s="19">
        <v>31494774.765666306</v>
      </c>
      <c r="Y188" s="29">
        <v>41792476.558235437</v>
      </c>
      <c r="Z188" s="26">
        <v>660086.88554005325</v>
      </c>
      <c r="AA188" s="26">
        <v>49253674.824576363</v>
      </c>
      <c r="AB188" s="19">
        <v>31494774.765666306</v>
      </c>
      <c r="AC188" s="29">
        <v>41792476.558235437</v>
      </c>
      <c r="AD188" s="26">
        <v>660086.88554005325</v>
      </c>
      <c r="AE188" s="26">
        <v>49253674.824576363</v>
      </c>
      <c r="AF188" s="19">
        <v>31494774.765666306</v>
      </c>
      <c r="AG188" s="29">
        <v>41792476.558235437</v>
      </c>
      <c r="AH188" s="26">
        <v>660086.88554005325</v>
      </c>
      <c r="AI188" s="26">
        <v>52800000</v>
      </c>
      <c r="AJ188" s="19">
        <v>19177555</v>
      </c>
      <c r="AK188" s="29">
        <v>44295195.684755191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39057067.910613574</v>
      </c>
      <c r="H189" s="19">
        <v>31560560.608201616</v>
      </c>
      <c r="I189" s="29">
        <v>35883451.849962279</v>
      </c>
      <c r="J189" s="19">
        <v>500000</v>
      </c>
      <c r="K189" s="19">
        <v>43124475.77511324</v>
      </c>
      <c r="L189" s="19">
        <v>31961294.216175556</v>
      </c>
      <c r="M189" s="29">
        <v>38959779.175188527</v>
      </c>
      <c r="N189" s="26">
        <v>550000</v>
      </c>
      <c r="O189" s="26">
        <v>46405500.216402188</v>
      </c>
      <c r="P189" s="19">
        <v>31961294.216175556</v>
      </c>
      <c r="Q189" s="29">
        <v>40967701.172348574</v>
      </c>
      <c r="R189" s="26">
        <v>600000</v>
      </c>
      <c r="S189" s="26">
        <v>48499931.49096638</v>
      </c>
      <c r="T189" s="19">
        <v>31961294.216175556</v>
      </c>
      <c r="U189" s="29">
        <v>41907689.319456346</v>
      </c>
      <c r="V189" s="26">
        <v>650000</v>
      </c>
      <c r="W189" s="26">
        <v>49407787.345321536</v>
      </c>
      <c r="X189" s="19">
        <v>31961294.216175556</v>
      </c>
      <c r="Y189" s="29">
        <v>41984862.296651378</v>
      </c>
      <c r="Z189" s="26">
        <v>662193.5254355222</v>
      </c>
      <c r="AA189" s="26">
        <v>49449348.899502635</v>
      </c>
      <c r="AB189" s="19">
        <v>31961294.216175556</v>
      </c>
      <c r="AC189" s="29">
        <v>41984862.296651378</v>
      </c>
      <c r="AD189" s="26">
        <v>662193.5254355222</v>
      </c>
      <c r="AE189" s="26">
        <v>49449348.899502635</v>
      </c>
      <c r="AF189" s="19">
        <v>31961294.216175556</v>
      </c>
      <c r="AG189" s="29">
        <v>41984862.296651378</v>
      </c>
      <c r="AH189" s="26">
        <v>662193.5254355222</v>
      </c>
      <c r="AI189" s="26">
        <v>52800000</v>
      </c>
      <c r="AJ189" s="19">
        <v>19177555</v>
      </c>
      <c r="AK189" s="29">
        <v>44851354.36362277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39077988.767756432</v>
      </c>
      <c r="H190" s="19">
        <v>31989639.751058757</v>
      </c>
      <c r="I190" s="29">
        <v>35923734.578533709</v>
      </c>
      <c r="J190" s="19">
        <v>500000</v>
      </c>
      <c r="K190" s="19">
        <v>43156120.549114838</v>
      </c>
      <c r="L190" s="19">
        <v>32429649.442173958</v>
      </c>
      <c r="M190" s="29">
        <v>39044445.82557112</v>
      </c>
      <c r="N190" s="26">
        <v>550000</v>
      </c>
      <c r="O190" s="26">
        <v>46487144.990403786</v>
      </c>
      <c r="P190" s="19">
        <v>32429649.442173958</v>
      </c>
      <c r="Q190" s="29">
        <v>41097367.822731175</v>
      </c>
      <c r="R190" s="26">
        <v>600000</v>
      </c>
      <c r="S190" s="26">
        <v>48631576.264967978</v>
      </c>
      <c r="T190" s="19">
        <v>32429649.442173958</v>
      </c>
      <c r="U190" s="29">
        <v>42082355.969838947</v>
      </c>
      <c r="V190" s="26">
        <v>650000</v>
      </c>
      <c r="W190" s="26">
        <v>49589432.119323134</v>
      </c>
      <c r="X190" s="19">
        <v>32429649.442173958</v>
      </c>
      <c r="Y190" s="29">
        <v>42177583.60180749</v>
      </c>
      <c r="Z190" s="26">
        <v>664300.16533100605</v>
      </c>
      <c r="AA190" s="26">
        <v>49645293.838835239</v>
      </c>
      <c r="AB190" s="19">
        <v>32429649.442173958</v>
      </c>
      <c r="AC190" s="29">
        <v>42177583.60180749</v>
      </c>
      <c r="AD190" s="26">
        <v>664300.16533100605</v>
      </c>
      <c r="AE190" s="26">
        <v>49645293.838835239</v>
      </c>
      <c r="AF190" s="19">
        <v>32429649.442173958</v>
      </c>
      <c r="AG190" s="29">
        <v>42177583.60180749</v>
      </c>
      <c r="AH190" s="26">
        <v>664300.16533100605</v>
      </c>
      <c r="AI190" s="26">
        <v>52800000</v>
      </c>
      <c r="AJ190" s="19">
        <v>19177555</v>
      </c>
      <c r="AK190" s="29">
        <v>45409409.018396288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39098909.624899291</v>
      </c>
      <c r="H191" s="19">
        <v>32418718.893915899</v>
      </c>
      <c r="I191" s="29">
        <v>35964017.307105139</v>
      </c>
      <c r="J191" s="19">
        <v>500000</v>
      </c>
      <c r="K191" s="19">
        <v>43185929.547627285</v>
      </c>
      <c r="L191" s="19">
        <v>32899840.443661511</v>
      </c>
      <c r="M191" s="29">
        <v>39127552.066787943</v>
      </c>
      <c r="N191" s="26">
        <v>550000</v>
      </c>
      <c r="O191" s="26">
        <v>46566953.988916233</v>
      </c>
      <c r="P191" s="19">
        <v>32899840.443661511</v>
      </c>
      <c r="Q191" s="29">
        <v>41225474.063947998</v>
      </c>
      <c r="R191" s="26">
        <v>600000</v>
      </c>
      <c r="S191" s="26">
        <v>48761385.263480425</v>
      </c>
      <c r="T191" s="19">
        <v>32899840.443661511</v>
      </c>
      <c r="U191" s="29">
        <v>42255462.211055771</v>
      </c>
      <c r="V191" s="26">
        <v>650000</v>
      </c>
      <c r="W191" s="26">
        <v>49769241.117835581</v>
      </c>
      <c r="X191" s="19">
        <v>32899840.443661511</v>
      </c>
      <c r="Y191" s="29">
        <v>42370640.473703749</v>
      </c>
      <c r="Z191" s="26">
        <v>666406.805226475</v>
      </c>
      <c r="AA191" s="26">
        <v>49841509.642574161</v>
      </c>
      <c r="AB191" s="19">
        <v>32899840.443661511</v>
      </c>
      <c r="AC191" s="29">
        <v>42370640.473703749</v>
      </c>
      <c r="AD191" s="26">
        <v>666406.805226475</v>
      </c>
      <c r="AE191" s="26">
        <v>49841509.642574161</v>
      </c>
      <c r="AF191" s="19">
        <v>32899840.443661511</v>
      </c>
      <c r="AG191" s="29">
        <v>42370640.473703749</v>
      </c>
      <c r="AH191" s="26">
        <v>666406.805226475</v>
      </c>
      <c r="AI191" s="26">
        <v>52800000</v>
      </c>
      <c r="AJ191" s="19">
        <v>19177555</v>
      </c>
      <c r="AK191" s="29">
        <v>45969359.649075724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39119830.482042149</v>
      </c>
      <c r="H192" s="19">
        <v>32847798.036773041</v>
      </c>
      <c r="I192" s="29">
        <v>36004300.035676569</v>
      </c>
      <c r="J192" s="19">
        <v>500000</v>
      </c>
      <c r="K192" s="19">
        <v>43213902.770650595</v>
      </c>
      <c r="L192" s="19">
        <v>33371867.220638201</v>
      </c>
      <c r="M192" s="29">
        <v>39209097.898838997</v>
      </c>
      <c r="N192" s="26">
        <v>550000</v>
      </c>
      <c r="O192" s="26">
        <v>46644927.211939543</v>
      </c>
      <c r="P192" s="19">
        <v>33371867.220638201</v>
      </c>
      <c r="Q192" s="29">
        <v>41352019.895999052</v>
      </c>
      <c r="R192" s="26">
        <v>600000</v>
      </c>
      <c r="S192" s="26">
        <v>48889358.486503735</v>
      </c>
      <c r="T192" s="19">
        <v>33371867.220638201</v>
      </c>
      <c r="U192" s="29">
        <v>42427008.043106824</v>
      </c>
      <c r="V192" s="26">
        <v>650000</v>
      </c>
      <c r="W192" s="26">
        <v>49947214.340858892</v>
      </c>
      <c r="X192" s="19">
        <v>33371867.220638201</v>
      </c>
      <c r="Y192" s="29">
        <v>42564032.912340164</v>
      </c>
      <c r="Z192" s="26">
        <v>668513.44512194395</v>
      </c>
      <c r="AA192" s="26">
        <v>50037996.310719416</v>
      </c>
      <c r="AB192" s="19">
        <v>33371867.220638201</v>
      </c>
      <c r="AC192" s="29">
        <v>42564032.912340164</v>
      </c>
      <c r="AD192" s="26">
        <v>668513.44512194395</v>
      </c>
      <c r="AE192" s="26">
        <v>50037996.310719416</v>
      </c>
      <c r="AF192" s="19">
        <v>33371867.220638201</v>
      </c>
      <c r="AG192" s="29">
        <v>42564032.912340164</v>
      </c>
      <c r="AH192" s="26">
        <v>668513.44512194395</v>
      </c>
      <c r="AI192" s="26">
        <v>52800000</v>
      </c>
      <c r="AJ192" s="19">
        <v>19177555</v>
      </c>
      <c r="AK192" s="29">
        <v>46531206.255661085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39140751.339185007</v>
      </c>
      <c r="H193" s="19">
        <v>33276877.179630183</v>
      </c>
      <c r="I193" s="29">
        <v>36044582.764247999</v>
      </c>
      <c r="J193" s="19">
        <v>500000</v>
      </c>
      <c r="K193" s="19">
        <v>43240040.218184754</v>
      </c>
      <c r="L193" s="19">
        <v>33845729.773104042</v>
      </c>
      <c r="M193" s="29">
        <v>39289083.321724273</v>
      </c>
      <c r="N193" s="26">
        <v>550000</v>
      </c>
      <c r="O193" s="26">
        <v>46721064.659473702</v>
      </c>
      <c r="P193" s="19">
        <v>33845729.773104042</v>
      </c>
      <c r="Q193" s="29">
        <v>41477005.318884321</v>
      </c>
      <c r="R193" s="26">
        <v>600000</v>
      </c>
      <c r="S193" s="26">
        <v>49015495.934037894</v>
      </c>
      <c r="T193" s="19">
        <v>33845729.773104042</v>
      </c>
      <c r="U193" s="29">
        <v>42596993.465992093</v>
      </c>
      <c r="V193" s="26">
        <v>650000</v>
      </c>
      <c r="W193" s="26">
        <v>50123351.78839305</v>
      </c>
      <c r="X193" s="19">
        <v>33845729.773104042</v>
      </c>
      <c r="Y193" s="29">
        <v>42757760.917716719</v>
      </c>
      <c r="Z193" s="26">
        <v>670620.0850174129</v>
      </c>
      <c r="AA193" s="26">
        <v>50234753.843270987</v>
      </c>
      <c r="AB193" s="19">
        <v>33845729.773104042</v>
      </c>
      <c r="AC193" s="29">
        <v>42757760.917716719</v>
      </c>
      <c r="AD193" s="26">
        <v>670620.0850174129</v>
      </c>
      <c r="AE193" s="26">
        <v>50234753.843270987</v>
      </c>
      <c r="AF193" s="19">
        <v>33845729.773104042</v>
      </c>
      <c r="AG193" s="29">
        <v>42757760.917716719</v>
      </c>
      <c r="AH193" s="26">
        <v>670620.0850174129</v>
      </c>
      <c r="AI193" s="26">
        <v>52800000</v>
      </c>
      <c r="AJ193" s="19">
        <v>19177555</v>
      </c>
      <c r="AK193" s="29">
        <v>47094948.838152364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39161672.196327865</v>
      </c>
      <c r="H194" s="19">
        <v>33705956.322487324</v>
      </c>
      <c r="I194" s="29">
        <v>36084865.492819428</v>
      </c>
      <c r="J194" s="19">
        <v>500000</v>
      </c>
      <c r="K194" s="19">
        <v>43264341.890229777</v>
      </c>
      <c r="L194" s="19">
        <v>34321428.10105902</v>
      </c>
      <c r="M194" s="29">
        <v>39367508.33544378</v>
      </c>
      <c r="N194" s="26">
        <v>550000</v>
      </c>
      <c r="O194" s="26">
        <v>46795366.331518725</v>
      </c>
      <c r="P194" s="19">
        <v>34321428.10105902</v>
      </c>
      <c r="Q194" s="29">
        <v>41600430.332603835</v>
      </c>
      <c r="R194" s="26">
        <v>600000</v>
      </c>
      <c r="S194" s="26">
        <v>49139797.606082916</v>
      </c>
      <c r="T194" s="19">
        <v>34321428.10105902</v>
      </c>
      <c r="U194" s="29">
        <v>42765418.479711607</v>
      </c>
      <c r="V194" s="26">
        <v>650000</v>
      </c>
      <c r="W194" s="26">
        <v>50297653.460438073</v>
      </c>
      <c r="X194" s="19">
        <v>34321428.10105902</v>
      </c>
      <c r="Y194" s="29">
        <v>42951824.489833429</v>
      </c>
      <c r="Z194" s="26">
        <v>672726.72491288185</v>
      </c>
      <c r="AA194" s="26">
        <v>50431782.240228891</v>
      </c>
      <c r="AB194" s="19">
        <v>34321428.10105902</v>
      </c>
      <c r="AC194" s="29">
        <v>42951824.489833429</v>
      </c>
      <c r="AD194" s="26">
        <v>672726.72491288185</v>
      </c>
      <c r="AE194" s="26">
        <v>50431782.240228891</v>
      </c>
      <c r="AF194" s="19">
        <v>34321428.10105902</v>
      </c>
      <c r="AG194" s="29">
        <v>42951824.489833429</v>
      </c>
      <c r="AH194" s="26">
        <v>672726.72491288185</v>
      </c>
      <c r="AI194" s="26">
        <v>52800000</v>
      </c>
      <c r="AJ194" s="19">
        <v>19177555</v>
      </c>
      <c r="AK194" s="29">
        <v>47660587.396549568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39182593.053470723</v>
      </c>
      <c r="H195" s="19">
        <v>34135035.465344466</v>
      </c>
      <c r="I195" s="29">
        <v>36125148.221390858</v>
      </c>
      <c r="J195" s="19">
        <v>500000</v>
      </c>
      <c r="K195" s="19">
        <v>43286807.786785647</v>
      </c>
      <c r="L195" s="19">
        <v>34798962.204503149</v>
      </c>
      <c r="M195" s="29">
        <v>39444372.939997509</v>
      </c>
      <c r="N195" s="26">
        <v>550000</v>
      </c>
      <c r="O195" s="26">
        <v>46867832.228074595</v>
      </c>
      <c r="P195" s="19">
        <v>34798962.204503149</v>
      </c>
      <c r="Q195" s="29">
        <v>41722294.937157564</v>
      </c>
      <c r="R195" s="26">
        <v>600000</v>
      </c>
      <c r="S195" s="26">
        <v>49262263.502638787</v>
      </c>
      <c r="T195" s="19">
        <v>34798962.204503149</v>
      </c>
      <c r="U195" s="29">
        <v>42932283.084265336</v>
      </c>
      <c r="V195" s="26">
        <v>650000</v>
      </c>
      <c r="W195" s="26">
        <v>50470119.356993943</v>
      </c>
      <c r="X195" s="19">
        <v>34798962.204503149</v>
      </c>
      <c r="Y195" s="29">
        <v>43146223.628690287</v>
      </c>
      <c r="Z195" s="26">
        <v>674833.3648083508</v>
      </c>
      <c r="AA195" s="26">
        <v>50629081.501593113</v>
      </c>
      <c r="AB195" s="19">
        <v>34798962.204503149</v>
      </c>
      <c r="AC195" s="29">
        <v>43146223.628690287</v>
      </c>
      <c r="AD195" s="26">
        <v>674833.3648083508</v>
      </c>
      <c r="AE195" s="26">
        <v>50629081.501593113</v>
      </c>
      <c r="AF195" s="19">
        <v>34798962.204503149</v>
      </c>
      <c r="AG195" s="29">
        <v>43146223.628690287</v>
      </c>
      <c r="AH195" s="26">
        <v>674833.3648083508</v>
      </c>
      <c r="AI195" s="26">
        <v>52800000</v>
      </c>
      <c r="AJ195" s="19">
        <v>19177555</v>
      </c>
      <c r="AK195" s="29">
        <v>48228121.930852696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39203513.910613582</v>
      </c>
      <c r="H196" s="19">
        <v>34564114.608201608</v>
      </c>
      <c r="I196" s="29">
        <v>36165430.949962288</v>
      </c>
      <c r="J196" s="19">
        <v>500000</v>
      </c>
      <c r="K196" s="19">
        <v>43307728.643928505</v>
      </c>
      <c r="L196" s="19">
        <v>35278041.347360291</v>
      </c>
      <c r="M196" s="29">
        <v>39519677.135385476</v>
      </c>
      <c r="N196" s="26">
        <v>550000</v>
      </c>
      <c r="O196" s="26">
        <v>46938462.34914133</v>
      </c>
      <c r="P196" s="19">
        <v>35278332.083436415</v>
      </c>
      <c r="Q196" s="29">
        <v>41842599.132545523</v>
      </c>
      <c r="R196" s="26">
        <v>600000</v>
      </c>
      <c r="S196" s="26">
        <v>49382893.623705521</v>
      </c>
      <c r="T196" s="19">
        <v>35278332.083436415</v>
      </c>
      <c r="U196" s="29">
        <v>43097587.279653296</v>
      </c>
      <c r="V196" s="26">
        <v>650000</v>
      </c>
      <c r="W196" s="26">
        <v>50640749.478060678</v>
      </c>
      <c r="X196" s="19">
        <v>35278332.083436415</v>
      </c>
      <c r="Y196" s="29">
        <v>43340958.334287293</v>
      </c>
      <c r="Z196" s="26">
        <v>676940.00470381975</v>
      </c>
      <c r="AA196" s="26">
        <v>50826651.627363667</v>
      </c>
      <c r="AB196" s="19">
        <v>35278332.083436415</v>
      </c>
      <c r="AC196" s="29">
        <v>43340958.334287293</v>
      </c>
      <c r="AD196" s="26">
        <v>676940.00470381975</v>
      </c>
      <c r="AE196" s="26">
        <v>50826651.627363667</v>
      </c>
      <c r="AF196" s="19">
        <v>35278332.083436415</v>
      </c>
      <c r="AG196" s="29">
        <v>43340958.334287293</v>
      </c>
      <c r="AH196" s="26">
        <v>676940.00470381975</v>
      </c>
      <c r="AI196" s="26">
        <v>52800000</v>
      </c>
      <c r="AJ196" s="19">
        <v>19177555</v>
      </c>
      <c r="AK196" s="29">
        <v>48478877.75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39224434.76775644</v>
      </c>
      <c r="H197" s="19">
        <v>34993193.75105875</v>
      </c>
      <c r="I197" s="29">
        <v>36205713.678533718</v>
      </c>
      <c r="J197" s="19">
        <v>500000</v>
      </c>
      <c r="K197" s="19">
        <v>43328649.501071364</v>
      </c>
      <c r="L197" s="19">
        <v>35757120.490217432</v>
      </c>
      <c r="M197" s="29">
        <v>39593420.921607658</v>
      </c>
      <c r="N197" s="26">
        <v>550000</v>
      </c>
      <c r="O197" s="26">
        <v>47007256.694718912</v>
      </c>
      <c r="P197" s="19">
        <v>35759537.737858832</v>
      </c>
      <c r="Q197" s="29">
        <v>41961342.918767713</v>
      </c>
      <c r="R197" s="26">
        <v>600000</v>
      </c>
      <c r="S197" s="26">
        <v>49501687.969283104</v>
      </c>
      <c r="T197" s="19">
        <v>35759537.737858832</v>
      </c>
      <c r="U197" s="29">
        <v>43261331.065875486</v>
      </c>
      <c r="V197" s="26">
        <v>650000</v>
      </c>
      <c r="W197" s="26">
        <v>50809543.82363826</v>
      </c>
      <c r="X197" s="19">
        <v>35759537.737858832</v>
      </c>
      <c r="Y197" s="29">
        <v>43536028.606624454</v>
      </c>
      <c r="Z197" s="26">
        <v>679046.6445992887</v>
      </c>
      <c r="AA197" s="26">
        <v>51024492.617540538</v>
      </c>
      <c r="AB197" s="19">
        <v>35759537.737858832</v>
      </c>
      <c r="AC197" s="29">
        <v>43536028.606624454</v>
      </c>
      <c r="AD197" s="26">
        <v>679046.6445992887</v>
      </c>
      <c r="AE197" s="26">
        <v>51024492.617540538</v>
      </c>
      <c r="AF197" s="19">
        <v>35759537.737858832</v>
      </c>
      <c r="AG197" s="29">
        <v>43536028.606624454</v>
      </c>
      <c r="AH197" s="26">
        <v>679046.6445992887</v>
      </c>
      <c r="AI197" s="26">
        <v>52800000</v>
      </c>
      <c r="AJ197" s="19">
        <v>19177555</v>
      </c>
      <c r="AK197" s="29">
        <v>48478877.75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39245355.624899298</v>
      </c>
      <c r="H198" s="19">
        <v>35422272.893915892</v>
      </c>
      <c r="I198" s="29">
        <v>36245996.40710514</v>
      </c>
      <c r="J198" s="19">
        <v>500000</v>
      </c>
      <c r="K198" s="19">
        <v>43349570.358214222</v>
      </c>
      <c r="L198" s="19">
        <v>36236199.633074574</v>
      </c>
      <c r="M198" s="29">
        <v>39665604.298664063</v>
      </c>
      <c r="N198" s="26">
        <v>550000</v>
      </c>
      <c r="O198" s="26">
        <v>47074215.264807358</v>
      </c>
      <c r="P198" s="19">
        <v>36242579.167770386</v>
      </c>
      <c r="Q198" s="29">
        <v>42078526.295824125</v>
      </c>
      <c r="R198" s="26">
        <v>600000</v>
      </c>
      <c r="S198" s="26">
        <v>49618646.53937155</v>
      </c>
      <c r="T198" s="19">
        <v>36242579.167770386</v>
      </c>
      <c r="U198" s="29">
        <v>43423514.44293189</v>
      </c>
      <c r="V198" s="26">
        <v>650000</v>
      </c>
      <c r="W198" s="26">
        <v>50976502.393726707</v>
      </c>
      <c r="X198" s="19">
        <v>36242579.167770386</v>
      </c>
      <c r="Y198" s="29">
        <v>43731434.445701748</v>
      </c>
      <c r="Z198" s="26">
        <v>681153.28449475765</v>
      </c>
      <c r="AA198" s="26">
        <v>51222604.472123742</v>
      </c>
      <c r="AB198" s="19">
        <v>36242579.167770386</v>
      </c>
      <c r="AC198" s="29">
        <v>43731434.445701748</v>
      </c>
      <c r="AD198" s="26">
        <v>681153.28449475765</v>
      </c>
      <c r="AE198" s="26">
        <v>51222604.472123742</v>
      </c>
      <c r="AF198" s="19">
        <v>36242579.167770386</v>
      </c>
      <c r="AG198" s="29">
        <v>43731434.445701748</v>
      </c>
      <c r="AH198" s="26">
        <v>681153.28449475765</v>
      </c>
      <c r="AI198" s="26">
        <v>52800000</v>
      </c>
      <c r="AJ198" s="19">
        <v>19177555</v>
      </c>
      <c r="AK198" s="29">
        <v>48478877.75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39266276.482042156</v>
      </c>
      <c r="H199" s="19">
        <v>35851352.036773033</v>
      </c>
      <c r="I199" s="29">
        <v>36286279.135676578</v>
      </c>
      <c r="J199" s="19">
        <v>500000</v>
      </c>
      <c r="K199" s="19">
        <v>43370491.21535708</v>
      </c>
      <c r="L199" s="19">
        <v>36715278.775931716</v>
      </c>
      <c r="M199" s="29">
        <v>39736227.266554706</v>
      </c>
      <c r="N199" s="26">
        <v>550000</v>
      </c>
      <c r="O199" s="26">
        <v>47139338.059406653</v>
      </c>
      <c r="P199" s="19">
        <v>36727456.373171091</v>
      </c>
      <c r="Q199" s="29">
        <v>42194149.263714761</v>
      </c>
      <c r="R199" s="26">
        <v>600000</v>
      </c>
      <c r="S199" s="26">
        <v>49733769.333970845</v>
      </c>
      <c r="T199" s="19">
        <v>36727456.373171091</v>
      </c>
      <c r="U199" s="29">
        <v>43584137.410822533</v>
      </c>
      <c r="V199" s="26">
        <v>650000</v>
      </c>
      <c r="W199" s="26">
        <v>51141625.188326001</v>
      </c>
      <c r="X199" s="19">
        <v>36727456.373171091</v>
      </c>
      <c r="Y199" s="29">
        <v>43927175.851519205</v>
      </c>
      <c r="Z199" s="26">
        <v>683259.9243902266</v>
      </c>
      <c r="AA199" s="26">
        <v>51420987.191113263</v>
      </c>
      <c r="AB199" s="19">
        <v>36727456.373171091</v>
      </c>
      <c r="AC199" s="29">
        <v>43927175.851519205</v>
      </c>
      <c r="AD199" s="26">
        <v>683259.9243902266</v>
      </c>
      <c r="AE199" s="26">
        <v>51420987.191113263</v>
      </c>
      <c r="AF199" s="19">
        <v>36727456.373171091</v>
      </c>
      <c r="AG199" s="29">
        <v>43927175.851519205</v>
      </c>
      <c r="AH199" s="26">
        <v>683259.9243902266</v>
      </c>
      <c r="AI199" s="26">
        <v>52800000</v>
      </c>
      <c r="AJ199" s="19">
        <v>19177555</v>
      </c>
      <c r="AK199" s="29">
        <v>48478877.75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39287197.339185014</v>
      </c>
      <c r="H200" s="19">
        <v>36280431.179630175</v>
      </c>
      <c r="I200" s="29">
        <v>36326561.864248</v>
      </c>
      <c r="J200" s="19">
        <v>500000</v>
      </c>
      <c r="K200" s="19">
        <v>43391412.072499938</v>
      </c>
      <c r="L200" s="19">
        <v>37194357.918788858</v>
      </c>
      <c r="M200" s="29">
        <v>39805289.825279571</v>
      </c>
      <c r="N200" s="26">
        <v>550000</v>
      </c>
      <c r="O200" s="26">
        <v>47202625.078516796</v>
      </c>
      <c r="P200" s="19">
        <v>37214169.354060948</v>
      </c>
      <c r="Q200" s="29">
        <v>42308211.822439626</v>
      </c>
      <c r="R200" s="26">
        <v>600000</v>
      </c>
      <c r="S200" s="26">
        <v>49847056.353080988</v>
      </c>
      <c r="T200" s="19">
        <v>37214169.354060948</v>
      </c>
      <c r="U200" s="29">
        <v>43743199.969547398</v>
      </c>
      <c r="V200" s="26">
        <v>650000</v>
      </c>
      <c r="W200" s="26">
        <v>51304912.207436144</v>
      </c>
      <c r="X200" s="19">
        <v>37214169.354060948</v>
      </c>
      <c r="Y200" s="29">
        <v>44123252.824076816</v>
      </c>
      <c r="Z200" s="26">
        <v>685366.56428571045</v>
      </c>
      <c r="AA200" s="26">
        <v>51619640.774509117</v>
      </c>
      <c r="AB200" s="19">
        <v>37214169.354060948</v>
      </c>
      <c r="AC200" s="29">
        <v>44123252.824076816</v>
      </c>
      <c r="AD200" s="26">
        <v>685366.56428571045</v>
      </c>
      <c r="AE200" s="26">
        <v>51619640.774509117</v>
      </c>
      <c r="AF200" s="19">
        <v>37214169.354060948</v>
      </c>
      <c r="AG200" s="29">
        <v>44123252.824076816</v>
      </c>
      <c r="AH200" s="26">
        <v>685366.56428571045</v>
      </c>
      <c r="AI200" s="26">
        <v>52800000</v>
      </c>
      <c r="AJ200" s="19">
        <v>19177555</v>
      </c>
      <c r="AK200" s="29">
        <v>48478877.75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39308118.196327873</v>
      </c>
      <c r="H201" s="19">
        <v>36709510.322487317</v>
      </c>
      <c r="I201" s="29">
        <v>36366844.59281943</v>
      </c>
      <c r="J201" s="19">
        <v>500000</v>
      </c>
      <c r="K201" s="19">
        <v>43412332.929642797</v>
      </c>
      <c r="L201" s="19">
        <v>37673437.061646</v>
      </c>
      <c r="M201" s="29">
        <v>39872791.974838667</v>
      </c>
      <c r="N201" s="26">
        <v>550000</v>
      </c>
      <c r="O201" s="26">
        <v>47264076.322137803</v>
      </c>
      <c r="P201" s="19">
        <v>37702718.110439941</v>
      </c>
      <c r="Q201" s="29">
        <v>42420713.971998721</v>
      </c>
      <c r="R201" s="26">
        <v>600000</v>
      </c>
      <c r="S201" s="26">
        <v>49958507.596701995</v>
      </c>
      <c r="T201" s="19">
        <v>37702718.110439941</v>
      </c>
      <c r="U201" s="29">
        <v>43900702.119106494</v>
      </c>
      <c r="V201" s="26">
        <v>650000</v>
      </c>
      <c r="W201" s="26">
        <v>51466363.451057151</v>
      </c>
      <c r="X201" s="19">
        <v>37702718.110439941</v>
      </c>
      <c r="Y201" s="29">
        <v>44319665.363374583</v>
      </c>
      <c r="Z201" s="26">
        <v>687473.2041811794</v>
      </c>
      <c r="AA201" s="26">
        <v>51818565.222311303</v>
      </c>
      <c r="AB201" s="19">
        <v>37702718.110439941</v>
      </c>
      <c r="AC201" s="29">
        <v>44319665.363374583</v>
      </c>
      <c r="AD201" s="26">
        <v>687473.2041811794</v>
      </c>
      <c r="AE201" s="26">
        <v>51818565.222311303</v>
      </c>
      <c r="AF201" s="19">
        <v>37702718.110439941</v>
      </c>
      <c r="AG201" s="29">
        <v>44319665.363374583</v>
      </c>
      <c r="AH201" s="26">
        <v>687473.2041811794</v>
      </c>
      <c r="AI201" s="26">
        <v>52800000</v>
      </c>
      <c r="AJ201" s="19">
        <v>19177555</v>
      </c>
      <c r="AK201" s="29">
        <v>48478877.75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39329039.053470731</v>
      </c>
      <c r="H202" s="19">
        <v>37138589.465344459</v>
      </c>
      <c r="I202" s="29">
        <v>36407127.321390867</v>
      </c>
      <c r="J202" s="19">
        <v>500000</v>
      </c>
      <c r="K202" s="19">
        <v>43433253.786785655</v>
      </c>
      <c r="L202" s="19">
        <v>38152516.204503141</v>
      </c>
      <c r="M202" s="29">
        <v>39938733.715231985</v>
      </c>
      <c r="N202" s="26">
        <v>550000</v>
      </c>
      <c r="O202" s="26">
        <v>47323691.790269658</v>
      </c>
      <c r="P202" s="19">
        <v>38193102.642308086</v>
      </c>
      <c r="Q202" s="29">
        <v>42531655.712392032</v>
      </c>
      <c r="R202" s="26">
        <v>600000</v>
      </c>
      <c r="S202" s="26">
        <v>50068123.06483385</v>
      </c>
      <c r="T202" s="19">
        <v>38193102.642308086</v>
      </c>
      <c r="U202" s="29">
        <v>44056643.859499812</v>
      </c>
      <c r="V202" s="26">
        <v>650000</v>
      </c>
      <c r="W202" s="26">
        <v>51625978.919189006</v>
      </c>
      <c r="X202" s="19">
        <v>38193102.642308086</v>
      </c>
      <c r="Y202" s="29">
        <v>44516413.469412491</v>
      </c>
      <c r="Z202" s="26">
        <v>689579.84407664835</v>
      </c>
      <c r="AA202" s="26">
        <v>52017760.534519807</v>
      </c>
      <c r="AB202" s="19">
        <v>38193102.642308086</v>
      </c>
      <c r="AC202" s="29">
        <v>44516413.469412491</v>
      </c>
      <c r="AD202" s="26">
        <v>689579.84407664835</v>
      </c>
      <c r="AE202" s="26">
        <v>52017760.534519807</v>
      </c>
      <c r="AF202" s="19">
        <v>38193102.642308086</v>
      </c>
      <c r="AG202" s="29">
        <v>44516413.469412491</v>
      </c>
      <c r="AH202" s="26">
        <v>689579.84407664835</v>
      </c>
      <c r="AI202" s="26">
        <v>52800000</v>
      </c>
      <c r="AJ202" s="19">
        <v>19177555</v>
      </c>
      <c r="AK202" s="29">
        <v>48478877.75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39349959.910613589</v>
      </c>
      <c r="H203" s="19">
        <v>37567668.608201601</v>
      </c>
      <c r="I203" s="29">
        <v>36447410.04996229</v>
      </c>
      <c r="J203" s="19">
        <v>500000</v>
      </c>
      <c r="K203" s="19">
        <v>43454174.643928513</v>
      </c>
      <c r="L203" s="19">
        <v>38631595.347360283</v>
      </c>
      <c r="M203" s="29">
        <v>40003115.046459533</v>
      </c>
      <c r="N203" s="26">
        <v>550000</v>
      </c>
      <c r="O203" s="26">
        <v>47381471.482912377</v>
      </c>
      <c r="P203" s="19">
        <v>38685322.949665368</v>
      </c>
      <c r="Q203" s="29">
        <v>42641037.043619588</v>
      </c>
      <c r="R203" s="26">
        <v>600000</v>
      </c>
      <c r="S203" s="26">
        <v>50175902.757476568</v>
      </c>
      <c r="T203" s="19">
        <v>38685322.949665368</v>
      </c>
      <c r="U203" s="29">
        <v>44211025.190727361</v>
      </c>
      <c r="V203" s="26">
        <v>650000</v>
      </c>
      <c r="W203" s="26">
        <v>51783758.611831725</v>
      </c>
      <c r="X203" s="19">
        <v>38685322.949665368</v>
      </c>
      <c r="Y203" s="29">
        <v>44713497.142190561</v>
      </c>
      <c r="Z203" s="26">
        <v>691686.4839721173</v>
      </c>
      <c r="AA203" s="26">
        <v>52217226.711134642</v>
      </c>
      <c r="AB203" s="19">
        <v>38685322.949665368</v>
      </c>
      <c r="AC203" s="29">
        <v>44713497.142190561</v>
      </c>
      <c r="AD203" s="26">
        <v>691686.4839721173</v>
      </c>
      <c r="AE203" s="26">
        <v>52217226.711134642</v>
      </c>
      <c r="AF203" s="19">
        <v>38685322.949665368</v>
      </c>
      <c r="AG203" s="29">
        <v>44713497.142190561</v>
      </c>
      <c r="AH203" s="26">
        <v>691686.4839721173</v>
      </c>
      <c r="AI203" s="26">
        <v>52800000</v>
      </c>
      <c r="AJ203" s="19">
        <v>19177555</v>
      </c>
      <c r="AK203" s="29">
        <v>48478877.75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39370880.767756447</v>
      </c>
      <c r="H204" s="19">
        <v>37996747.751058742</v>
      </c>
      <c r="I204" s="29">
        <v>36487692.778533719</v>
      </c>
      <c r="J204" s="19">
        <v>500000</v>
      </c>
      <c r="K204" s="19">
        <v>43475095.501071371</v>
      </c>
      <c r="L204" s="19">
        <v>39110674.490217425</v>
      </c>
      <c r="M204" s="29">
        <v>40065935.968521304</v>
      </c>
      <c r="N204" s="26">
        <v>550000</v>
      </c>
      <c r="O204" s="26">
        <v>47437415.400065944</v>
      </c>
      <c r="P204" s="19">
        <v>39179379.032511801</v>
      </c>
      <c r="Q204" s="29">
        <v>42748857.965681352</v>
      </c>
      <c r="R204" s="26">
        <v>600000</v>
      </c>
      <c r="S204" s="26">
        <v>50281846.674630135</v>
      </c>
      <c r="T204" s="19">
        <v>39179379.032511801</v>
      </c>
      <c r="U204" s="29">
        <v>44363846.112789124</v>
      </c>
      <c r="V204" s="26">
        <v>650000</v>
      </c>
      <c r="W204" s="26">
        <v>51939702.528985292</v>
      </c>
      <c r="X204" s="19">
        <v>39179379.032511801</v>
      </c>
      <c r="Y204" s="29">
        <v>44910916.381708771</v>
      </c>
      <c r="Z204" s="26">
        <v>693793.12386758626</v>
      </c>
      <c r="AA204" s="26">
        <v>52416963.752155796</v>
      </c>
      <c r="AB204" s="19">
        <v>39179379.032511801</v>
      </c>
      <c r="AC204" s="29">
        <v>44910916.381708771</v>
      </c>
      <c r="AD204" s="26">
        <v>693793.12386758626</v>
      </c>
      <c r="AE204" s="26">
        <v>52416963.752155796</v>
      </c>
      <c r="AF204" s="19">
        <v>39179379.032511801</v>
      </c>
      <c r="AG204" s="29">
        <v>44910916.381708771</v>
      </c>
      <c r="AH204" s="26">
        <v>693793.12386758626</v>
      </c>
      <c r="AI204" s="26">
        <v>52800000</v>
      </c>
      <c r="AJ204" s="19">
        <v>19177555</v>
      </c>
      <c r="AK204" s="29">
        <v>48478877.75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39391801.624899305</v>
      </c>
      <c r="H205" s="19">
        <v>38425826.893915884</v>
      </c>
      <c r="I205" s="29">
        <v>36527975.507105157</v>
      </c>
      <c r="J205" s="19">
        <v>500000</v>
      </c>
      <c r="K205" s="19">
        <v>43496016.358214229</v>
      </c>
      <c r="L205" s="19">
        <v>39589753.633074567</v>
      </c>
      <c r="M205" s="29">
        <v>40127196.481417298</v>
      </c>
      <c r="N205" s="26">
        <v>550000</v>
      </c>
      <c r="O205" s="26">
        <v>47491523.541730374</v>
      </c>
      <c r="P205" s="19">
        <v>39675270.89084737</v>
      </c>
      <c r="Q205" s="29">
        <v>42855118.478577353</v>
      </c>
      <c r="R205" s="26">
        <v>600000</v>
      </c>
      <c r="S205" s="26">
        <v>50385954.816294566</v>
      </c>
      <c r="T205" s="19">
        <v>39675270.89084737</v>
      </c>
      <c r="U205" s="29">
        <v>44515106.625685126</v>
      </c>
      <c r="V205" s="26">
        <v>650000</v>
      </c>
      <c r="W205" s="26">
        <v>52093810.670649722</v>
      </c>
      <c r="X205" s="19">
        <v>39675270.89084737</v>
      </c>
      <c r="Y205" s="29">
        <v>45107176.894604765</v>
      </c>
      <c r="Z205" s="26">
        <v>695899.76376305521</v>
      </c>
      <c r="AA205" s="26">
        <v>52616971.657583281</v>
      </c>
      <c r="AB205" s="19">
        <v>39675270.89084737</v>
      </c>
      <c r="AC205" s="29">
        <v>45108671.187967129</v>
      </c>
      <c r="AD205" s="26">
        <v>695899.76376305521</v>
      </c>
      <c r="AE205" s="26">
        <v>52616971.657583281</v>
      </c>
      <c r="AF205" s="19">
        <v>39675270.89084737</v>
      </c>
      <c r="AG205" s="29">
        <v>45108671.187967129</v>
      </c>
      <c r="AH205" s="26">
        <v>695899.76376305521</v>
      </c>
      <c r="AI205" s="26">
        <v>52800000</v>
      </c>
      <c r="AJ205" s="19">
        <v>19177555</v>
      </c>
      <c r="AK205" s="29">
        <v>48478877.75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39412722.482042164</v>
      </c>
      <c r="H206" s="19">
        <v>38854906.036773026</v>
      </c>
      <c r="I206" s="29">
        <v>36568258.235676579</v>
      </c>
      <c r="J206" s="19">
        <v>500000</v>
      </c>
      <c r="K206" s="19">
        <v>43516937.215357088</v>
      </c>
      <c r="L206" s="19">
        <v>40068832.775931709</v>
      </c>
      <c r="M206" s="29">
        <v>40186896.585147522</v>
      </c>
      <c r="N206" s="26">
        <v>550000</v>
      </c>
      <c r="O206" s="26">
        <v>47543795.907905653</v>
      </c>
      <c r="P206" s="19">
        <v>40172998.524672091</v>
      </c>
      <c r="Q206" s="29">
        <v>42959818.582307577</v>
      </c>
      <c r="R206" s="26">
        <v>600000</v>
      </c>
      <c r="S206" s="26">
        <v>50488227.182469845</v>
      </c>
      <c r="T206" s="19">
        <v>40172998.524672091</v>
      </c>
      <c r="U206" s="29">
        <v>44664806.72941535</v>
      </c>
      <c r="V206" s="26">
        <v>650000</v>
      </c>
      <c r="W206" s="26">
        <v>52246083.036825001</v>
      </c>
      <c r="X206" s="19">
        <v>40172998.524672091</v>
      </c>
      <c r="Y206" s="29">
        <v>45301876.998334989</v>
      </c>
      <c r="Z206" s="26">
        <v>698006.40365852416</v>
      </c>
      <c r="AA206" s="26">
        <v>52800000</v>
      </c>
      <c r="AB206" s="19">
        <v>40172998.524672091</v>
      </c>
      <c r="AC206" s="29">
        <v>45306761.560965627</v>
      </c>
      <c r="AD206" s="26">
        <v>698006.40365852416</v>
      </c>
      <c r="AE206" s="26">
        <v>52800000</v>
      </c>
      <c r="AF206" s="19">
        <v>40172998.524672091</v>
      </c>
      <c r="AG206" s="29">
        <v>45306761.560965627</v>
      </c>
      <c r="AH206" s="26">
        <v>698006.40365852416</v>
      </c>
      <c r="AI206" s="26">
        <v>52800000</v>
      </c>
      <c r="AJ206" s="19">
        <v>19177555</v>
      </c>
      <c r="AK206" s="29">
        <v>48478877.75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39433643.339185022</v>
      </c>
      <c r="H207" s="19">
        <v>38854906.036773026</v>
      </c>
      <c r="I207" s="29">
        <v>36608540.964248009</v>
      </c>
      <c r="J207" s="19">
        <v>500000</v>
      </c>
      <c r="K207" s="19">
        <v>43537858.072499946</v>
      </c>
      <c r="L207" s="19">
        <v>40547911.91878885</v>
      </c>
      <c r="M207" s="29">
        <v>40245036.279711977</v>
      </c>
      <c r="N207" s="26">
        <v>550000</v>
      </c>
      <c r="O207" s="26">
        <v>47594232.498591781</v>
      </c>
      <c r="P207" s="19">
        <v>40672561.933985963</v>
      </c>
      <c r="Q207" s="29">
        <v>43062958.276872024</v>
      </c>
      <c r="R207" s="26">
        <v>600000</v>
      </c>
      <c r="S207" s="26">
        <v>50588663.773155972</v>
      </c>
      <c r="T207" s="19">
        <v>40672561.933985963</v>
      </c>
      <c r="U207" s="29">
        <v>44812946.423979796</v>
      </c>
      <c r="V207" s="26">
        <v>650000</v>
      </c>
      <c r="W207" s="26">
        <v>52396519.627511129</v>
      </c>
      <c r="X207" s="19">
        <v>40672561.933985963</v>
      </c>
      <c r="Y207" s="29">
        <v>45495016.692899443</v>
      </c>
      <c r="Z207" s="26">
        <v>700000</v>
      </c>
      <c r="AA207" s="26">
        <v>52800000</v>
      </c>
      <c r="AB207" s="19">
        <v>40672561.933985963</v>
      </c>
      <c r="AC207" s="29">
        <v>45505187.500704288</v>
      </c>
      <c r="AD207" s="26">
        <v>700113.04355399311</v>
      </c>
      <c r="AE207" s="26">
        <v>52800000</v>
      </c>
      <c r="AF207" s="19">
        <v>40672561.933985963</v>
      </c>
      <c r="AG207" s="29">
        <v>45505187.500704288</v>
      </c>
      <c r="AH207" s="26">
        <v>700113.04355399311</v>
      </c>
      <c r="AI207" s="26">
        <v>52800000</v>
      </c>
      <c r="AJ207" s="19">
        <v>19177555</v>
      </c>
      <c r="AK207" s="29">
        <v>48478877.75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39853643.339185022</v>
      </c>
      <c r="H208" s="19">
        <v>38854906.036773026</v>
      </c>
      <c r="I208" s="29">
        <v>36648823.692819439</v>
      </c>
      <c r="J208" s="19">
        <v>500000</v>
      </c>
      <c r="K208" s="19">
        <v>43558778.929642804</v>
      </c>
      <c r="L208" s="19">
        <v>41026991.061645992</v>
      </c>
      <c r="M208" s="29">
        <v>40301615.565110654</v>
      </c>
      <c r="N208" s="26">
        <v>550000</v>
      </c>
      <c r="O208" s="26">
        <v>47642833.313788772</v>
      </c>
      <c r="P208" s="19">
        <v>41173961.118788972</v>
      </c>
      <c r="Q208" s="29">
        <v>43164537.562270708</v>
      </c>
      <c r="R208" s="26">
        <v>600000</v>
      </c>
      <c r="S208" s="26">
        <v>50687264.588352963</v>
      </c>
      <c r="T208" s="19">
        <v>41173961.118788972</v>
      </c>
      <c r="U208" s="29">
        <v>44959525.709378481</v>
      </c>
      <c r="V208" s="26">
        <v>650000</v>
      </c>
      <c r="W208" s="26">
        <v>52545120.44270812</v>
      </c>
      <c r="X208" s="19">
        <v>41173961.118788972</v>
      </c>
      <c r="Y208" s="29">
        <v>45686595.97829812</v>
      </c>
      <c r="Z208" s="26">
        <v>700000</v>
      </c>
      <c r="AA208" s="26">
        <v>52800000</v>
      </c>
      <c r="AB208" s="19">
        <v>41173961.118788972</v>
      </c>
      <c r="AC208" s="29">
        <v>45703949.007183097</v>
      </c>
      <c r="AD208" s="26">
        <v>702219.68344946206</v>
      </c>
      <c r="AE208" s="26">
        <v>52800000</v>
      </c>
      <c r="AF208" s="19">
        <v>41173961.118788972</v>
      </c>
      <c r="AG208" s="29">
        <v>45703949.007183097</v>
      </c>
      <c r="AH208" s="26">
        <v>702219.68344946206</v>
      </c>
      <c r="AI208" s="26">
        <v>52800000</v>
      </c>
      <c r="AJ208" s="19">
        <v>19177555</v>
      </c>
      <c r="AK208" s="29">
        <v>48478877.75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40273643.339185022</v>
      </c>
      <c r="H209" s="19">
        <v>38854906.036773026</v>
      </c>
      <c r="I209" s="29">
        <v>36689106.421390869</v>
      </c>
      <c r="J209" s="19">
        <v>500000</v>
      </c>
      <c r="K209" s="19">
        <v>43579699.786785662</v>
      </c>
      <c r="L209" s="19">
        <v>41506070.204503134</v>
      </c>
      <c r="M209" s="29">
        <v>40356634.441343553</v>
      </c>
      <c r="N209" s="26">
        <v>550000</v>
      </c>
      <c r="O209" s="26">
        <v>47689598.353496611</v>
      </c>
      <c r="P209" s="19">
        <v>41677196.079081133</v>
      </c>
      <c r="Q209" s="29">
        <v>43264556.438503608</v>
      </c>
      <c r="R209" s="26">
        <v>600000</v>
      </c>
      <c r="S209" s="26">
        <v>50784029.628060803</v>
      </c>
      <c r="T209" s="19">
        <v>41677196.079081133</v>
      </c>
      <c r="U209" s="29">
        <v>45104544.585611381</v>
      </c>
      <c r="V209" s="26">
        <v>650000</v>
      </c>
      <c r="W209" s="26">
        <v>52691885.482415959</v>
      </c>
      <c r="X209" s="19">
        <v>41677196.079081133</v>
      </c>
      <c r="Y209" s="29">
        <v>45876614.85453102</v>
      </c>
      <c r="Z209" s="26">
        <v>700000</v>
      </c>
      <c r="AA209" s="26">
        <v>52800000</v>
      </c>
      <c r="AB209" s="19">
        <v>41677196.079081133</v>
      </c>
      <c r="AC209" s="29">
        <v>45903046.080402039</v>
      </c>
      <c r="AD209" s="26">
        <v>704326.32334493101</v>
      </c>
      <c r="AE209" s="26">
        <v>52800000</v>
      </c>
      <c r="AF209" s="19">
        <v>41677196.079081133</v>
      </c>
      <c r="AG209" s="29">
        <v>45903046.080402039</v>
      </c>
      <c r="AH209" s="26">
        <v>704326.32334493101</v>
      </c>
      <c r="AI209" s="26">
        <v>52800000</v>
      </c>
      <c r="AJ209" s="19">
        <v>19177555</v>
      </c>
      <c r="AK209" s="29">
        <v>48478877.75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40693643.339185022</v>
      </c>
      <c r="H210" s="19">
        <v>38854906.036773026</v>
      </c>
      <c r="I210" s="29">
        <v>36729389.149962299</v>
      </c>
      <c r="J210" s="19">
        <v>500000</v>
      </c>
      <c r="K210" s="19">
        <v>43600620.64392852</v>
      </c>
      <c r="L210" s="19">
        <v>41985149.347360276</v>
      </c>
      <c r="M210" s="29">
        <v>40410092.908410691</v>
      </c>
      <c r="N210" s="26">
        <v>550000</v>
      </c>
      <c r="O210" s="26">
        <v>47734527.617715314</v>
      </c>
      <c r="P210" s="19">
        <v>42182266.81486243</v>
      </c>
      <c r="Q210" s="29">
        <v>43363014.905570745</v>
      </c>
      <c r="R210" s="26">
        <v>600000</v>
      </c>
      <c r="S210" s="26">
        <v>50878958.892279506</v>
      </c>
      <c r="T210" s="19">
        <v>42182266.81486243</v>
      </c>
      <c r="U210" s="29">
        <v>45248003.052678518</v>
      </c>
      <c r="V210" s="26">
        <v>650000</v>
      </c>
      <c r="W210" s="26">
        <v>52800000</v>
      </c>
      <c r="X210" s="19">
        <v>42182266.81486243</v>
      </c>
      <c r="Y210" s="29">
        <v>46065073.321598157</v>
      </c>
      <c r="Z210" s="26">
        <v>700000</v>
      </c>
      <c r="AA210" s="26">
        <v>52800000</v>
      </c>
      <c r="AB210" s="19">
        <v>42182266.81486243</v>
      </c>
      <c r="AC210" s="29">
        <v>46102478.720361151</v>
      </c>
      <c r="AD210" s="26">
        <v>706432.96324039996</v>
      </c>
      <c r="AE210" s="26">
        <v>52800000</v>
      </c>
      <c r="AF210" s="19">
        <v>42182266.81486243</v>
      </c>
      <c r="AG210" s="29">
        <v>46102478.720361151</v>
      </c>
      <c r="AH210" s="26">
        <v>706432.96324039996</v>
      </c>
      <c r="AI210" s="26">
        <v>52800000</v>
      </c>
      <c r="AJ210" s="19">
        <v>19177555</v>
      </c>
      <c r="AK210" s="29">
        <v>48478877.75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41113643.339185022</v>
      </c>
      <c r="H211" s="19">
        <v>38854906.036773026</v>
      </c>
      <c r="I211" s="29">
        <v>36769671.878533728</v>
      </c>
      <c r="J211" s="19">
        <v>500000</v>
      </c>
      <c r="K211" s="19">
        <v>43621541.501071379</v>
      </c>
      <c r="L211" s="19">
        <v>42464228.490217417</v>
      </c>
      <c r="M211" s="29">
        <v>40461990.966312058</v>
      </c>
      <c r="N211" s="26">
        <v>550000</v>
      </c>
      <c r="O211" s="26">
        <v>47777621.106444865</v>
      </c>
      <c r="P211" s="19">
        <v>42689173.326132879</v>
      </c>
      <c r="Q211" s="29">
        <v>43459912.963472106</v>
      </c>
      <c r="R211" s="26">
        <v>600000</v>
      </c>
      <c r="S211" s="26">
        <v>50972052.381009057</v>
      </c>
      <c r="T211" s="19">
        <v>42689173.326132879</v>
      </c>
      <c r="U211" s="29">
        <v>45389901.110579878</v>
      </c>
      <c r="V211" s="26">
        <v>650000</v>
      </c>
      <c r="W211" s="26">
        <v>52800000</v>
      </c>
      <c r="X211" s="19">
        <v>42689173.326132879</v>
      </c>
      <c r="Y211" s="29">
        <v>46251971.379499525</v>
      </c>
      <c r="Z211" s="26">
        <v>700000</v>
      </c>
      <c r="AA211" s="26">
        <v>52800000</v>
      </c>
      <c r="AB211" s="19">
        <v>42689173.326132879</v>
      </c>
      <c r="AC211" s="29">
        <v>46302246.927060418</v>
      </c>
      <c r="AD211" s="26">
        <v>708539.60313588381</v>
      </c>
      <c r="AE211" s="26">
        <v>52800000</v>
      </c>
      <c r="AF211" s="19">
        <v>42689173.326132879</v>
      </c>
      <c r="AG211" s="29">
        <v>46302246.927060418</v>
      </c>
      <c r="AH211" s="26">
        <v>708539.60313588381</v>
      </c>
      <c r="AI211" s="26">
        <v>52800000</v>
      </c>
      <c r="AJ211" s="19">
        <v>19177555</v>
      </c>
      <c r="AK211" s="29">
        <v>48478877.75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41533643.339185022</v>
      </c>
      <c r="H212" s="19">
        <v>38854906.036773026</v>
      </c>
      <c r="I212" s="29">
        <v>36809954.607105158</v>
      </c>
      <c r="J212" s="19">
        <v>500000</v>
      </c>
      <c r="K212" s="19">
        <v>43642462.358214237</v>
      </c>
      <c r="L212" s="19">
        <v>42943307.633074559</v>
      </c>
      <c r="M212" s="29">
        <v>40512328.615047634</v>
      </c>
      <c r="N212" s="26">
        <v>550000</v>
      </c>
      <c r="O212" s="26">
        <v>47818878.81968528</v>
      </c>
      <c r="P212" s="19">
        <v>43197915.612892464</v>
      </c>
      <c r="Q212" s="29">
        <v>43555250.612207688</v>
      </c>
      <c r="R212" s="26">
        <v>600000</v>
      </c>
      <c r="S212" s="26">
        <v>51063310.094249472</v>
      </c>
      <c r="T212" s="19">
        <v>43197915.612892464</v>
      </c>
      <c r="U212" s="29">
        <v>45530238.759315461</v>
      </c>
      <c r="V212" s="26">
        <v>650000</v>
      </c>
      <c r="W212" s="26">
        <v>52800000</v>
      </c>
      <c r="X212" s="19">
        <v>43197915.612892464</v>
      </c>
      <c r="Y212" s="29">
        <v>46437309.0282351</v>
      </c>
      <c r="Z212" s="26">
        <v>700000</v>
      </c>
      <c r="AA212" s="26">
        <v>52800000</v>
      </c>
      <c r="AB212" s="19">
        <v>43197915.612892464</v>
      </c>
      <c r="AC212" s="29">
        <v>46502350.700499825</v>
      </c>
      <c r="AD212" s="26">
        <v>710646.24303135276</v>
      </c>
      <c r="AE212" s="26">
        <v>52800000</v>
      </c>
      <c r="AF212" s="19">
        <v>43197915.612892464</v>
      </c>
      <c r="AG212" s="29">
        <v>46502350.700499825</v>
      </c>
      <c r="AH212" s="26">
        <v>710646.24303135276</v>
      </c>
      <c r="AI212" s="26">
        <v>52800000</v>
      </c>
      <c r="AJ212" s="19">
        <v>19177555</v>
      </c>
      <c r="AK212" s="29">
        <v>48478877.75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41953643.339185022</v>
      </c>
      <c r="H213" s="19">
        <v>38854906.036773026</v>
      </c>
      <c r="I213" s="29">
        <v>36850237.335676588</v>
      </c>
      <c r="J213" s="19">
        <v>500000</v>
      </c>
      <c r="K213" s="19">
        <v>43663383.215357095</v>
      </c>
      <c r="L213" s="19">
        <v>42943307.633074559</v>
      </c>
      <c r="M213" s="29">
        <v>40561105.854617447</v>
      </c>
      <c r="N213" s="26">
        <v>550000</v>
      </c>
      <c r="O213" s="26">
        <v>47858300.757436544</v>
      </c>
      <c r="P213" s="19">
        <v>43708493.6751412</v>
      </c>
      <c r="Q213" s="29">
        <v>43649027.851777501</v>
      </c>
      <c r="R213" s="26">
        <v>600000</v>
      </c>
      <c r="S213" s="26">
        <v>51152732.032000735</v>
      </c>
      <c r="T213" s="19">
        <v>43708493.6751412</v>
      </c>
      <c r="U213" s="29">
        <v>45669015.998885274</v>
      </c>
      <c r="V213" s="26">
        <v>650000</v>
      </c>
      <c r="W213" s="26">
        <v>52800000</v>
      </c>
      <c r="X213" s="19">
        <v>43708493.6751412</v>
      </c>
      <c r="Y213" s="29">
        <v>46621086.267804913</v>
      </c>
      <c r="Z213" s="26">
        <v>700000</v>
      </c>
      <c r="AA213" s="26">
        <v>52800000</v>
      </c>
      <c r="AB213" s="19">
        <v>43708493.6751412</v>
      </c>
      <c r="AC213" s="29">
        <v>46702790.040679388</v>
      </c>
      <c r="AD213" s="26">
        <v>712752.88292682171</v>
      </c>
      <c r="AE213" s="26">
        <v>52800000</v>
      </c>
      <c r="AF213" s="19">
        <v>43708493.6751412</v>
      </c>
      <c r="AG213" s="29">
        <v>46702790.040679388</v>
      </c>
      <c r="AH213" s="26">
        <v>712752.88292682171</v>
      </c>
      <c r="AI213" s="26">
        <v>52800000</v>
      </c>
      <c r="AJ213" s="19">
        <v>19177555</v>
      </c>
      <c r="AK213" s="29">
        <v>48478877.75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42373643.339185022</v>
      </c>
      <c r="H214" s="19">
        <v>38854906.036773026</v>
      </c>
      <c r="I214" s="29">
        <v>36890520.064248018</v>
      </c>
      <c r="J214" s="19">
        <v>500000</v>
      </c>
      <c r="K214" s="19">
        <v>44083383.215357095</v>
      </c>
      <c r="L214" s="19">
        <v>42943307.633074559</v>
      </c>
      <c r="M214" s="29">
        <v>40608322.685021482</v>
      </c>
      <c r="N214" s="26">
        <v>550000</v>
      </c>
      <c r="O214" s="26">
        <v>47895886.919698656</v>
      </c>
      <c r="P214" s="19">
        <v>44220907.512879089</v>
      </c>
      <c r="Q214" s="29">
        <v>43741244.682181537</v>
      </c>
      <c r="R214" s="26">
        <v>600000</v>
      </c>
      <c r="S214" s="26">
        <v>51240318.194262847</v>
      </c>
      <c r="T214" s="19">
        <v>44220907.512879089</v>
      </c>
      <c r="U214" s="29">
        <v>45806232.82928931</v>
      </c>
      <c r="V214" s="26">
        <v>650000</v>
      </c>
      <c r="W214" s="26">
        <v>52800000</v>
      </c>
      <c r="X214" s="19">
        <v>44220907.512879089</v>
      </c>
      <c r="Y214" s="29">
        <v>46803303.098208949</v>
      </c>
      <c r="Z214" s="26">
        <v>700000</v>
      </c>
      <c r="AA214" s="26">
        <v>52800000</v>
      </c>
      <c r="AB214" s="19">
        <v>44220907.512879089</v>
      </c>
      <c r="AC214" s="29">
        <v>46903564.947599091</v>
      </c>
      <c r="AD214" s="26">
        <v>714859.52282229066</v>
      </c>
      <c r="AE214" s="26">
        <v>52800000</v>
      </c>
      <c r="AF214" s="19">
        <v>44220907.512879089</v>
      </c>
      <c r="AG214" s="29">
        <v>46903564.947599091</v>
      </c>
      <c r="AH214" s="26">
        <v>714859.52282229066</v>
      </c>
      <c r="AI214" s="26">
        <v>52800000</v>
      </c>
      <c r="AJ214" s="19">
        <v>19177555</v>
      </c>
      <c r="AK214" s="29">
        <v>48478877.75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42793643.339185022</v>
      </c>
      <c r="H215" s="19">
        <v>38854906.036773026</v>
      </c>
      <c r="I215" s="29">
        <v>36930802.792819448</v>
      </c>
      <c r="J215" s="19">
        <v>500000</v>
      </c>
      <c r="K215" s="19">
        <v>44503383.215357095</v>
      </c>
      <c r="L215" s="19">
        <v>42943307.633074559</v>
      </c>
      <c r="M215" s="29">
        <v>40653979.106259756</v>
      </c>
      <c r="N215" s="26">
        <v>550000</v>
      </c>
      <c r="O215" s="26">
        <v>47931637.306471631</v>
      </c>
      <c r="P215" s="19">
        <v>44735157.126106113</v>
      </c>
      <c r="Q215" s="29">
        <v>43831901.103419803</v>
      </c>
      <c r="R215" s="26">
        <v>600000</v>
      </c>
      <c r="S215" s="26">
        <v>51326068.581035823</v>
      </c>
      <c r="T215" s="19">
        <v>44735157.126106113</v>
      </c>
      <c r="U215" s="29">
        <v>45941889.250527576</v>
      </c>
      <c r="V215" s="26">
        <v>650000</v>
      </c>
      <c r="W215" s="26">
        <v>52800000</v>
      </c>
      <c r="X215" s="19">
        <v>44735157.126106113</v>
      </c>
      <c r="Y215" s="29">
        <v>46983959.519447222</v>
      </c>
      <c r="Z215" s="26">
        <v>700000</v>
      </c>
      <c r="AA215" s="26">
        <v>52800000</v>
      </c>
      <c r="AB215" s="19">
        <v>44735157.126106113</v>
      </c>
      <c r="AC215" s="29">
        <v>47104675.421258956</v>
      </c>
      <c r="AD215" s="26">
        <v>716966.16271775961</v>
      </c>
      <c r="AE215" s="26">
        <v>52800000</v>
      </c>
      <c r="AF215" s="19">
        <v>44735157.126106113</v>
      </c>
      <c r="AG215" s="29">
        <v>47104675.421258956</v>
      </c>
      <c r="AH215" s="26">
        <v>716966.16271775961</v>
      </c>
      <c r="AI215" s="26">
        <v>52800000</v>
      </c>
      <c r="AJ215" s="19">
        <v>19177555</v>
      </c>
      <c r="AK215" s="29">
        <v>48478877.75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43213643.339185022</v>
      </c>
      <c r="H216" s="19">
        <v>38854906.036773026</v>
      </c>
      <c r="I216" s="29">
        <v>36971085.521390878</v>
      </c>
      <c r="J216" s="19">
        <v>500000</v>
      </c>
      <c r="K216" s="19">
        <v>44923383.215357095</v>
      </c>
      <c r="L216" s="19">
        <v>42943307.633074559</v>
      </c>
      <c r="M216" s="29">
        <v>40698075.118332237</v>
      </c>
      <c r="N216" s="26">
        <v>550000</v>
      </c>
      <c r="O216" s="26">
        <v>47965551.917755455</v>
      </c>
      <c r="P216" s="19">
        <v>45251242.514822289</v>
      </c>
      <c r="Q216" s="29">
        <v>43920997.115492292</v>
      </c>
      <c r="R216" s="26">
        <v>600000</v>
      </c>
      <c r="S216" s="26">
        <v>51409983.192319646</v>
      </c>
      <c r="T216" s="19">
        <v>45251242.514822289</v>
      </c>
      <c r="U216" s="29">
        <v>46075985.262600064</v>
      </c>
      <c r="V216" s="26">
        <v>650000</v>
      </c>
      <c r="W216" s="26">
        <v>52800000</v>
      </c>
      <c r="X216" s="19">
        <v>45251242.514822289</v>
      </c>
      <c r="Y216" s="29">
        <v>47163055.531519704</v>
      </c>
      <c r="Z216" s="26">
        <v>700000</v>
      </c>
      <c r="AA216" s="26">
        <v>52800000</v>
      </c>
      <c r="AB216" s="19">
        <v>45251242.514822289</v>
      </c>
      <c r="AC216" s="29">
        <v>47306121.461658962</v>
      </c>
      <c r="AD216" s="26">
        <v>719072.80261322856</v>
      </c>
      <c r="AE216" s="26">
        <v>52800000</v>
      </c>
      <c r="AF216" s="19">
        <v>45251242.514822289</v>
      </c>
      <c r="AG216" s="29">
        <v>47306121.461658962</v>
      </c>
      <c r="AH216" s="26">
        <v>719072.80261322856</v>
      </c>
      <c r="AI216" s="26">
        <v>52800000</v>
      </c>
      <c r="AJ216" s="19">
        <v>19177555</v>
      </c>
      <c r="AK216" s="29">
        <v>48478877.75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43633643.339185022</v>
      </c>
      <c r="H217" s="19">
        <v>38854906.036773026</v>
      </c>
      <c r="I217" s="29">
        <v>37011368.2499623</v>
      </c>
      <c r="J217" s="19">
        <v>500000</v>
      </c>
      <c r="K217" s="19">
        <v>45343383.215357095</v>
      </c>
      <c r="L217" s="19">
        <v>42943307.633074559</v>
      </c>
      <c r="M217" s="29">
        <v>40740857.846903674</v>
      </c>
      <c r="N217" s="26">
        <v>550000</v>
      </c>
      <c r="O217" s="26">
        <v>47997630.753550142</v>
      </c>
      <c r="P217" s="19">
        <v>45769163.679027602</v>
      </c>
      <c r="Q217" s="29">
        <v>44008532.718399018</v>
      </c>
      <c r="R217" s="26">
        <v>600000</v>
      </c>
      <c r="S217" s="26">
        <v>51492062.028114334</v>
      </c>
      <c r="T217" s="19">
        <v>45769163.679027602</v>
      </c>
      <c r="U217" s="29">
        <v>46208520.865506791</v>
      </c>
      <c r="V217" s="26">
        <v>650000</v>
      </c>
      <c r="W217" s="26">
        <v>52800000</v>
      </c>
      <c r="X217" s="19">
        <v>45769163.679027602</v>
      </c>
      <c r="Y217" s="29">
        <v>47340591.13442643</v>
      </c>
      <c r="Z217" s="26">
        <v>700000</v>
      </c>
      <c r="AA217" s="26">
        <v>52800000</v>
      </c>
      <c r="AB217" s="19">
        <v>45769163.679027602</v>
      </c>
      <c r="AC217" s="29">
        <v>47507903.068799123</v>
      </c>
      <c r="AD217" s="26">
        <v>721179.44250869751</v>
      </c>
      <c r="AE217" s="26">
        <v>52800000</v>
      </c>
      <c r="AF217" s="19">
        <v>45769163.679027602</v>
      </c>
      <c r="AG217" s="29">
        <v>47507903.068799123</v>
      </c>
      <c r="AH217" s="26">
        <v>721179.44250869751</v>
      </c>
      <c r="AI217" s="26">
        <v>52800000</v>
      </c>
      <c r="AJ217" s="19">
        <v>19177555</v>
      </c>
      <c r="AK217" s="29">
        <v>48478877.75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44053643.339185022</v>
      </c>
      <c r="H218" s="19">
        <v>38854906.036773026</v>
      </c>
      <c r="I218" s="29">
        <v>37051650.97853373</v>
      </c>
      <c r="J218" s="19">
        <v>500000</v>
      </c>
      <c r="K218" s="19">
        <v>45763383.215357095</v>
      </c>
      <c r="L218" s="19">
        <v>42943307.633074559</v>
      </c>
      <c r="M218" s="29">
        <v>40783640.575475097</v>
      </c>
      <c r="N218" s="26">
        <v>550000</v>
      </c>
      <c r="O218" s="26">
        <v>48027873.813855678</v>
      </c>
      <c r="P218" s="19">
        <v>46288920.618722066</v>
      </c>
      <c r="Q218" s="29">
        <v>44094507.912139967</v>
      </c>
      <c r="R218" s="26">
        <v>600000</v>
      </c>
      <c r="S218" s="26">
        <v>51572305.08841987</v>
      </c>
      <c r="T218" s="19">
        <v>46288920.618722066</v>
      </c>
      <c r="U218" s="29">
        <v>46339496.05924774</v>
      </c>
      <c r="V218" s="26">
        <v>650000</v>
      </c>
      <c r="W218" s="26">
        <v>52800000</v>
      </c>
      <c r="X218" s="19">
        <v>46288920.618722066</v>
      </c>
      <c r="Y218" s="29">
        <v>47516566.328167379</v>
      </c>
      <c r="Z218" s="26">
        <v>700000</v>
      </c>
      <c r="AA218" s="26">
        <v>52800000</v>
      </c>
      <c r="AB218" s="19">
        <v>46288920.618722066</v>
      </c>
      <c r="AC218" s="29">
        <v>47710020.242679432</v>
      </c>
      <c r="AD218" s="26">
        <v>723286.08240416646</v>
      </c>
      <c r="AE218" s="26">
        <v>52800000</v>
      </c>
      <c r="AF218" s="19">
        <v>46288920.618722066</v>
      </c>
      <c r="AG218" s="29">
        <v>47710020.242679432</v>
      </c>
      <c r="AH218" s="26">
        <v>723286.08240416646</v>
      </c>
      <c r="AI218" s="26">
        <v>52800000</v>
      </c>
      <c r="AJ218" s="19">
        <v>19177555</v>
      </c>
      <c r="AK218" s="29">
        <v>48478877.75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44473643.339185022</v>
      </c>
      <c r="H219" s="19">
        <v>38854906.036773026</v>
      </c>
      <c r="I219" s="29">
        <v>37091933.707105167</v>
      </c>
      <c r="J219" s="19">
        <v>500000</v>
      </c>
      <c r="K219" s="19">
        <v>46183383.215357095</v>
      </c>
      <c r="L219" s="19">
        <v>42943307.633074559</v>
      </c>
      <c r="M219" s="29">
        <v>40826423.304046527</v>
      </c>
      <c r="N219" s="26">
        <v>550000</v>
      </c>
      <c r="O219" s="26">
        <v>48056281.098672077</v>
      </c>
      <c r="P219" s="19">
        <v>46810513.333905667</v>
      </c>
      <c r="Q219" s="29">
        <v>44178922.696715146</v>
      </c>
      <c r="R219" s="26">
        <v>600000</v>
      </c>
      <c r="S219" s="26">
        <v>51650712.373236269</v>
      </c>
      <c r="T219" s="19">
        <v>46810513.333905667</v>
      </c>
      <c r="U219" s="29">
        <v>46468910.843822919</v>
      </c>
      <c r="V219" s="26">
        <v>650000</v>
      </c>
      <c r="W219" s="26">
        <v>52800000</v>
      </c>
      <c r="X219" s="19">
        <v>46810513.333905667</v>
      </c>
      <c r="Y219" s="29">
        <v>47690981.112742558</v>
      </c>
      <c r="Z219" s="26">
        <v>700000</v>
      </c>
      <c r="AA219" s="26">
        <v>52800000</v>
      </c>
      <c r="AB219" s="19">
        <v>46810513.333905667</v>
      </c>
      <c r="AC219" s="29">
        <v>47912472.983299889</v>
      </c>
      <c r="AD219" s="26">
        <v>725392.72229963541</v>
      </c>
      <c r="AE219" s="26">
        <v>52800000</v>
      </c>
      <c r="AF219" s="19">
        <v>46810513.333905667</v>
      </c>
      <c r="AG219" s="29">
        <v>47912472.983299889</v>
      </c>
      <c r="AH219" s="26">
        <v>725392.72229963541</v>
      </c>
      <c r="AI219" s="26">
        <v>52800000</v>
      </c>
      <c r="AJ219" s="19">
        <v>19177555</v>
      </c>
      <c r="AK219" s="29">
        <v>48478877.75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44893643.339185022</v>
      </c>
      <c r="H220" s="19">
        <v>38854906.036773026</v>
      </c>
      <c r="I220" s="29">
        <v>37132216.43567659</v>
      </c>
      <c r="J220" s="19">
        <v>500000</v>
      </c>
      <c r="K220" s="19">
        <v>46603383.215357095</v>
      </c>
      <c r="L220" s="19">
        <v>42943307.633074559</v>
      </c>
      <c r="M220" s="29">
        <v>40869206.032617964</v>
      </c>
      <c r="N220" s="26">
        <v>550000</v>
      </c>
      <c r="O220" s="26">
        <v>48082852.607999325</v>
      </c>
      <c r="P220" s="19">
        <v>47333941.824578419</v>
      </c>
      <c r="Q220" s="29">
        <v>44261777.072124541</v>
      </c>
      <c r="R220" s="26">
        <v>600000</v>
      </c>
      <c r="S220" s="26">
        <v>51727283.882563516</v>
      </c>
      <c r="T220" s="19">
        <v>47333941.824578419</v>
      </c>
      <c r="U220" s="29">
        <v>46596765.219232313</v>
      </c>
      <c r="V220" s="26">
        <v>650000</v>
      </c>
      <c r="W220" s="26">
        <v>52800000</v>
      </c>
      <c r="X220" s="19">
        <v>47333941.824578419</v>
      </c>
      <c r="Y220" s="29">
        <v>47863835.488151953</v>
      </c>
      <c r="Z220" s="26">
        <v>700000</v>
      </c>
      <c r="AA220" s="26">
        <v>52800000</v>
      </c>
      <c r="AB220" s="19">
        <v>47333941.824578419</v>
      </c>
      <c r="AC220" s="29">
        <v>48115261.290660493</v>
      </c>
      <c r="AD220" s="26">
        <v>727499.36219510436</v>
      </c>
      <c r="AE220" s="26">
        <v>52800000</v>
      </c>
      <c r="AF220" s="19">
        <v>47333941.824578419</v>
      </c>
      <c r="AG220" s="29">
        <v>48115261.290660493</v>
      </c>
      <c r="AH220" s="26">
        <v>727499.36219510436</v>
      </c>
      <c r="AI220" s="26">
        <v>52800000</v>
      </c>
      <c r="AJ220" s="19">
        <v>19177555</v>
      </c>
      <c r="AK220" s="29">
        <v>48478877.75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45313643.339185022</v>
      </c>
      <c r="H221" s="19">
        <v>38854906.036773026</v>
      </c>
      <c r="I221" s="29">
        <v>37172499.164248019</v>
      </c>
      <c r="J221" s="19">
        <v>500000</v>
      </c>
      <c r="K221" s="19">
        <v>47023383.215357095</v>
      </c>
      <c r="L221" s="19">
        <v>42943307.633074559</v>
      </c>
      <c r="M221" s="29">
        <v>40911988.761189386</v>
      </c>
      <c r="N221" s="26">
        <v>550000</v>
      </c>
      <c r="O221" s="26">
        <v>48107588.341837436</v>
      </c>
      <c r="P221" s="19">
        <v>47333941.824578419</v>
      </c>
      <c r="Q221" s="29">
        <v>44343071.038368165</v>
      </c>
      <c r="R221" s="26">
        <v>600000</v>
      </c>
      <c r="S221" s="26">
        <v>51802019.616401628</v>
      </c>
      <c r="T221" s="19">
        <v>47859206.090740308</v>
      </c>
      <c r="U221" s="29">
        <v>46723059.185475938</v>
      </c>
      <c r="V221" s="26">
        <v>650000</v>
      </c>
      <c r="W221" s="26">
        <v>52800000</v>
      </c>
      <c r="X221" s="19">
        <v>47859206.090740308</v>
      </c>
      <c r="Y221" s="29">
        <v>48035129.454395577</v>
      </c>
      <c r="Z221" s="26">
        <v>700000</v>
      </c>
      <c r="AA221" s="26">
        <v>52800000</v>
      </c>
      <c r="AB221" s="19">
        <v>47859206.090740308</v>
      </c>
      <c r="AC221" s="29">
        <v>48318385.164761253</v>
      </c>
      <c r="AD221" s="26">
        <v>729606.00209058821</v>
      </c>
      <c r="AE221" s="26">
        <v>52800000</v>
      </c>
      <c r="AF221" s="19">
        <v>47859206.090740308</v>
      </c>
      <c r="AG221" s="29">
        <v>48318385.164761253</v>
      </c>
      <c r="AH221" s="26">
        <v>729606.00209058821</v>
      </c>
      <c r="AI221" s="26">
        <v>52800000</v>
      </c>
      <c r="AJ221" s="19">
        <v>19177555</v>
      </c>
      <c r="AK221" s="29">
        <v>48478877.75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45733643.339185022</v>
      </c>
      <c r="H222" s="19">
        <v>38854906.036773026</v>
      </c>
      <c r="I222" s="29">
        <v>37212781.892819457</v>
      </c>
      <c r="J222" s="19">
        <v>500000</v>
      </c>
      <c r="K222" s="19">
        <v>47443383.215357095</v>
      </c>
      <c r="L222" s="19">
        <v>42943307.633074559</v>
      </c>
      <c r="M222" s="29">
        <v>40954771.489760816</v>
      </c>
      <c r="N222" s="26">
        <v>550000</v>
      </c>
      <c r="O222" s="26">
        <v>48527588.341837436</v>
      </c>
      <c r="P222" s="19">
        <v>47333941.824578419</v>
      </c>
      <c r="Q222" s="29">
        <v>44422804.59544602</v>
      </c>
      <c r="R222" s="26">
        <v>600000</v>
      </c>
      <c r="S222" s="26">
        <v>51874919.574750587</v>
      </c>
      <c r="T222" s="19">
        <v>48386306.132391348</v>
      </c>
      <c r="U222" s="29">
        <v>46847792.742553793</v>
      </c>
      <c r="V222" s="26">
        <v>650000</v>
      </c>
      <c r="W222" s="26">
        <v>52800000</v>
      </c>
      <c r="X222" s="19">
        <v>48386306.132391348</v>
      </c>
      <c r="Y222" s="29">
        <v>48204863.011473432</v>
      </c>
      <c r="Z222" s="26">
        <v>700000</v>
      </c>
      <c r="AA222" s="26">
        <v>52800000</v>
      </c>
      <c r="AB222" s="19">
        <v>48386306.132391348</v>
      </c>
      <c r="AC222" s="29">
        <v>48521844.605602168</v>
      </c>
      <c r="AD222" s="26">
        <v>731712.64198605716</v>
      </c>
      <c r="AE222" s="26">
        <v>52800000</v>
      </c>
      <c r="AF222" s="19">
        <v>48386306.132391348</v>
      </c>
      <c r="AG222" s="29">
        <v>48521844.605602168</v>
      </c>
      <c r="AH222" s="26">
        <v>731712.64198605716</v>
      </c>
      <c r="AI222" s="26">
        <v>52800000</v>
      </c>
      <c r="AJ222" s="19">
        <v>19177555</v>
      </c>
      <c r="AK222" s="29">
        <v>48478877.75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46153643.339185022</v>
      </c>
      <c r="H223" s="19">
        <v>38854906.036773026</v>
      </c>
      <c r="I223" s="29">
        <v>37253064.621390879</v>
      </c>
      <c r="J223" s="19">
        <v>500000</v>
      </c>
      <c r="K223" s="19">
        <v>47863383.215357095</v>
      </c>
      <c r="L223" s="19">
        <v>42943307.633074559</v>
      </c>
      <c r="M223" s="29">
        <v>40997554.218332246</v>
      </c>
      <c r="N223" s="26">
        <v>550000</v>
      </c>
      <c r="O223" s="26">
        <v>48947588.341837436</v>
      </c>
      <c r="P223" s="19">
        <v>47333941.824578419</v>
      </c>
      <c r="Q223" s="29">
        <v>44500977.743358098</v>
      </c>
      <c r="R223" s="26">
        <v>600000</v>
      </c>
      <c r="S223" s="26">
        <v>51945983.757610396</v>
      </c>
      <c r="T223" s="19">
        <v>48915241.94953154</v>
      </c>
      <c r="U223" s="29">
        <v>46970965.89046587</v>
      </c>
      <c r="V223" s="26">
        <v>650000</v>
      </c>
      <c r="W223" s="26">
        <v>52800000</v>
      </c>
      <c r="X223" s="19">
        <v>48915241.94953154</v>
      </c>
      <c r="Y223" s="29">
        <v>48373036.15938551</v>
      </c>
      <c r="Z223" s="26">
        <v>700000</v>
      </c>
      <c r="AA223" s="26">
        <v>52800000</v>
      </c>
      <c r="AB223" s="19">
        <v>48915241.94953154</v>
      </c>
      <c r="AC223" s="29">
        <v>48725639.61318323</v>
      </c>
      <c r="AD223" s="26">
        <v>733819.28188152611</v>
      </c>
      <c r="AE223" s="26">
        <v>52800000</v>
      </c>
      <c r="AF223" s="19">
        <v>48915241.94953154</v>
      </c>
      <c r="AG223" s="29">
        <v>48725639.61318323</v>
      </c>
      <c r="AH223" s="26">
        <v>733819.28188152611</v>
      </c>
      <c r="AI223" s="26">
        <v>52800000</v>
      </c>
      <c r="AJ223" s="19">
        <v>19177555</v>
      </c>
      <c r="AK223" s="29">
        <v>48478877.75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46573643.339185022</v>
      </c>
      <c r="H224" s="19">
        <v>38854906.036773026</v>
      </c>
      <c r="I224" s="29">
        <v>37293347.349962309</v>
      </c>
      <c r="J224" s="19">
        <v>500000</v>
      </c>
      <c r="K224" s="19">
        <v>48283383.215357095</v>
      </c>
      <c r="L224" s="19">
        <v>42943307.633074559</v>
      </c>
      <c r="M224" s="29">
        <v>41040336.946903676</v>
      </c>
      <c r="N224" s="26">
        <v>550000</v>
      </c>
      <c r="O224" s="26">
        <v>49367588.341837436</v>
      </c>
      <c r="P224" s="19">
        <v>47333941.824578419</v>
      </c>
      <c r="Q224" s="29">
        <v>44577590.482104406</v>
      </c>
      <c r="R224" s="26">
        <v>600000</v>
      </c>
      <c r="S224" s="26">
        <v>52015212.164981067</v>
      </c>
      <c r="T224" s="19">
        <v>49446013.542160869</v>
      </c>
      <c r="U224" s="29">
        <v>47092578.629212178</v>
      </c>
      <c r="V224" s="26">
        <v>650000</v>
      </c>
      <c r="W224" s="26">
        <v>52800000</v>
      </c>
      <c r="X224" s="19">
        <v>49446013.542160869</v>
      </c>
      <c r="Y224" s="29">
        <v>48539648.898131818</v>
      </c>
      <c r="Z224" s="26">
        <v>700000</v>
      </c>
      <c r="AA224" s="26">
        <v>52800000</v>
      </c>
      <c r="AB224" s="19">
        <v>49446013.542160869</v>
      </c>
      <c r="AC224" s="29">
        <v>48929770.187504448</v>
      </c>
      <c r="AD224" s="26">
        <v>735925.92177699506</v>
      </c>
      <c r="AE224" s="26">
        <v>52800000</v>
      </c>
      <c r="AF224" s="19">
        <v>49446013.542160869</v>
      </c>
      <c r="AG224" s="29">
        <v>48929770.187504448</v>
      </c>
      <c r="AH224" s="26">
        <v>735925.92177699506</v>
      </c>
      <c r="AI224" s="26">
        <v>52800000</v>
      </c>
      <c r="AJ224" s="19">
        <v>19177555</v>
      </c>
      <c r="AK224" s="29">
        <v>48478877.75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46993643.339185022</v>
      </c>
      <c r="H225" s="19">
        <v>38854906.036773026</v>
      </c>
      <c r="I225" s="29">
        <v>37333630.078533746</v>
      </c>
      <c r="J225" s="19">
        <v>500000</v>
      </c>
      <c r="K225" s="19">
        <v>48703383.215357095</v>
      </c>
      <c r="L225" s="19">
        <v>42943307.633074559</v>
      </c>
      <c r="M225" s="29">
        <v>41083119.675475106</v>
      </c>
      <c r="N225" s="26">
        <v>550000</v>
      </c>
      <c r="O225" s="26">
        <v>49787588.341837436</v>
      </c>
      <c r="P225" s="19">
        <v>47333941.824578419</v>
      </c>
      <c r="Q225" s="29">
        <v>44652642.811684944</v>
      </c>
      <c r="R225" s="26">
        <v>600000</v>
      </c>
      <c r="S225" s="26">
        <v>52082604.796862587</v>
      </c>
      <c r="T225" s="19">
        <v>49978620.910279348</v>
      </c>
      <c r="U225" s="29">
        <v>47212630.958792716</v>
      </c>
      <c r="V225" s="26">
        <v>650000</v>
      </c>
      <c r="W225" s="26">
        <v>52800000</v>
      </c>
      <c r="X225" s="19">
        <v>49978620.910279348</v>
      </c>
      <c r="Y225" s="29">
        <v>48704701.227712356</v>
      </c>
      <c r="Z225" s="26">
        <v>700000</v>
      </c>
      <c r="AA225" s="26">
        <v>52800000</v>
      </c>
      <c r="AB225" s="19">
        <v>49978620.910279348</v>
      </c>
      <c r="AC225" s="29">
        <v>49134236.328565814</v>
      </c>
      <c r="AD225" s="26">
        <v>738032.56167246401</v>
      </c>
      <c r="AE225" s="26">
        <v>52800000</v>
      </c>
      <c r="AF225" s="19">
        <v>49978620.910279348</v>
      </c>
      <c r="AG225" s="29">
        <v>49134236.328565814</v>
      </c>
      <c r="AH225" s="26">
        <v>738032.56167246401</v>
      </c>
      <c r="AI225" s="26">
        <v>52800000</v>
      </c>
      <c r="AJ225" s="19">
        <v>19177555</v>
      </c>
      <c r="AK225" s="29">
        <v>48478877.75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47413643.339185022</v>
      </c>
      <c r="H226" s="19">
        <v>38854906.036773026</v>
      </c>
      <c r="I226" s="29">
        <v>37373912.807105169</v>
      </c>
      <c r="J226" s="19">
        <v>500000</v>
      </c>
      <c r="K226" s="19">
        <v>49123383.215357095</v>
      </c>
      <c r="L226" s="19">
        <v>42943307.633074559</v>
      </c>
      <c r="M226" s="29">
        <v>41125902.404046535</v>
      </c>
      <c r="N226" s="26">
        <v>550000</v>
      </c>
      <c r="O226" s="26">
        <v>50207588.341837436</v>
      </c>
      <c r="P226" s="19">
        <v>47333941.824578419</v>
      </c>
      <c r="Q226" s="29">
        <v>44726134.732099712</v>
      </c>
      <c r="R226" s="26">
        <v>600000</v>
      </c>
      <c r="S226" s="26">
        <v>52148161.653254971</v>
      </c>
      <c r="T226" s="19">
        <v>50513064.053886965</v>
      </c>
      <c r="U226" s="29">
        <v>47331122.879207477</v>
      </c>
      <c r="V226" s="26">
        <v>650000</v>
      </c>
      <c r="W226" s="26">
        <v>52800000</v>
      </c>
      <c r="X226" s="19">
        <v>50513064.053886965</v>
      </c>
      <c r="Y226" s="29">
        <v>48868193.148127124</v>
      </c>
      <c r="Z226" s="26">
        <v>700000</v>
      </c>
      <c r="AA226" s="26">
        <v>52800000</v>
      </c>
      <c r="AB226" s="19">
        <v>50513064.053886965</v>
      </c>
      <c r="AC226" s="29">
        <v>49339038.036367327</v>
      </c>
      <c r="AD226" s="26">
        <v>740139.20156793296</v>
      </c>
      <c r="AE226" s="26">
        <v>52800000</v>
      </c>
      <c r="AF226" s="19">
        <v>50513064.053886965</v>
      </c>
      <c r="AG226" s="29">
        <v>49339038.036367327</v>
      </c>
      <c r="AH226" s="26">
        <v>740139.20156793296</v>
      </c>
      <c r="AI226" s="26">
        <v>52800000</v>
      </c>
      <c r="AJ226" s="19">
        <v>19177555</v>
      </c>
      <c r="AK226" s="29">
        <v>48478877.75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47833643.339185022</v>
      </c>
      <c r="H227" s="19">
        <v>38854906.036773026</v>
      </c>
      <c r="I227" s="29">
        <v>37414195.535676599</v>
      </c>
      <c r="J227" s="19">
        <v>500000</v>
      </c>
      <c r="K227" s="19">
        <v>49543383.215357095</v>
      </c>
      <c r="L227" s="19">
        <v>42943307.633074559</v>
      </c>
      <c r="M227" s="29">
        <v>41168685.132617965</v>
      </c>
      <c r="N227" s="26">
        <v>550000</v>
      </c>
      <c r="O227" s="26">
        <v>50627588.341837436</v>
      </c>
      <c r="P227" s="19">
        <v>47333941.824578419</v>
      </c>
      <c r="Q227" s="29">
        <v>44798066.243348695</v>
      </c>
      <c r="R227" s="26">
        <v>600000</v>
      </c>
      <c r="S227" s="26">
        <v>52211882.734158203</v>
      </c>
      <c r="T227" s="19">
        <v>51049342.972983733</v>
      </c>
      <c r="U227" s="29">
        <v>47448054.390456468</v>
      </c>
      <c r="V227" s="26">
        <v>650000</v>
      </c>
      <c r="W227" s="26">
        <v>52800000</v>
      </c>
      <c r="X227" s="19">
        <v>51049342.972983733</v>
      </c>
      <c r="Y227" s="29">
        <v>49030124.659376107</v>
      </c>
      <c r="Z227" s="26">
        <v>700000</v>
      </c>
      <c r="AA227" s="26">
        <v>52800000</v>
      </c>
      <c r="AB227" s="19">
        <v>51049342.972983733</v>
      </c>
      <c r="AC227" s="29">
        <v>49528649.926233605</v>
      </c>
      <c r="AD227" s="26">
        <v>742245.84146340191</v>
      </c>
      <c r="AE227" s="26">
        <v>52800000</v>
      </c>
      <c r="AF227" s="19">
        <v>51049342.972983733</v>
      </c>
      <c r="AG227" s="29">
        <v>49528649.926233605</v>
      </c>
      <c r="AH227" s="26">
        <v>742245.84146340191</v>
      </c>
      <c r="AI227" s="26">
        <v>52800000</v>
      </c>
      <c r="AJ227" s="19">
        <v>19177555</v>
      </c>
      <c r="AK227" s="29">
        <v>48478877.75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48253643.339185022</v>
      </c>
      <c r="H228" s="19">
        <v>38854906.036773026</v>
      </c>
      <c r="I228" s="29">
        <v>37433024.307105169</v>
      </c>
      <c r="J228" s="19">
        <v>500000</v>
      </c>
      <c r="K228" s="19">
        <v>49963383.215357095</v>
      </c>
      <c r="L228" s="19">
        <v>42943307.633074559</v>
      </c>
      <c r="M228" s="29">
        <v>41211467.861189395</v>
      </c>
      <c r="N228" s="26">
        <v>550000</v>
      </c>
      <c r="O228" s="26">
        <v>51047588.341837436</v>
      </c>
      <c r="P228" s="19">
        <v>47333941.824578419</v>
      </c>
      <c r="Q228" s="29">
        <v>44868437.345431902</v>
      </c>
      <c r="R228" s="26">
        <v>600000</v>
      </c>
      <c r="S228" s="26">
        <v>52273768.039572299</v>
      </c>
      <c r="T228" s="19">
        <v>51587457.667569637</v>
      </c>
      <c r="U228" s="29">
        <v>47563425.492539674</v>
      </c>
      <c r="V228" s="26">
        <v>650000</v>
      </c>
      <c r="W228" s="26">
        <v>52800000</v>
      </c>
      <c r="X228" s="19">
        <v>51587457.667569637</v>
      </c>
      <c r="Y228" s="29">
        <v>49190495.761459313</v>
      </c>
      <c r="Z228" s="26">
        <v>700000</v>
      </c>
      <c r="AA228" s="26">
        <v>52800000</v>
      </c>
      <c r="AB228" s="19">
        <v>51587457.667569637</v>
      </c>
      <c r="AC228" s="29">
        <v>49553628.096699297</v>
      </c>
      <c r="AD228" s="26">
        <v>744352.48135887086</v>
      </c>
      <c r="AE228" s="26">
        <v>52800000</v>
      </c>
      <c r="AF228" s="19">
        <v>51587457.667569637</v>
      </c>
      <c r="AG228" s="29">
        <v>49553628.096699297</v>
      </c>
      <c r="AH228" s="26">
        <v>744352.48135887086</v>
      </c>
      <c r="AI228" s="26">
        <v>52800000</v>
      </c>
      <c r="AJ228" s="19">
        <v>19177555</v>
      </c>
      <c r="AK228" s="29">
        <v>48478877.75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48673643.339185022</v>
      </c>
      <c r="H229" s="19">
        <v>39274906.036773026</v>
      </c>
      <c r="I229" s="29">
        <v>37811024.307105169</v>
      </c>
      <c r="J229" s="19">
        <v>500000</v>
      </c>
      <c r="K229" s="19">
        <v>50383383.215357095</v>
      </c>
      <c r="L229" s="19">
        <v>42943307.633074559</v>
      </c>
      <c r="M229" s="29">
        <v>41254250.589760825</v>
      </c>
      <c r="N229" s="26">
        <v>550000</v>
      </c>
      <c r="O229" s="26">
        <v>51467588.341837436</v>
      </c>
      <c r="P229" s="19">
        <v>47333941.824578419</v>
      </c>
      <c r="Q229" s="29">
        <v>44937248.038349345</v>
      </c>
      <c r="R229" s="26">
        <v>600000</v>
      </c>
      <c r="S229" s="26">
        <v>52333817.569497243</v>
      </c>
      <c r="T229" s="19">
        <v>51587457.667569637</v>
      </c>
      <c r="U229" s="29">
        <v>47677236.185457118</v>
      </c>
      <c r="V229" s="26">
        <v>650000</v>
      </c>
      <c r="W229" s="26">
        <v>52800000</v>
      </c>
      <c r="X229" s="19">
        <v>52127408.137644693</v>
      </c>
      <c r="Y229" s="29">
        <v>49349306.454376757</v>
      </c>
      <c r="Z229" s="26">
        <v>700000</v>
      </c>
      <c r="AA229" s="26">
        <v>52800000</v>
      </c>
      <c r="AB229" s="19">
        <v>52127408.137644693</v>
      </c>
      <c r="AC229" s="29">
        <v>49578698.055939451</v>
      </c>
      <c r="AD229" s="26">
        <v>746459.12125433981</v>
      </c>
      <c r="AE229" s="26">
        <v>52800000</v>
      </c>
      <c r="AF229" s="19">
        <v>52127408.137644693</v>
      </c>
      <c r="AG229" s="29">
        <v>49578698.055939451</v>
      </c>
      <c r="AH229" s="26">
        <v>746459.12125433981</v>
      </c>
      <c r="AI229" s="26">
        <v>52800000</v>
      </c>
      <c r="AJ229" s="19">
        <v>19177555</v>
      </c>
      <c r="AK229" s="29">
        <v>48478877.75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49093643.339185022</v>
      </c>
      <c r="H230" s="19">
        <v>39694906.036773026</v>
      </c>
      <c r="I230" s="29">
        <v>38189024.307105169</v>
      </c>
      <c r="J230" s="19">
        <v>500000</v>
      </c>
      <c r="K230" s="19">
        <v>50803383.215357095</v>
      </c>
      <c r="L230" s="19">
        <v>42943307.633074559</v>
      </c>
      <c r="M230" s="29">
        <v>41297033.318332255</v>
      </c>
      <c r="N230" s="26">
        <v>550000</v>
      </c>
      <c r="O230" s="26">
        <v>51887588.341837436</v>
      </c>
      <c r="P230" s="19">
        <v>47333941.824578419</v>
      </c>
      <c r="Q230" s="29">
        <v>45004498.322101012</v>
      </c>
      <c r="R230" s="26">
        <v>600000</v>
      </c>
      <c r="S230" s="26">
        <v>52753817.569497243</v>
      </c>
      <c r="T230" s="19">
        <v>51587457.667569637</v>
      </c>
      <c r="U230" s="29">
        <v>47789486.469208784</v>
      </c>
      <c r="V230" s="26">
        <v>650000</v>
      </c>
      <c r="W230" s="26">
        <v>52800000</v>
      </c>
      <c r="X230" s="19">
        <v>52669194.383208901</v>
      </c>
      <c r="Y230" s="29">
        <v>49506556.738128424</v>
      </c>
      <c r="Z230" s="26">
        <v>700000</v>
      </c>
      <c r="AA230" s="26">
        <v>52800000</v>
      </c>
      <c r="AB230" s="19">
        <v>52669194.383208901</v>
      </c>
      <c r="AC230" s="29">
        <v>49603859.803954057</v>
      </c>
      <c r="AD230" s="26">
        <v>748565.76114980876</v>
      </c>
      <c r="AE230" s="26">
        <v>52800000</v>
      </c>
      <c r="AF230" s="19">
        <v>52669194.383208901</v>
      </c>
      <c r="AG230" s="29">
        <v>49603859.803954057</v>
      </c>
      <c r="AH230" s="26">
        <v>748565.76114980876</v>
      </c>
      <c r="AI230" s="26">
        <v>52800000</v>
      </c>
      <c r="AJ230" s="19">
        <v>19177555</v>
      </c>
      <c r="AK230" s="29">
        <v>48478877.75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49513643.339185022</v>
      </c>
      <c r="H231" s="19">
        <v>40114906.036773026</v>
      </c>
      <c r="I231" s="29">
        <v>38567024.307105169</v>
      </c>
      <c r="J231" s="19">
        <v>500000</v>
      </c>
      <c r="K231" s="19">
        <v>51223383.215357095</v>
      </c>
      <c r="L231" s="19">
        <v>42943307.633074559</v>
      </c>
      <c r="M231" s="29">
        <v>41339816.046903685</v>
      </c>
      <c r="N231" s="26">
        <v>550000</v>
      </c>
      <c r="O231" s="26">
        <v>52307588.341837436</v>
      </c>
      <c r="P231" s="19">
        <v>47333941.824578419</v>
      </c>
      <c r="Q231" s="29">
        <v>45070188.196686909</v>
      </c>
      <c r="R231" s="26">
        <v>600000</v>
      </c>
      <c r="S231" s="26">
        <v>52800000</v>
      </c>
      <c r="T231" s="19">
        <v>51587457.667569637</v>
      </c>
      <c r="U231" s="29">
        <v>47900176.343794681</v>
      </c>
      <c r="V231" s="26">
        <v>650000</v>
      </c>
      <c r="W231" s="26">
        <v>52800000</v>
      </c>
      <c r="X231" s="19">
        <v>52800000</v>
      </c>
      <c r="Y231" s="29">
        <v>49629113.340743124</v>
      </c>
      <c r="Z231" s="26">
        <v>700000</v>
      </c>
      <c r="AA231" s="26">
        <v>52800000</v>
      </c>
      <c r="AB231" s="19">
        <v>52800000</v>
      </c>
      <c r="AC231" s="29">
        <v>49629113.340743124</v>
      </c>
      <c r="AD231" s="26">
        <v>750000</v>
      </c>
      <c r="AE231" s="26">
        <v>52800000</v>
      </c>
      <c r="AF231" s="19">
        <v>52800000</v>
      </c>
      <c r="AG231" s="29">
        <v>49629113.340743124</v>
      </c>
      <c r="AH231" s="26">
        <v>750672.40104529262</v>
      </c>
      <c r="AI231" s="26">
        <v>52800000</v>
      </c>
      <c r="AJ231" s="19">
        <v>19177555</v>
      </c>
      <c r="AK231" s="29">
        <v>48478877.75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49933643.339185022</v>
      </c>
      <c r="H232" s="19">
        <v>40534906.036773026</v>
      </c>
      <c r="I232" s="29">
        <v>38945024.307105169</v>
      </c>
      <c r="J232" s="19">
        <v>500000</v>
      </c>
      <c r="K232" s="19">
        <v>51643383.215357095</v>
      </c>
      <c r="L232" s="19">
        <v>42943307.633074559</v>
      </c>
      <c r="M232" s="29">
        <v>41382598.775475115</v>
      </c>
      <c r="N232" s="26">
        <v>550000</v>
      </c>
      <c r="O232" s="26">
        <v>52727588.341837436</v>
      </c>
      <c r="P232" s="19">
        <v>47333941.824578419</v>
      </c>
      <c r="Q232" s="29">
        <v>45134317.662107028</v>
      </c>
      <c r="R232" s="26">
        <v>600000</v>
      </c>
      <c r="S232" s="26">
        <v>52800000</v>
      </c>
      <c r="T232" s="19">
        <v>51587457.667569637</v>
      </c>
      <c r="U232" s="29">
        <v>48009305.809214801</v>
      </c>
      <c r="V232" s="26">
        <v>650000</v>
      </c>
      <c r="W232" s="26">
        <v>52800000</v>
      </c>
      <c r="X232" s="19">
        <v>52800000</v>
      </c>
      <c r="Y232" s="29">
        <v>49654458.666306645</v>
      </c>
      <c r="Z232" s="26">
        <v>700000</v>
      </c>
      <c r="AA232" s="26">
        <v>52800000</v>
      </c>
      <c r="AB232" s="19">
        <v>52800000</v>
      </c>
      <c r="AC232" s="29">
        <v>49654458.666306645</v>
      </c>
      <c r="AD232" s="26">
        <v>750000</v>
      </c>
      <c r="AE232" s="26">
        <v>52800000</v>
      </c>
      <c r="AF232" s="19">
        <v>52800000</v>
      </c>
      <c r="AG232" s="29">
        <v>49654458.666306645</v>
      </c>
      <c r="AH232" s="26">
        <v>752779.04094076157</v>
      </c>
      <c r="AI232" s="26">
        <v>52800000</v>
      </c>
      <c r="AJ232" s="19">
        <v>19177555</v>
      </c>
      <c r="AK232" s="29">
        <v>48478877.75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50353643.339185022</v>
      </c>
      <c r="H233" s="19">
        <v>40954906.036773026</v>
      </c>
      <c r="I233" s="29">
        <v>39323024.307105169</v>
      </c>
      <c r="J233" s="19">
        <v>500000</v>
      </c>
      <c r="K233" s="19">
        <v>52063383.215357095</v>
      </c>
      <c r="L233" s="19">
        <v>42943307.633074559</v>
      </c>
      <c r="M233" s="29">
        <v>41425381.504046537</v>
      </c>
      <c r="N233" s="26">
        <v>550000</v>
      </c>
      <c r="O233" s="26">
        <v>52800000</v>
      </c>
      <c r="P233" s="19">
        <v>47333941.824578419</v>
      </c>
      <c r="Q233" s="29">
        <v>45196886.718361378</v>
      </c>
      <c r="R233" s="26">
        <v>600000</v>
      </c>
      <c r="S233" s="26">
        <v>52800000</v>
      </c>
      <c r="T233" s="19">
        <v>51587457.667569637</v>
      </c>
      <c r="U233" s="29">
        <v>48116874.86546915</v>
      </c>
      <c r="V233" s="26">
        <v>650000</v>
      </c>
      <c r="W233" s="26">
        <v>52800000</v>
      </c>
      <c r="X233" s="19">
        <v>52800000</v>
      </c>
      <c r="Y233" s="29">
        <v>49679895.780644625</v>
      </c>
      <c r="Z233" s="26">
        <v>700000</v>
      </c>
      <c r="AA233" s="26">
        <v>52800000</v>
      </c>
      <c r="AB233" s="19">
        <v>52800000</v>
      </c>
      <c r="AC233" s="29">
        <v>49679895.780644625</v>
      </c>
      <c r="AD233" s="26">
        <v>750000</v>
      </c>
      <c r="AE233" s="26">
        <v>52800000</v>
      </c>
      <c r="AF233" s="19">
        <v>52800000</v>
      </c>
      <c r="AG233" s="29">
        <v>49679895.780644625</v>
      </c>
      <c r="AH233" s="26">
        <v>754885.68083623052</v>
      </c>
      <c r="AI233" s="26">
        <v>52800000</v>
      </c>
      <c r="AJ233" s="19">
        <v>19177555</v>
      </c>
      <c r="AK233" s="29">
        <v>48478877.75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50773643.339185022</v>
      </c>
      <c r="H234" s="19">
        <v>41374906.036773026</v>
      </c>
      <c r="I234" s="29">
        <v>39701024.307105169</v>
      </c>
      <c r="J234" s="19">
        <v>500000</v>
      </c>
      <c r="K234" s="19">
        <v>52483383.215357095</v>
      </c>
      <c r="L234" s="19">
        <v>42943307.633074559</v>
      </c>
      <c r="M234" s="29">
        <v>41444210.275475115</v>
      </c>
      <c r="N234" s="26">
        <v>550000</v>
      </c>
      <c r="O234" s="26">
        <v>52800000</v>
      </c>
      <c r="P234" s="19">
        <v>47333941.824578419</v>
      </c>
      <c r="Q234" s="29">
        <v>45257895.36544995</v>
      </c>
      <c r="R234" s="26">
        <v>600000</v>
      </c>
      <c r="S234" s="26">
        <v>52800000</v>
      </c>
      <c r="T234" s="19">
        <v>51587457.667569637</v>
      </c>
      <c r="U234" s="29">
        <v>48222883.512557723</v>
      </c>
      <c r="V234" s="26">
        <v>650000</v>
      </c>
      <c r="W234" s="26">
        <v>52800000</v>
      </c>
      <c r="X234" s="19">
        <v>52800000</v>
      </c>
      <c r="Y234" s="29">
        <v>49705424.683757059</v>
      </c>
      <c r="Z234" s="26">
        <v>700000</v>
      </c>
      <c r="AA234" s="26">
        <v>52800000</v>
      </c>
      <c r="AB234" s="19">
        <v>52800000</v>
      </c>
      <c r="AC234" s="29">
        <v>49705424.683757059</v>
      </c>
      <c r="AD234" s="26">
        <v>750000</v>
      </c>
      <c r="AE234" s="26">
        <v>52800000</v>
      </c>
      <c r="AF234" s="19">
        <v>52800000</v>
      </c>
      <c r="AG234" s="29">
        <v>49705424.683757059</v>
      </c>
      <c r="AH234" s="26">
        <v>756992.32073169947</v>
      </c>
      <c r="AI234" s="26">
        <v>52800000</v>
      </c>
      <c r="AJ234" s="19">
        <v>19177555</v>
      </c>
      <c r="AK234" s="29">
        <v>48478877.75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51193643.339185022</v>
      </c>
      <c r="H235" s="19">
        <v>41794906.036773026</v>
      </c>
      <c r="I235" s="29">
        <v>40079024.307105169</v>
      </c>
      <c r="J235" s="19">
        <v>500000</v>
      </c>
      <c r="K235" s="19">
        <v>52800000</v>
      </c>
      <c r="L235" s="19">
        <v>43363307.633074559</v>
      </c>
      <c r="M235" s="29">
        <v>41822210.275475115</v>
      </c>
      <c r="N235" s="26">
        <v>550000</v>
      </c>
      <c r="O235" s="26">
        <v>52800000</v>
      </c>
      <c r="P235" s="19">
        <v>47333941.824578419</v>
      </c>
      <c r="Q235" s="29">
        <v>45317343.603372745</v>
      </c>
      <c r="R235" s="26">
        <v>600000</v>
      </c>
      <c r="S235" s="26">
        <v>52800000</v>
      </c>
      <c r="T235" s="19">
        <v>51587457.667569637</v>
      </c>
      <c r="U235" s="29">
        <v>48327331.750480518</v>
      </c>
      <c r="V235" s="26">
        <v>650000</v>
      </c>
      <c r="W235" s="26">
        <v>52800000</v>
      </c>
      <c r="X235" s="19">
        <v>52800000</v>
      </c>
      <c r="Y235" s="29">
        <v>49731045.375643954</v>
      </c>
      <c r="Z235" s="26">
        <v>700000</v>
      </c>
      <c r="AA235" s="26">
        <v>52800000</v>
      </c>
      <c r="AB235" s="19">
        <v>52800000</v>
      </c>
      <c r="AC235" s="29">
        <v>49731045.375643954</v>
      </c>
      <c r="AD235" s="26">
        <v>750000</v>
      </c>
      <c r="AE235" s="26">
        <v>52800000</v>
      </c>
      <c r="AF235" s="19">
        <v>52800000</v>
      </c>
      <c r="AG235" s="29">
        <v>49731045.375643954</v>
      </c>
      <c r="AH235" s="26">
        <v>759098.96062716842</v>
      </c>
      <c r="AI235" s="26">
        <v>52800000</v>
      </c>
      <c r="AJ235" s="19">
        <v>19177555</v>
      </c>
      <c r="AK235" s="29">
        <v>48478877.75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51613643.339185022</v>
      </c>
      <c r="H236" s="19">
        <v>42214906.036773026</v>
      </c>
      <c r="I236" s="29">
        <v>40457024.307105169</v>
      </c>
      <c r="J236" s="19">
        <v>500000</v>
      </c>
      <c r="K236" s="19">
        <v>52800000</v>
      </c>
      <c r="L236" s="19">
        <v>43783307.633074559</v>
      </c>
      <c r="M236" s="29">
        <v>42200210.275475115</v>
      </c>
      <c r="N236" s="26">
        <v>550000</v>
      </c>
      <c r="O236" s="26">
        <v>52800000</v>
      </c>
      <c r="P236" s="19">
        <v>47333941.824578419</v>
      </c>
      <c r="Q236" s="29">
        <v>45375231.432129778</v>
      </c>
      <c r="R236" s="26">
        <v>600000</v>
      </c>
      <c r="S236" s="26">
        <v>52800000</v>
      </c>
      <c r="T236" s="19">
        <v>51587457.667569637</v>
      </c>
      <c r="U236" s="29">
        <v>48430219.57923755</v>
      </c>
      <c r="V236" s="26">
        <v>650000</v>
      </c>
      <c r="W236" s="26">
        <v>52800000</v>
      </c>
      <c r="X236" s="19">
        <v>52800000</v>
      </c>
      <c r="Y236" s="29">
        <v>49756757.856305309</v>
      </c>
      <c r="Z236" s="26">
        <v>700000</v>
      </c>
      <c r="AA236" s="26">
        <v>52800000</v>
      </c>
      <c r="AB236" s="19">
        <v>52800000</v>
      </c>
      <c r="AC236" s="29">
        <v>49756757.856305309</v>
      </c>
      <c r="AD236" s="26">
        <v>750000</v>
      </c>
      <c r="AE236" s="26">
        <v>52800000</v>
      </c>
      <c r="AF236" s="19">
        <v>52800000</v>
      </c>
      <c r="AG236" s="29">
        <v>49756757.856305309</v>
      </c>
      <c r="AH236" s="26">
        <v>761205.60052263737</v>
      </c>
      <c r="AI236" s="26">
        <v>52800000</v>
      </c>
      <c r="AJ236" s="19">
        <v>19177555</v>
      </c>
      <c r="AK236" s="29">
        <v>48478877.75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52033643.339185022</v>
      </c>
      <c r="H237" s="19">
        <v>42634906.036773026</v>
      </c>
      <c r="I237" s="29">
        <v>40835024.307105169</v>
      </c>
      <c r="J237" s="19">
        <v>500000</v>
      </c>
      <c r="K237" s="19">
        <v>52800000</v>
      </c>
      <c r="L237" s="19">
        <v>44203307.633074559</v>
      </c>
      <c r="M237" s="29">
        <v>42578210.275475115</v>
      </c>
      <c r="N237" s="26">
        <v>550000</v>
      </c>
      <c r="O237" s="26">
        <v>52800000</v>
      </c>
      <c r="P237" s="19">
        <v>47333941.824578419</v>
      </c>
      <c r="Q237" s="29">
        <v>45431558.851721026</v>
      </c>
      <c r="R237" s="26">
        <v>600000</v>
      </c>
      <c r="S237" s="26">
        <v>52800000</v>
      </c>
      <c r="T237" s="19">
        <v>51587457.667569637</v>
      </c>
      <c r="U237" s="29">
        <v>48531546.998828799</v>
      </c>
      <c r="V237" s="26">
        <v>650000</v>
      </c>
      <c r="W237" s="26">
        <v>52800000</v>
      </c>
      <c r="X237" s="19">
        <v>52800000</v>
      </c>
      <c r="Y237" s="29">
        <v>49782562.125741117</v>
      </c>
      <c r="Z237" s="26">
        <v>700000</v>
      </c>
      <c r="AA237" s="26">
        <v>52800000</v>
      </c>
      <c r="AB237" s="19">
        <v>52800000</v>
      </c>
      <c r="AC237" s="29">
        <v>49782562.125741117</v>
      </c>
      <c r="AD237" s="26">
        <v>750000</v>
      </c>
      <c r="AE237" s="26">
        <v>52800000</v>
      </c>
      <c r="AF237" s="19">
        <v>52800000</v>
      </c>
      <c r="AG237" s="29">
        <v>49782562.125741117</v>
      </c>
      <c r="AH237" s="26">
        <v>763312.24041810632</v>
      </c>
      <c r="AI237" s="26">
        <v>52800000</v>
      </c>
      <c r="AJ237" s="19">
        <v>19177555</v>
      </c>
      <c r="AK237" s="29">
        <v>48478877.75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52453643.339185022</v>
      </c>
      <c r="H238" s="19">
        <v>43054906.036773026</v>
      </c>
      <c r="I238" s="29">
        <v>41213024.307105169</v>
      </c>
      <c r="J238" s="19">
        <v>500000</v>
      </c>
      <c r="K238" s="19">
        <v>52800000</v>
      </c>
      <c r="L238" s="19">
        <v>44623307.633074559</v>
      </c>
      <c r="M238" s="29">
        <v>42956210.275475115</v>
      </c>
      <c r="N238" s="26">
        <v>550000</v>
      </c>
      <c r="O238" s="26">
        <v>52800000</v>
      </c>
      <c r="P238" s="19">
        <v>47333941.824578419</v>
      </c>
      <c r="Q238" s="29">
        <v>45486325.862146504</v>
      </c>
      <c r="R238" s="26">
        <v>600000</v>
      </c>
      <c r="S238" s="26">
        <v>52800000</v>
      </c>
      <c r="T238" s="19">
        <v>51587457.667569637</v>
      </c>
      <c r="U238" s="29">
        <v>48631314.009254277</v>
      </c>
      <c r="V238" s="26">
        <v>650000</v>
      </c>
      <c r="W238" s="26">
        <v>52800000</v>
      </c>
      <c r="X238" s="19">
        <v>52800000</v>
      </c>
      <c r="Y238" s="29">
        <v>49808458.183951378</v>
      </c>
      <c r="Z238" s="26">
        <v>700000</v>
      </c>
      <c r="AA238" s="26">
        <v>52800000</v>
      </c>
      <c r="AB238" s="19">
        <v>52800000</v>
      </c>
      <c r="AC238" s="29">
        <v>49808458.183951378</v>
      </c>
      <c r="AD238" s="26">
        <v>750000</v>
      </c>
      <c r="AE238" s="26">
        <v>52800000</v>
      </c>
      <c r="AF238" s="19">
        <v>52800000</v>
      </c>
      <c r="AG238" s="29">
        <v>49808458.183951378</v>
      </c>
      <c r="AH238" s="26">
        <v>765418.88031357527</v>
      </c>
      <c r="AI238" s="26">
        <v>52800000</v>
      </c>
      <c r="AJ238" s="19">
        <v>19177555</v>
      </c>
      <c r="AK238" s="29">
        <v>48478877.75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52800000</v>
      </c>
      <c r="H239" s="19">
        <v>43474906.036773026</v>
      </c>
      <c r="I239" s="29">
        <v>41591024.307105169</v>
      </c>
      <c r="J239" s="19">
        <v>500000</v>
      </c>
      <c r="K239" s="19">
        <v>52800000</v>
      </c>
      <c r="L239" s="19">
        <v>45043307.633074559</v>
      </c>
      <c r="M239" s="29">
        <v>43334210.275475115</v>
      </c>
      <c r="N239" s="26">
        <v>550000</v>
      </c>
      <c r="O239" s="26">
        <v>52800000</v>
      </c>
      <c r="P239" s="19">
        <v>47333941.824578419</v>
      </c>
      <c r="Q239" s="29">
        <v>45539532.46340622</v>
      </c>
      <c r="R239" s="26">
        <v>600000</v>
      </c>
      <c r="S239" s="26">
        <v>52800000</v>
      </c>
      <c r="T239" s="19">
        <v>51587457.667569637</v>
      </c>
      <c r="U239" s="29">
        <v>48729520.610513985</v>
      </c>
      <c r="V239" s="26">
        <v>650000</v>
      </c>
      <c r="W239" s="26">
        <v>52800000</v>
      </c>
      <c r="X239" s="19">
        <v>52800000</v>
      </c>
      <c r="Y239" s="29">
        <v>49834446.030936107</v>
      </c>
      <c r="Z239" s="26">
        <v>700000</v>
      </c>
      <c r="AA239" s="26">
        <v>52800000</v>
      </c>
      <c r="AB239" s="19">
        <v>52800000</v>
      </c>
      <c r="AC239" s="29">
        <v>49834446.030936107</v>
      </c>
      <c r="AD239" s="26">
        <v>750000</v>
      </c>
      <c r="AE239" s="26">
        <v>52800000</v>
      </c>
      <c r="AF239" s="19">
        <v>52800000</v>
      </c>
      <c r="AG239" s="29">
        <v>49834446.030936107</v>
      </c>
      <c r="AH239" s="26">
        <v>767525.52020904422</v>
      </c>
      <c r="AI239" s="26">
        <v>52800000</v>
      </c>
      <c r="AJ239" s="19">
        <v>19177555</v>
      </c>
      <c r="AK239" s="29">
        <v>48478877.75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52800000</v>
      </c>
      <c r="H240" s="19">
        <v>43894906.036773026</v>
      </c>
      <c r="I240" s="29">
        <v>41969024.307105169</v>
      </c>
      <c r="J240" s="19">
        <v>500000</v>
      </c>
      <c r="K240" s="19">
        <v>52800000</v>
      </c>
      <c r="L240" s="19">
        <v>45463307.633074559</v>
      </c>
      <c r="M240" s="29">
        <v>43712210.275475115</v>
      </c>
      <c r="N240" s="26">
        <v>550000</v>
      </c>
      <c r="O240" s="26">
        <v>52800000</v>
      </c>
      <c r="P240" s="19">
        <v>47333941.824578419</v>
      </c>
      <c r="Q240" s="29">
        <v>45591178.655500151</v>
      </c>
      <c r="R240" s="26">
        <v>600000</v>
      </c>
      <c r="S240" s="26">
        <v>52800000</v>
      </c>
      <c r="T240" s="19">
        <v>51587457.667569637</v>
      </c>
      <c r="U240" s="29">
        <v>48826166.802607924</v>
      </c>
      <c r="V240" s="26">
        <v>650000</v>
      </c>
      <c r="W240" s="26">
        <v>52800000</v>
      </c>
      <c r="X240" s="19">
        <v>52800000</v>
      </c>
      <c r="Y240" s="29">
        <v>49860525.666695282</v>
      </c>
      <c r="Z240" s="26">
        <v>700000</v>
      </c>
      <c r="AA240" s="26">
        <v>52800000</v>
      </c>
      <c r="AB240" s="19">
        <v>52800000</v>
      </c>
      <c r="AC240" s="29">
        <v>49860525.666695282</v>
      </c>
      <c r="AD240" s="26">
        <v>750000</v>
      </c>
      <c r="AE240" s="26">
        <v>52800000</v>
      </c>
      <c r="AF240" s="19">
        <v>52800000</v>
      </c>
      <c r="AG240" s="29">
        <v>49860525.666695282</v>
      </c>
      <c r="AH240" s="26">
        <v>769632.16010451317</v>
      </c>
      <c r="AI240" s="26">
        <v>52800000</v>
      </c>
      <c r="AJ240" s="19">
        <v>19177555</v>
      </c>
      <c r="AK240" s="29">
        <v>48478877.75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44314906.036773026</v>
      </c>
      <c r="I241" s="29">
        <v>42347024.307105169</v>
      </c>
      <c r="J241" s="19">
        <v>500000</v>
      </c>
      <c r="K241" s="19">
        <v>52800000</v>
      </c>
      <c r="L241" s="19">
        <v>45883307.633074559</v>
      </c>
      <c r="M241" s="29">
        <v>44090210.275475115</v>
      </c>
      <c r="N241" s="26">
        <v>550000</v>
      </c>
      <c r="O241" s="26">
        <v>52800000</v>
      </c>
      <c r="P241" s="19">
        <v>47333941.824578419</v>
      </c>
      <c r="Q241" s="29">
        <v>45641264.438428313</v>
      </c>
      <c r="R241" s="26">
        <v>600000</v>
      </c>
      <c r="S241" s="26">
        <v>52800000</v>
      </c>
      <c r="T241" s="19">
        <v>51587457.667569637</v>
      </c>
      <c r="U241" s="29">
        <v>48921252.585536093</v>
      </c>
      <c r="V241" s="26">
        <v>650000</v>
      </c>
      <c r="W241" s="26">
        <v>52800000</v>
      </c>
      <c r="X241" s="19">
        <v>52800000</v>
      </c>
      <c r="Y241" s="29">
        <v>49886697.091228917</v>
      </c>
      <c r="Z241" s="26">
        <v>700000</v>
      </c>
      <c r="AA241" s="26">
        <v>52800000</v>
      </c>
      <c r="AB241" s="19">
        <v>52800000</v>
      </c>
      <c r="AC241" s="29">
        <v>49886697.091228917</v>
      </c>
      <c r="AD241" s="26">
        <v>750000</v>
      </c>
      <c r="AE241" s="26">
        <v>52800000</v>
      </c>
      <c r="AF241" s="19">
        <v>52800000</v>
      </c>
      <c r="AG241" s="29">
        <v>49886697.091228917</v>
      </c>
      <c r="AH241" s="26">
        <v>771738.79999998212</v>
      </c>
      <c r="AI241" s="26">
        <v>52800000</v>
      </c>
      <c r="AJ241" s="19">
        <v>19177555</v>
      </c>
      <c r="AK241" s="29">
        <v>48478877.75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44734906.036773026</v>
      </c>
      <c r="I242" s="29">
        <v>42725024.307105169</v>
      </c>
      <c r="J242" s="19">
        <v>500000</v>
      </c>
      <c r="K242" s="19">
        <v>52800000</v>
      </c>
      <c r="L242" s="19">
        <v>46303307.633074559</v>
      </c>
      <c r="M242" s="29">
        <v>44468210.275475115</v>
      </c>
      <c r="N242" s="26">
        <v>550000</v>
      </c>
      <c r="O242" s="26">
        <v>52800000</v>
      </c>
      <c r="P242" s="19">
        <v>47333941.824578419</v>
      </c>
      <c r="Q242" s="29">
        <v>45663526.598882616</v>
      </c>
      <c r="R242" s="26">
        <v>600000</v>
      </c>
      <c r="S242" s="26">
        <v>52800000</v>
      </c>
      <c r="T242" s="19">
        <v>51587457.667569637</v>
      </c>
      <c r="U242" s="29">
        <v>49014777.959298477</v>
      </c>
      <c r="V242" s="26">
        <v>650000</v>
      </c>
      <c r="W242" s="26">
        <v>52800000</v>
      </c>
      <c r="X242" s="19">
        <v>52800000</v>
      </c>
      <c r="Y242" s="29">
        <v>49912960.304537013</v>
      </c>
      <c r="Z242" s="26">
        <v>700000</v>
      </c>
      <c r="AA242" s="26">
        <v>52800000</v>
      </c>
      <c r="AB242" s="19">
        <v>52800000</v>
      </c>
      <c r="AC242" s="29">
        <v>49912960.304537013</v>
      </c>
      <c r="AD242" s="26">
        <v>750000</v>
      </c>
      <c r="AE242" s="26">
        <v>52800000</v>
      </c>
      <c r="AF242" s="19">
        <v>52800000</v>
      </c>
      <c r="AG242" s="29">
        <v>49912960.304537013</v>
      </c>
      <c r="AH242" s="26">
        <v>773845.43989546597</v>
      </c>
      <c r="AI242" s="26">
        <v>52800000</v>
      </c>
      <c r="AJ242" s="19">
        <v>19177555</v>
      </c>
      <c r="AK242" s="29">
        <v>48478877.75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45154906.036773026</v>
      </c>
      <c r="I243" s="29">
        <v>43103024.307105169</v>
      </c>
      <c r="J243" s="19">
        <v>500000</v>
      </c>
      <c r="K243" s="19">
        <v>52800000</v>
      </c>
      <c r="L243" s="19">
        <v>46723307.633074559</v>
      </c>
      <c r="M243" s="29">
        <v>44846210.275475115</v>
      </c>
      <c r="N243" s="26">
        <v>550000</v>
      </c>
      <c r="O243" s="26">
        <v>52800000</v>
      </c>
      <c r="P243" s="19">
        <v>47753941.824578419</v>
      </c>
      <c r="Q243" s="29">
        <v>46041526.598882616</v>
      </c>
      <c r="R243" s="26">
        <v>600000</v>
      </c>
      <c r="S243" s="26">
        <v>52800000</v>
      </c>
      <c r="T243" s="19">
        <v>51587457.667569637</v>
      </c>
      <c r="U243" s="29">
        <v>49106742.923895098</v>
      </c>
      <c r="V243" s="26">
        <v>650000</v>
      </c>
      <c r="W243" s="26">
        <v>52800000</v>
      </c>
      <c r="X243" s="19">
        <v>52800000</v>
      </c>
      <c r="Y243" s="29">
        <v>49939315.30661957</v>
      </c>
      <c r="Z243" s="26">
        <v>700000</v>
      </c>
      <c r="AA243" s="26">
        <v>52800000</v>
      </c>
      <c r="AB243" s="19">
        <v>52800000</v>
      </c>
      <c r="AC243" s="29">
        <v>49939315.30661957</v>
      </c>
      <c r="AD243" s="26">
        <v>750000</v>
      </c>
      <c r="AE243" s="26">
        <v>52800000</v>
      </c>
      <c r="AF243" s="19">
        <v>52800000</v>
      </c>
      <c r="AG243" s="29">
        <v>49939315.30661957</v>
      </c>
      <c r="AH243" s="26">
        <v>775952.07979093492</v>
      </c>
      <c r="AI243" s="26">
        <v>52800000</v>
      </c>
      <c r="AJ243" s="19">
        <v>19177555</v>
      </c>
      <c r="AK243" s="29">
        <v>48478877.75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45574906.036773026</v>
      </c>
      <c r="I244" s="29">
        <v>43481024.307105169</v>
      </c>
      <c r="J244" s="19">
        <v>500000</v>
      </c>
      <c r="K244" s="19">
        <v>52800000</v>
      </c>
      <c r="L244" s="19">
        <v>47143307.633074559</v>
      </c>
      <c r="M244" s="29">
        <v>45224210.275475115</v>
      </c>
      <c r="N244" s="26">
        <v>550000</v>
      </c>
      <c r="O244" s="26">
        <v>52800000</v>
      </c>
      <c r="P244" s="19">
        <v>48173941.824578419</v>
      </c>
      <c r="Q244" s="29">
        <v>46419526.598882616</v>
      </c>
      <c r="R244" s="26">
        <v>600000</v>
      </c>
      <c r="S244" s="26">
        <v>52800000</v>
      </c>
      <c r="T244" s="19">
        <v>51587457.667569637</v>
      </c>
      <c r="U244" s="29">
        <v>49197147.479325935</v>
      </c>
      <c r="V244" s="26">
        <v>650000</v>
      </c>
      <c r="W244" s="26">
        <v>52800000</v>
      </c>
      <c r="X244" s="19">
        <v>52800000</v>
      </c>
      <c r="Y244" s="29">
        <v>49965762.097476579</v>
      </c>
      <c r="Z244" s="26">
        <v>700000</v>
      </c>
      <c r="AA244" s="26">
        <v>52800000</v>
      </c>
      <c r="AB244" s="19">
        <v>52800000</v>
      </c>
      <c r="AC244" s="29">
        <v>49965762.097476579</v>
      </c>
      <c r="AD244" s="26">
        <v>750000</v>
      </c>
      <c r="AE244" s="26">
        <v>52800000</v>
      </c>
      <c r="AF244" s="19">
        <v>52800000</v>
      </c>
      <c r="AG244" s="29">
        <v>49965762.097476579</v>
      </c>
      <c r="AH244" s="26">
        <v>778058.71968640387</v>
      </c>
      <c r="AI244" s="26">
        <v>52800000</v>
      </c>
      <c r="AJ244" s="19">
        <v>19177555</v>
      </c>
      <c r="AK244" s="29">
        <v>48478877.75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45994906.036773026</v>
      </c>
      <c r="I245" s="29">
        <v>43859024.307105169</v>
      </c>
      <c r="J245" s="19">
        <v>500000</v>
      </c>
      <c r="K245" s="19">
        <v>52800000</v>
      </c>
      <c r="L245" s="19">
        <v>47563307.633074559</v>
      </c>
      <c r="M245" s="29">
        <v>45602210.275475115</v>
      </c>
      <c r="N245" s="26">
        <v>550000</v>
      </c>
      <c r="O245" s="26">
        <v>52800000</v>
      </c>
      <c r="P245" s="19">
        <v>48593941.824578419</v>
      </c>
      <c r="Q245" s="29">
        <v>46797526.598882616</v>
      </c>
      <c r="R245" s="26">
        <v>600000</v>
      </c>
      <c r="S245" s="26">
        <v>52800000</v>
      </c>
      <c r="T245" s="19">
        <v>51587457.667569637</v>
      </c>
      <c r="U245" s="29">
        <v>49285991.625591002</v>
      </c>
      <c r="V245" s="26">
        <v>650000</v>
      </c>
      <c r="W245" s="26">
        <v>52800000</v>
      </c>
      <c r="X245" s="19">
        <v>52800000</v>
      </c>
      <c r="Y245" s="29">
        <v>49992300.677108042</v>
      </c>
      <c r="Z245" s="26">
        <v>700000</v>
      </c>
      <c r="AA245" s="26">
        <v>52800000</v>
      </c>
      <c r="AB245" s="19">
        <v>52800000</v>
      </c>
      <c r="AC245" s="29">
        <v>49992300.677108042</v>
      </c>
      <c r="AD245" s="26">
        <v>750000</v>
      </c>
      <c r="AE245" s="26">
        <v>52800000</v>
      </c>
      <c r="AF245" s="19">
        <v>52800000</v>
      </c>
      <c r="AG245" s="29">
        <v>49992300.677108042</v>
      </c>
      <c r="AH245" s="26">
        <v>780165.35958187282</v>
      </c>
      <c r="AI245" s="26">
        <v>52800000</v>
      </c>
      <c r="AJ245" s="19">
        <v>19177555</v>
      </c>
      <c r="AK245" s="29">
        <v>48478877.75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46414906.036773026</v>
      </c>
      <c r="I246" s="29">
        <v>44237024.307105169</v>
      </c>
      <c r="J246" s="19">
        <v>500000</v>
      </c>
      <c r="K246" s="19">
        <v>52800000</v>
      </c>
      <c r="L246" s="19">
        <v>47983307.633074559</v>
      </c>
      <c r="M246" s="29">
        <v>45980210.275475115</v>
      </c>
      <c r="N246" s="26">
        <v>550000</v>
      </c>
      <c r="O246" s="26">
        <v>52800000</v>
      </c>
      <c r="P246" s="19">
        <v>49013941.824578419</v>
      </c>
      <c r="Q246" s="29">
        <v>47175526.598882616</v>
      </c>
      <c r="R246" s="26">
        <v>600000</v>
      </c>
      <c r="S246" s="26">
        <v>52800000</v>
      </c>
      <c r="T246" s="19">
        <v>51587457.667569637</v>
      </c>
      <c r="U246" s="29">
        <v>49373275.362690292</v>
      </c>
      <c r="V246" s="26">
        <v>650000</v>
      </c>
      <c r="W246" s="26">
        <v>52800000</v>
      </c>
      <c r="X246" s="19">
        <v>52800000</v>
      </c>
      <c r="Y246" s="29">
        <v>50018931.045513965</v>
      </c>
      <c r="Z246" s="26">
        <v>700000</v>
      </c>
      <c r="AA246" s="26">
        <v>52800000</v>
      </c>
      <c r="AB246" s="19">
        <v>52800000</v>
      </c>
      <c r="AC246" s="29">
        <v>50018931.045513965</v>
      </c>
      <c r="AD246" s="26">
        <v>750000</v>
      </c>
      <c r="AE246" s="26">
        <v>52800000</v>
      </c>
      <c r="AF246" s="19">
        <v>52800000</v>
      </c>
      <c r="AG246" s="29">
        <v>50018931.045513965</v>
      </c>
      <c r="AH246" s="26">
        <v>782271.99947734177</v>
      </c>
      <c r="AI246" s="26">
        <v>52800000</v>
      </c>
      <c r="AJ246" s="19">
        <v>19177555</v>
      </c>
      <c r="AK246" s="29">
        <v>48478877.75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46834906.036773026</v>
      </c>
      <c r="I247" s="29">
        <v>44615024.307105169</v>
      </c>
      <c r="J247" s="19">
        <v>500000</v>
      </c>
      <c r="K247" s="19">
        <v>52800000</v>
      </c>
      <c r="L247" s="19">
        <v>48403307.633074559</v>
      </c>
      <c r="M247" s="29">
        <v>46358210.275475115</v>
      </c>
      <c r="N247" s="26">
        <v>550000</v>
      </c>
      <c r="O247" s="26">
        <v>52800000</v>
      </c>
      <c r="P247" s="19">
        <v>49433941.824578419</v>
      </c>
      <c r="Q247" s="29">
        <v>47553526.598882616</v>
      </c>
      <c r="R247" s="26">
        <v>600000</v>
      </c>
      <c r="S247" s="26">
        <v>52800000</v>
      </c>
      <c r="T247" s="19">
        <v>51587457.667569637</v>
      </c>
      <c r="U247" s="29">
        <v>49458998.690623827</v>
      </c>
      <c r="V247" s="26">
        <v>650000</v>
      </c>
      <c r="W247" s="26">
        <v>52800000</v>
      </c>
      <c r="X247" s="19">
        <v>52800000</v>
      </c>
      <c r="Y247" s="29">
        <v>50045653.202694349</v>
      </c>
      <c r="Z247" s="26">
        <v>700000</v>
      </c>
      <c r="AA247" s="26">
        <v>52800000</v>
      </c>
      <c r="AB247" s="19">
        <v>52800000</v>
      </c>
      <c r="AC247" s="29">
        <v>50045653.202694349</v>
      </c>
      <c r="AD247" s="26">
        <v>750000</v>
      </c>
      <c r="AE247" s="26">
        <v>52800000</v>
      </c>
      <c r="AF247" s="19">
        <v>52800000</v>
      </c>
      <c r="AG247" s="29">
        <v>50045653.202694349</v>
      </c>
      <c r="AH247" s="26">
        <v>784378.63937281072</v>
      </c>
      <c r="AI247" s="26">
        <v>52800000</v>
      </c>
      <c r="AJ247" s="19">
        <v>19177555</v>
      </c>
      <c r="AK247" s="29">
        <v>48478877.75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47254906.036773026</v>
      </c>
      <c r="I248" s="29">
        <v>44993024.307105169</v>
      </c>
      <c r="J248" s="19">
        <v>500000</v>
      </c>
      <c r="K248" s="19">
        <v>52800000</v>
      </c>
      <c r="L248" s="19">
        <v>48823307.633074559</v>
      </c>
      <c r="M248" s="29">
        <v>46736210.275475115</v>
      </c>
      <c r="N248" s="26">
        <v>550000</v>
      </c>
      <c r="O248" s="26">
        <v>52800000</v>
      </c>
      <c r="P248" s="19">
        <v>49853941.824578419</v>
      </c>
      <c r="Q248" s="29">
        <v>47931526.598882616</v>
      </c>
      <c r="R248" s="26">
        <v>600000</v>
      </c>
      <c r="S248" s="26">
        <v>52800000</v>
      </c>
      <c r="T248" s="19">
        <v>51587457.667569637</v>
      </c>
      <c r="U248" s="29">
        <v>49543161.60939157</v>
      </c>
      <c r="V248" s="26">
        <v>650000</v>
      </c>
      <c r="W248" s="26">
        <v>52800000</v>
      </c>
      <c r="X248" s="19">
        <v>52800000</v>
      </c>
      <c r="Y248" s="29">
        <v>50072467.148649186</v>
      </c>
      <c r="Z248" s="26">
        <v>700000</v>
      </c>
      <c r="AA248" s="26">
        <v>52800000</v>
      </c>
      <c r="AB248" s="19">
        <v>52800000</v>
      </c>
      <c r="AC248" s="29">
        <v>50072467.148649186</v>
      </c>
      <c r="AD248" s="26">
        <v>750000</v>
      </c>
      <c r="AE248" s="26">
        <v>52800000</v>
      </c>
      <c r="AF248" s="19">
        <v>52800000</v>
      </c>
      <c r="AG248" s="29">
        <v>50072467.148649186</v>
      </c>
      <c r="AH248" s="26">
        <v>786485.27926827967</v>
      </c>
      <c r="AI248" s="26">
        <v>52800000</v>
      </c>
      <c r="AJ248" s="19">
        <v>19177555</v>
      </c>
      <c r="AK248" s="29">
        <v>48478877.75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47674906.036773026</v>
      </c>
      <c r="I249" s="29">
        <v>45371024.307105169</v>
      </c>
      <c r="J249" s="19">
        <v>500000</v>
      </c>
      <c r="K249" s="19">
        <v>52800000</v>
      </c>
      <c r="L249" s="19">
        <v>49243307.633074559</v>
      </c>
      <c r="M249" s="29">
        <v>47114210.275475115</v>
      </c>
      <c r="N249" s="26">
        <v>550000</v>
      </c>
      <c r="O249" s="26">
        <v>52800000</v>
      </c>
      <c r="P249" s="19">
        <v>50273941.824578419</v>
      </c>
      <c r="Q249" s="29">
        <v>48309526.598882616</v>
      </c>
      <c r="R249" s="26">
        <v>600000</v>
      </c>
      <c r="S249" s="26">
        <v>52800000</v>
      </c>
      <c r="T249" s="19">
        <v>51587457.667569637</v>
      </c>
      <c r="U249" s="29">
        <v>49625764.118993551</v>
      </c>
      <c r="V249" s="26">
        <v>650000</v>
      </c>
      <c r="W249" s="26">
        <v>52800000</v>
      </c>
      <c r="X249" s="19">
        <v>52800000</v>
      </c>
      <c r="Y249" s="29">
        <v>50099372.883378483</v>
      </c>
      <c r="Z249" s="26">
        <v>700000</v>
      </c>
      <c r="AA249" s="26">
        <v>52800000</v>
      </c>
      <c r="AB249" s="19">
        <v>52800000</v>
      </c>
      <c r="AC249" s="29">
        <v>50099372.883378483</v>
      </c>
      <c r="AD249" s="26">
        <v>750000</v>
      </c>
      <c r="AE249" s="26">
        <v>52800000</v>
      </c>
      <c r="AF249" s="19">
        <v>52800000</v>
      </c>
      <c r="AG249" s="29">
        <v>50099372.883378483</v>
      </c>
      <c r="AH249" s="26">
        <v>788591.91916374862</v>
      </c>
      <c r="AI249" s="26">
        <v>52800000</v>
      </c>
      <c r="AJ249" s="19">
        <v>19177555</v>
      </c>
      <c r="AK249" s="29">
        <v>48478877.75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48094906.036773026</v>
      </c>
      <c r="I250" s="29">
        <v>45770024.307105169</v>
      </c>
      <c r="J250" s="19">
        <v>500000</v>
      </c>
      <c r="K250" s="19">
        <v>52800000</v>
      </c>
      <c r="L250" s="19">
        <v>49663307.633074559</v>
      </c>
      <c r="M250" s="29">
        <v>47492210.275475115</v>
      </c>
      <c r="N250" s="26">
        <v>550000</v>
      </c>
      <c r="O250" s="26">
        <v>52800000</v>
      </c>
      <c r="P250" s="19">
        <v>50693941.824578419</v>
      </c>
      <c r="Q250" s="29">
        <v>48687526.598882616</v>
      </c>
      <c r="R250" s="26">
        <v>600000</v>
      </c>
      <c r="S250" s="26">
        <v>52800000</v>
      </c>
      <c r="T250" s="19">
        <v>51587457.667569637</v>
      </c>
      <c r="U250" s="29">
        <v>49679808.695926003</v>
      </c>
      <c r="V250" s="26">
        <v>650000</v>
      </c>
      <c r="W250" s="26">
        <v>52800000</v>
      </c>
      <c r="X250" s="19">
        <v>52800000</v>
      </c>
      <c r="Y250" s="29">
        <v>50126370.406882234</v>
      </c>
      <c r="Z250" s="26">
        <v>700000</v>
      </c>
      <c r="AA250" s="26">
        <v>52800000</v>
      </c>
      <c r="AB250" s="19">
        <v>52800000</v>
      </c>
      <c r="AC250" s="29">
        <v>50126370.406882234</v>
      </c>
      <c r="AD250" s="26">
        <v>750000</v>
      </c>
      <c r="AE250" s="26">
        <v>52800000</v>
      </c>
      <c r="AF250" s="19">
        <v>52800000</v>
      </c>
      <c r="AG250" s="29">
        <v>50126370.406882234</v>
      </c>
      <c r="AH250" s="26">
        <v>790698.55905921757</v>
      </c>
      <c r="AI250" s="26">
        <v>52800000</v>
      </c>
      <c r="AJ250" s="19">
        <v>19177555</v>
      </c>
      <c r="AK250" s="29">
        <v>48478877.75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48514906.036773026</v>
      </c>
      <c r="I251" s="29">
        <v>46169024.307105169</v>
      </c>
      <c r="J251" s="19">
        <v>500000</v>
      </c>
      <c r="K251" s="19">
        <v>52800000</v>
      </c>
      <c r="L251" s="19">
        <v>50083307.633074559</v>
      </c>
      <c r="M251" s="29">
        <v>47870210.275475115</v>
      </c>
      <c r="N251" s="26">
        <v>550000</v>
      </c>
      <c r="O251" s="26">
        <v>52800000</v>
      </c>
      <c r="P251" s="19">
        <v>51113941.824578419</v>
      </c>
      <c r="Q251" s="29">
        <v>49065526.598882616</v>
      </c>
      <c r="R251" s="26">
        <v>600000</v>
      </c>
      <c r="S251" s="26">
        <v>52800000</v>
      </c>
      <c r="T251" s="19">
        <v>52007457.667569637</v>
      </c>
      <c r="U251" s="29">
        <v>50057808.695926003</v>
      </c>
      <c r="V251" s="26">
        <v>650000</v>
      </c>
      <c r="W251" s="26">
        <v>52800000</v>
      </c>
      <c r="X251" s="19">
        <v>52800000</v>
      </c>
      <c r="Y251" s="29">
        <v>50153459.719160445</v>
      </c>
      <c r="Z251" s="26">
        <v>700000</v>
      </c>
      <c r="AA251" s="26">
        <v>52800000</v>
      </c>
      <c r="AB251" s="19">
        <v>52800000</v>
      </c>
      <c r="AC251" s="29">
        <v>50153459.719160445</v>
      </c>
      <c r="AD251" s="26">
        <v>750000</v>
      </c>
      <c r="AE251" s="26">
        <v>52800000</v>
      </c>
      <c r="AF251" s="19">
        <v>52800000</v>
      </c>
      <c r="AG251" s="29">
        <v>50153459.719160445</v>
      </c>
      <c r="AH251" s="26">
        <v>792805.19895468652</v>
      </c>
      <c r="AI251" s="26">
        <v>52800000</v>
      </c>
      <c r="AJ251" s="19">
        <v>19177555</v>
      </c>
      <c r="AK251" s="29">
        <v>48478877.75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48934906.036773026</v>
      </c>
      <c r="I252" s="29">
        <v>46568024.307105169</v>
      </c>
      <c r="J252" s="19">
        <v>500000</v>
      </c>
      <c r="K252" s="19">
        <v>52800000</v>
      </c>
      <c r="L252" s="19">
        <v>50503307.633074559</v>
      </c>
      <c r="M252" s="29">
        <v>48248210.275475115</v>
      </c>
      <c r="N252" s="26">
        <v>550000</v>
      </c>
      <c r="O252" s="26">
        <v>52800000</v>
      </c>
      <c r="P252" s="19">
        <v>51533941.824578419</v>
      </c>
      <c r="Q252" s="29">
        <v>49443526.598882616</v>
      </c>
      <c r="R252" s="26">
        <v>600000</v>
      </c>
      <c r="S252" s="26">
        <v>52800000</v>
      </c>
      <c r="T252" s="19">
        <v>52427457.667569637</v>
      </c>
      <c r="U252" s="29">
        <v>50099372.883378483</v>
      </c>
      <c r="V252" s="26">
        <v>650000</v>
      </c>
      <c r="W252" s="26">
        <v>52800000</v>
      </c>
      <c r="X252" s="19">
        <v>52800000</v>
      </c>
      <c r="Y252" s="29">
        <v>50160000</v>
      </c>
      <c r="Z252" s="26">
        <v>700000</v>
      </c>
      <c r="AA252" s="26">
        <v>52800000</v>
      </c>
      <c r="AB252" s="19">
        <v>52800000</v>
      </c>
      <c r="AC252" s="29">
        <v>50160000</v>
      </c>
      <c r="AD252" s="26">
        <v>750000</v>
      </c>
      <c r="AE252" s="26">
        <v>52800000</v>
      </c>
      <c r="AF252" s="19">
        <v>52800000</v>
      </c>
      <c r="AG252" s="29">
        <v>50160000</v>
      </c>
      <c r="AH252" s="26">
        <v>794911.83885017037</v>
      </c>
      <c r="AI252" s="26">
        <v>52800000</v>
      </c>
      <c r="AJ252" s="19">
        <v>19177555</v>
      </c>
      <c r="AK252" s="29">
        <v>48478877.75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49354906.036773026</v>
      </c>
      <c r="I253" s="29">
        <v>46967024.307105169</v>
      </c>
      <c r="J253" s="19">
        <v>500000</v>
      </c>
      <c r="K253" s="19">
        <v>52800000</v>
      </c>
      <c r="L253" s="19">
        <v>50923307.633074559</v>
      </c>
      <c r="M253" s="29">
        <v>48626210.275475115</v>
      </c>
      <c r="N253" s="26">
        <v>550000</v>
      </c>
      <c r="O253" s="26">
        <v>52800000</v>
      </c>
      <c r="P253" s="19">
        <v>51953941.824578419</v>
      </c>
      <c r="Q253" s="29">
        <v>49821526.598882616</v>
      </c>
      <c r="R253" s="26">
        <v>600000</v>
      </c>
      <c r="S253" s="26">
        <v>52800000</v>
      </c>
      <c r="T253" s="19">
        <v>52800000</v>
      </c>
      <c r="U253" s="29">
        <v>50099372.883378483</v>
      </c>
      <c r="V253" s="26">
        <v>650000</v>
      </c>
      <c r="W253" s="26">
        <v>52800000</v>
      </c>
      <c r="X253" s="19">
        <v>52800000</v>
      </c>
      <c r="Y253" s="29">
        <v>50160000</v>
      </c>
      <c r="Z253" s="26">
        <v>700000</v>
      </c>
      <c r="AA253" s="26">
        <v>52800000</v>
      </c>
      <c r="AB253" s="19">
        <v>52800000</v>
      </c>
      <c r="AC253" s="29">
        <v>50160000</v>
      </c>
      <c r="AD253" s="26">
        <v>750000</v>
      </c>
      <c r="AE253" s="26">
        <v>52800000</v>
      </c>
      <c r="AF253" s="19">
        <v>52800000</v>
      </c>
      <c r="AG253" s="29">
        <v>50160000</v>
      </c>
      <c r="AH253" s="26">
        <v>797018.47874563932</v>
      </c>
      <c r="AI253" s="26">
        <v>52800000</v>
      </c>
      <c r="AJ253" s="19">
        <v>19177555</v>
      </c>
      <c r="AK253" s="29">
        <v>48478877.75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49774906.036773026</v>
      </c>
      <c r="I254" s="29">
        <v>47366024.307105169</v>
      </c>
      <c r="J254" s="19">
        <v>500000</v>
      </c>
      <c r="K254" s="19">
        <v>52800000</v>
      </c>
      <c r="L254" s="19">
        <v>51343307.633074559</v>
      </c>
      <c r="M254" s="29">
        <v>49004210.275475115</v>
      </c>
      <c r="N254" s="26">
        <v>550000</v>
      </c>
      <c r="O254" s="26">
        <v>52800000</v>
      </c>
      <c r="P254" s="19">
        <v>52373941.824578419</v>
      </c>
      <c r="Q254" s="29">
        <v>49886697.091228917</v>
      </c>
      <c r="R254" s="26">
        <v>600000</v>
      </c>
      <c r="S254" s="26">
        <v>52800000</v>
      </c>
      <c r="T254" s="19">
        <v>52800000</v>
      </c>
      <c r="U254" s="29">
        <v>50099372.883378483</v>
      </c>
      <c r="V254" s="26">
        <v>650000</v>
      </c>
      <c r="W254" s="26">
        <v>52800000</v>
      </c>
      <c r="X254" s="19">
        <v>52800000</v>
      </c>
      <c r="Y254" s="29">
        <v>50160000</v>
      </c>
      <c r="Z254" s="26">
        <v>700000</v>
      </c>
      <c r="AA254" s="26">
        <v>52800000</v>
      </c>
      <c r="AB254" s="19">
        <v>52800000</v>
      </c>
      <c r="AC254" s="29">
        <v>50160000</v>
      </c>
      <c r="AD254" s="26">
        <v>750000</v>
      </c>
      <c r="AE254" s="26">
        <v>52800000</v>
      </c>
      <c r="AF254" s="19">
        <v>52800000</v>
      </c>
      <c r="AG254" s="29">
        <v>50160000</v>
      </c>
      <c r="AH254" s="26">
        <v>799125.11864110827</v>
      </c>
      <c r="AI254" s="26">
        <v>52800000</v>
      </c>
      <c r="AJ254" s="19">
        <v>19177555</v>
      </c>
      <c r="AK254" s="29">
        <v>48478877.75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50194906.036773026</v>
      </c>
      <c r="I255" s="29">
        <v>47765024.307105169</v>
      </c>
      <c r="J255" s="19">
        <v>500000</v>
      </c>
      <c r="K255" s="19">
        <v>52800000</v>
      </c>
      <c r="L255" s="19">
        <v>51763307.633074559</v>
      </c>
      <c r="M255" s="29">
        <v>49382210.275475115</v>
      </c>
      <c r="N255" s="26">
        <v>550000</v>
      </c>
      <c r="O255" s="26">
        <v>52800000</v>
      </c>
      <c r="P255" s="19">
        <v>52793941.824578419</v>
      </c>
      <c r="Q255" s="29">
        <v>49886697.091228917</v>
      </c>
      <c r="R255" s="26">
        <v>600000</v>
      </c>
      <c r="S255" s="26">
        <v>52800000</v>
      </c>
      <c r="T255" s="19">
        <v>52800000</v>
      </c>
      <c r="U255" s="29">
        <v>50099372.883378483</v>
      </c>
      <c r="V255" s="26">
        <v>650000</v>
      </c>
      <c r="W255" s="26">
        <v>52800000</v>
      </c>
      <c r="X255" s="19">
        <v>52800000</v>
      </c>
      <c r="Y255" s="29">
        <v>50160000</v>
      </c>
      <c r="Z255" s="26">
        <v>700000</v>
      </c>
      <c r="AA255" s="26">
        <v>52800000</v>
      </c>
      <c r="AB255" s="19">
        <v>52800000</v>
      </c>
      <c r="AC255" s="29">
        <v>50160000</v>
      </c>
      <c r="AD255" s="26">
        <v>750000</v>
      </c>
      <c r="AE255" s="26">
        <v>52800000</v>
      </c>
      <c r="AF255" s="19">
        <v>52800000</v>
      </c>
      <c r="AG255" s="29">
        <v>50160000</v>
      </c>
      <c r="AH255" s="26">
        <v>800000</v>
      </c>
      <c r="AI255" s="26">
        <v>52800000</v>
      </c>
      <c r="AJ255" s="19">
        <v>19177555</v>
      </c>
      <c r="AK255" s="29">
        <v>48478877.75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50614906.036773026</v>
      </c>
      <c r="I256" s="29">
        <v>48164024.307105169</v>
      </c>
      <c r="J256" s="19">
        <v>500000</v>
      </c>
      <c r="K256" s="19">
        <v>52800000</v>
      </c>
      <c r="L256" s="19">
        <v>52183307.633074559</v>
      </c>
      <c r="M256" s="29">
        <v>49688165.381653726</v>
      </c>
      <c r="N256" s="26">
        <v>550000</v>
      </c>
      <c r="O256" s="26">
        <v>52800000</v>
      </c>
      <c r="P256" s="19">
        <v>52800000</v>
      </c>
      <c r="Q256" s="29">
        <v>49886697.091228917</v>
      </c>
      <c r="R256" s="26">
        <v>600000</v>
      </c>
      <c r="S256" s="26">
        <v>52800000</v>
      </c>
      <c r="T256" s="19">
        <v>52800000</v>
      </c>
      <c r="U256" s="29">
        <v>50099372.883378483</v>
      </c>
      <c r="V256" s="26">
        <v>650000</v>
      </c>
      <c r="W256" s="26">
        <v>52800000</v>
      </c>
      <c r="X256" s="19">
        <v>52800000</v>
      </c>
      <c r="Y256" s="29">
        <v>50160000</v>
      </c>
      <c r="Z256" s="26">
        <v>700000</v>
      </c>
      <c r="AA256" s="26">
        <v>52800000</v>
      </c>
      <c r="AB256" s="19">
        <v>52800000</v>
      </c>
      <c r="AC256" s="29">
        <v>50160000</v>
      </c>
      <c r="AD256" s="26">
        <v>750000</v>
      </c>
      <c r="AE256" s="26">
        <v>52800000</v>
      </c>
      <c r="AF256" s="19">
        <v>52800000</v>
      </c>
      <c r="AG256" s="29">
        <v>50160000</v>
      </c>
      <c r="AH256" s="26">
        <v>800000</v>
      </c>
      <c r="AI256" s="26">
        <v>52800000</v>
      </c>
      <c r="AJ256" s="19">
        <v>19177555</v>
      </c>
      <c r="AK256" s="29">
        <v>48478877.75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51034906.036773026</v>
      </c>
      <c r="I257" s="29">
        <v>48563024.307105169</v>
      </c>
      <c r="J257" s="19">
        <v>500000</v>
      </c>
      <c r="K257" s="19">
        <v>52800000</v>
      </c>
      <c r="L257" s="19">
        <v>52603307.633074559</v>
      </c>
      <c r="M257" s="29">
        <v>49709165.381653726</v>
      </c>
      <c r="N257" s="26">
        <v>550000</v>
      </c>
      <c r="O257" s="26">
        <v>52800000</v>
      </c>
      <c r="P257" s="19">
        <v>52800000</v>
      </c>
      <c r="Q257" s="29">
        <v>49886697.091228917</v>
      </c>
      <c r="R257" s="26">
        <v>600000</v>
      </c>
      <c r="S257" s="26">
        <v>52800000</v>
      </c>
      <c r="T257" s="19">
        <v>52800000</v>
      </c>
      <c r="U257" s="29">
        <v>50099372.883378483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750000</v>
      </c>
      <c r="AE257" s="26">
        <v>52800000</v>
      </c>
      <c r="AF257" s="19">
        <v>52800000</v>
      </c>
      <c r="AG257" s="29">
        <v>50160000</v>
      </c>
      <c r="AH257" s="26">
        <v>800000</v>
      </c>
      <c r="AI257" s="26">
        <v>52800000</v>
      </c>
      <c r="AJ257" s="19">
        <v>19177555</v>
      </c>
      <c r="AK257" s="29">
        <v>48478877.75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51454906.036773026</v>
      </c>
      <c r="I258" s="29">
        <v>48962024.307105169</v>
      </c>
      <c r="J258" s="19">
        <v>500000</v>
      </c>
      <c r="K258" s="19">
        <v>52800000</v>
      </c>
      <c r="L258" s="19">
        <v>52800000</v>
      </c>
      <c r="M258" s="29">
        <v>49730165.381653726</v>
      </c>
      <c r="N258" s="26">
        <v>550000</v>
      </c>
      <c r="O258" s="26">
        <v>52800000</v>
      </c>
      <c r="P258" s="19">
        <v>52800000</v>
      </c>
      <c r="Q258" s="29">
        <v>49886697.091228917</v>
      </c>
      <c r="R258" s="26">
        <v>600000</v>
      </c>
      <c r="S258" s="26">
        <v>52800000</v>
      </c>
      <c r="T258" s="19">
        <v>52800000</v>
      </c>
      <c r="U258" s="29">
        <v>50099372.883378483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750000</v>
      </c>
      <c r="AE258" s="26">
        <v>52800000</v>
      </c>
      <c r="AF258" s="19">
        <v>52800000</v>
      </c>
      <c r="AG258" s="29">
        <v>50160000</v>
      </c>
      <c r="AH258" s="26">
        <v>800000</v>
      </c>
      <c r="AI258" s="26">
        <v>52800000</v>
      </c>
      <c r="AJ258" s="19">
        <v>19177555</v>
      </c>
      <c r="AK258" s="29">
        <v>48478877.75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51874906.036773026</v>
      </c>
      <c r="I259" s="29">
        <v>49361024.307105169</v>
      </c>
      <c r="J259" s="19">
        <v>500000</v>
      </c>
      <c r="K259" s="19">
        <v>52800000</v>
      </c>
      <c r="L259" s="19">
        <v>52800000</v>
      </c>
      <c r="M259" s="29">
        <v>49751165.381653726</v>
      </c>
      <c r="N259" s="26">
        <v>550000</v>
      </c>
      <c r="O259" s="26">
        <v>52800000</v>
      </c>
      <c r="P259" s="19">
        <v>52800000</v>
      </c>
      <c r="Q259" s="29">
        <v>49886697.091228917</v>
      </c>
      <c r="R259" s="26">
        <v>600000</v>
      </c>
      <c r="S259" s="26">
        <v>52800000</v>
      </c>
      <c r="T259" s="19">
        <v>52800000</v>
      </c>
      <c r="U259" s="29">
        <v>50099372.883378483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750000</v>
      </c>
      <c r="AE259" s="26">
        <v>52800000</v>
      </c>
      <c r="AF259" s="19">
        <v>52800000</v>
      </c>
      <c r="AG259" s="29">
        <v>50160000</v>
      </c>
      <c r="AH259" s="26">
        <v>800000</v>
      </c>
      <c r="AI259" s="26">
        <v>52800000</v>
      </c>
      <c r="AJ259" s="19">
        <v>19177555</v>
      </c>
      <c r="AK259" s="29">
        <v>48478877.75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52294906.036773026</v>
      </c>
      <c r="I260" s="29">
        <v>49693745.301838651</v>
      </c>
      <c r="J260" s="19">
        <v>500000</v>
      </c>
      <c r="K260" s="19">
        <v>52800000</v>
      </c>
      <c r="L260" s="19">
        <v>52800000</v>
      </c>
      <c r="M260" s="29">
        <v>49772165.381653726</v>
      </c>
      <c r="N260" s="26">
        <v>550000</v>
      </c>
      <c r="O260" s="26">
        <v>52800000</v>
      </c>
      <c r="P260" s="19">
        <v>52800000</v>
      </c>
      <c r="Q260" s="29">
        <v>49886697.091228917</v>
      </c>
      <c r="R260" s="26">
        <v>600000</v>
      </c>
      <c r="S260" s="26">
        <v>52800000</v>
      </c>
      <c r="T260" s="19">
        <v>52800000</v>
      </c>
      <c r="U260" s="29">
        <v>50099372.883378483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750000</v>
      </c>
      <c r="AE260" s="26">
        <v>52800000</v>
      </c>
      <c r="AF260" s="19">
        <v>52800000</v>
      </c>
      <c r="AG260" s="29">
        <v>50160000</v>
      </c>
      <c r="AH260" s="26">
        <v>800000</v>
      </c>
      <c r="AI260" s="26">
        <v>52800000</v>
      </c>
      <c r="AJ260" s="19">
        <v>19177555</v>
      </c>
      <c r="AK260" s="29">
        <v>48478877.75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52714906.036773026</v>
      </c>
      <c r="I261" s="29">
        <v>49714745.301838651</v>
      </c>
      <c r="J261" s="19">
        <v>500000</v>
      </c>
      <c r="K261" s="19">
        <v>52800000</v>
      </c>
      <c r="L261" s="19">
        <v>52800000</v>
      </c>
      <c r="M261" s="29">
        <v>49793165.381653726</v>
      </c>
      <c r="N261" s="26">
        <v>550000</v>
      </c>
      <c r="O261" s="26">
        <v>52800000</v>
      </c>
      <c r="P261" s="19">
        <v>52800000</v>
      </c>
      <c r="Q261" s="29">
        <v>49886697.091228917</v>
      </c>
      <c r="R261" s="26">
        <v>600000</v>
      </c>
      <c r="S261" s="26">
        <v>52800000</v>
      </c>
      <c r="T261" s="19">
        <v>52800000</v>
      </c>
      <c r="U261" s="29">
        <v>50099372.883378483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750000</v>
      </c>
      <c r="AE261" s="26">
        <v>52800000</v>
      </c>
      <c r="AF261" s="19">
        <v>52800000</v>
      </c>
      <c r="AG261" s="29">
        <v>50160000</v>
      </c>
      <c r="AH261" s="26">
        <v>800000</v>
      </c>
      <c r="AI261" s="26">
        <v>52800000</v>
      </c>
      <c r="AJ261" s="19">
        <v>19177555</v>
      </c>
      <c r="AK261" s="29">
        <v>48478877.75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52800000</v>
      </c>
      <c r="I262" s="29">
        <v>49735745.301838651</v>
      </c>
      <c r="J262" s="19">
        <v>500000</v>
      </c>
      <c r="K262" s="19">
        <v>52800000</v>
      </c>
      <c r="L262" s="19">
        <v>52800000</v>
      </c>
      <c r="M262" s="29">
        <v>49814165.381653726</v>
      </c>
      <c r="N262" s="26">
        <v>550000</v>
      </c>
      <c r="O262" s="26">
        <v>52800000</v>
      </c>
      <c r="P262" s="19">
        <v>52800000</v>
      </c>
      <c r="Q262" s="29">
        <v>49886697.091228917</v>
      </c>
      <c r="R262" s="26">
        <v>600000</v>
      </c>
      <c r="S262" s="26">
        <v>52800000</v>
      </c>
      <c r="T262" s="19">
        <v>52800000</v>
      </c>
      <c r="U262" s="29">
        <v>50099372.883378483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750000</v>
      </c>
      <c r="AE262" s="26">
        <v>52800000</v>
      </c>
      <c r="AF262" s="19">
        <v>52800000</v>
      </c>
      <c r="AG262" s="29">
        <v>50160000</v>
      </c>
      <c r="AH262" s="26">
        <v>800000</v>
      </c>
      <c r="AI262" s="26">
        <v>52800000</v>
      </c>
      <c r="AJ262" s="19">
        <v>19177555</v>
      </c>
      <c r="AK262" s="29">
        <v>48478877.75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49756745.301838651</v>
      </c>
      <c r="J263" s="19">
        <v>500000</v>
      </c>
      <c r="K263" s="19">
        <v>52800000</v>
      </c>
      <c r="L263" s="19">
        <v>52800000</v>
      </c>
      <c r="M263" s="29">
        <v>49835165.381653726</v>
      </c>
      <c r="N263" s="26">
        <v>550000</v>
      </c>
      <c r="O263" s="26">
        <v>52800000</v>
      </c>
      <c r="P263" s="19">
        <v>52800000</v>
      </c>
      <c r="Q263" s="29">
        <v>49886697.091228917</v>
      </c>
      <c r="R263" s="26">
        <v>600000</v>
      </c>
      <c r="S263" s="26">
        <v>52800000</v>
      </c>
      <c r="T263" s="19">
        <v>52800000</v>
      </c>
      <c r="U263" s="29">
        <v>50099372.883378483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750000</v>
      </c>
      <c r="AE263" s="26">
        <v>52800000</v>
      </c>
      <c r="AF263" s="19">
        <v>52800000</v>
      </c>
      <c r="AG263" s="29">
        <v>50160000</v>
      </c>
      <c r="AH263" s="26">
        <v>800000</v>
      </c>
      <c r="AI263" s="26">
        <v>52800000</v>
      </c>
      <c r="AJ263" s="19">
        <v>19177555</v>
      </c>
      <c r="AK263" s="29">
        <v>48478877.75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49777745.301838651</v>
      </c>
      <c r="J264" s="19">
        <v>500000</v>
      </c>
      <c r="K264" s="19">
        <v>52800000</v>
      </c>
      <c r="L264" s="19">
        <v>52800000</v>
      </c>
      <c r="M264" s="29">
        <v>49856165.381653726</v>
      </c>
      <c r="N264" s="26">
        <v>550000</v>
      </c>
      <c r="O264" s="26">
        <v>52800000</v>
      </c>
      <c r="P264" s="19">
        <v>52800000</v>
      </c>
      <c r="Q264" s="29">
        <v>49907697.091228917</v>
      </c>
      <c r="R264" s="26">
        <v>600000</v>
      </c>
      <c r="S264" s="26">
        <v>52800000</v>
      </c>
      <c r="T264" s="19">
        <v>52800000</v>
      </c>
      <c r="U264" s="29">
        <v>50099372.883378483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750000</v>
      </c>
      <c r="AE264" s="26">
        <v>52800000</v>
      </c>
      <c r="AF264" s="19">
        <v>52800000</v>
      </c>
      <c r="AG264" s="29">
        <v>50160000</v>
      </c>
      <c r="AH264" s="26">
        <v>800000</v>
      </c>
      <c r="AI264" s="26">
        <v>52800000</v>
      </c>
      <c r="AJ264" s="19">
        <v>19177555</v>
      </c>
      <c r="AK264" s="29">
        <v>48478877.75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49798745.301838651</v>
      </c>
      <c r="J265" s="19">
        <v>500000</v>
      </c>
      <c r="K265" s="19">
        <v>52800000</v>
      </c>
      <c r="L265" s="19">
        <v>52800000</v>
      </c>
      <c r="M265" s="29">
        <v>49877165.381653726</v>
      </c>
      <c r="N265" s="26">
        <v>550000</v>
      </c>
      <c r="O265" s="26">
        <v>52800000</v>
      </c>
      <c r="P265" s="19">
        <v>52800000</v>
      </c>
      <c r="Q265" s="29">
        <v>49928697.091228917</v>
      </c>
      <c r="R265" s="26">
        <v>600000</v>
      </c>
      <c r="S265" s="26">
        <v>52800000</v>
      </c>
      <c r="T265" s="19">
        <v>52800000</v>
      </c>
      <c r="U265" s="29">
        <v>50099372.883378483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750000</v>
      </c>
      <c r="AE265" s="26">
        <v>52800000</v>
      </c>
      <c r="AF265" s="19">
        <v>52800000</v>
      </c>
      <c r="AG265" s="29">
        <v>50160000</v>
      </c>
      <c r="AH265" s="26">
        <v>800000</v>
      </c>
      <c r="AI265" s="26">
        <v>52800000</v>
      </c>
      <c r="AJ265" s="19">
        <v>19177555</v>
      </c>
      <c r="AK265" s="29">
        <v>48478877.75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49819745.301838651</v>
      </c>
      <c r="J266" s="19">
        <v>500000</v>
      </c>
      <c r="K266" s="19">
        <v>52800000</v>
      </c>
      <c r="L266" s="19">
        <v>52800000</v>
      </c>
      <c r="M266" s="29">
        <v>49898165.381653726</v>
      </c>
      <c r="N266" s="26">
        <v>550000</v>
      </c>
      <c r="O266" s="26">
        <v>52800000</v>
      </c>
      <c r="P266" s="19">
        <v>52800000</v>
      </c>
      <c r="Q266" s="29">
        <v>49949697.091228917</v>
      </c>
      <c r="R266" s="26">
        <v>600000</v>
      </c>
      <c r="S266" s="26">
        <v>52800000</v>
      </c>
      <c r="T266" s="19">
        <v>52800000</v>
      </c>
      <c r="U266" s="29">
        <v>50099372.883378483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750000</v>
      </c>
      <c r="AE266" s="26">
        <v>52800000</v>
      </c>
      <c r="AF266" s="19">
        <v>52800000</v>
      </c>
      <c r="AG266" s="29">
        <v>50160000</v>
      </c>
      <c r="AH266" s="26">
        <v>800000</v>
      </c>
      <c r="AI266" s="26">
        <v>52800000</v>
      </c>
      <c r="AJ266" s="19">
        <v>19177555</v>
      </c>
      <c r="AK266" s="29">
        <v>48478877.75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49840745.301838651</v>
      </c>
      <c r="J267" s="19">
        <v>500000</v>
      </c>
      <c r="K267" s="19">
        <v>52800000</v>
      </c>
      <c r="L267" s="19">
        <v>52800000</v>
      </c>
      <c r="M267" s="29">
        <v>49919165.381653726</v>
      </c>
      <c r="N267" s="26">
        <v>550000</v>
      </c>
      <c r="O267" s="26">
        <v>52800000</v>
      </c>
      <c r="P267" s="19">
        <v>52800000</v>
      </c>
      <c r="Q267" s="29">
        <v>49970697.091228917</v>
      </c>
      <c r="R267" s="26">
        <v>600000</v>
      </c>
      <c r="S267" s="26">
        <v>52800000</v>
      </c>
      <c r="T267" s="19">
        <v>52800000</v>
      </c>
      <c r="U267" s="29">
        <v>50099372.883378483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750000</v>
      </c>
      <c r="AE267" s="26">
        <v>52800000</v>
      </c>
      <c r="AF267" s="19">
        <v>52800000</v>
      </c>
      <c r="AG267" s="29">
        <v>50160000</v>
      </c>
      <c r="AH267" s="26">
        <v>800000</v>
      </c>
      <c r="AI267" s="26">
        <v>52800000</v>
      </c>
      <c r="AJ267" s="19">
        <v>19177555</v>
      </c>
      <c r="AK267" s="29">
        <v>48478877.75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49861745.301838651</v>
      </c>
      <c r="J268" s="19">
        <v>500000</v>
      </c>
      <c r="K268" s="19">
        <v>52800000</v>
      </c>
      <c r="L268" s="19">
        <v>52800000</v>
      </c>
      <c r="M268" s="29">
        <v>49940165.381653726</v>
      </c>
      <c r="N268" s="26">
        <v>550000</v>
      </c>
      <c r="O268" s="26">
        <v>52800000</v>
      </c>
      <c r="P268" s="19">
        <v>52800000</v>
      </c>
      <c r="Q268" s="29">
        <v>49991697.091228917</v>
      </c>
      <c r="R268" s="26">
        <v>600000</v>
      </c>
      <c r="S268" s="26">
        <v>52800000</v>
      </c>
      <c r="T268" s="19">
        <v>52800000</v>
      </c>
      <c r="U268" s="29">
        <v>50099372.883378483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750000</v>
      </c>
      <c r="AE268" s="26">
        <v>52800000</v>
      </c>
      <c r="AF268" s="19">
        <v>52800000</v>
      </c>
      <c r="AG268" s="29">
        <v>50160000</v>
      </c>
      <c r="AH268" s="26">
        <v>800000</v>
      </c>
      <c r="AI268" s="26">
        <v>52800000</v>
      </c>
      <c r="AJ268" s="19">
        <v>19177555</v>
      </c>
      <c r="AK268" s="29">
        <v>48478877.75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49882745.301838651</v>
      </c>
      <c r="J269" s="19">
        <v>500000</v>
      </c>
      <c r="K269" s="19">
        <v>52800000</v>
      </c>
      <c r="L269" s="19">
        <v>52800000</v>
      </c>
      <c r="M269" s="29">
        <v>49961165.381653726</v>
      </c>
      <c r="N269" s="26">
        <v>550000</v>
      </c>
      <c r="O269" s="26">
        <v>52800000</v>
      </c>
      <c r="P269" s="19">
        <v>52800000</v>
      </c>
      <c r="Q269" s="29">
        <v>50012697.091228917</v>
      </c>
      <c r="R269" s="26">
        <v>600000</v>
      </c>
      <c r="S269" s="26">
        <v>52800000</v>
      </c>
      <c r="T269" s="19">
        <v>52800000</v>
      </c>
      <c r="U269" s="29">
        <v>50099372.883378483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750000</v>
      </c>
      <c r="AE269" s="26">
        <v>52800000</v>
      </c>
      <c r="AF269" s="19">
        <v>52800000</v>
      </c>
      <c r="AG269" s="29">
        <v>50160000</v>
      </c>
      <c r="AH269" s="26">
        <v>800000</v>
      </c>
      <c r="AI269" s="26">
        <v>52800000</v>
      </c>
      <c r="AJ269" s="19">
        <v>19177555</v>
      </c>
      <c r="AK269" s="29">
        <v>48478877.75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49903745.301838651</v>
      </c>
      <c r="J270" s="19">
        <v>500000</v>
      </c>
      <c r="K270" s="19">
        <v>52800000</v>
      </c>
      <c r="L270" s="19">
        <v>52800000</v>
      </c>
      <c r="M270" s="29">
        <v>49982165.381653726</v>
      </c>
      <c r="N270" s="26">
        <v>550000</v>
      </c>
      <c r="O270" s="26">
        <v>52800000</v>
      </c>
      <c r="P270" s="19">
        <v>52800000</v>
      </c>
      <c r="Q270" s="29">
        <v>50033697.091228917</v>
      </c>
      <c r="R270" s="26">
        <v>600000</v>
      </c>
      <c r="S270" s="26">
        <v>52800000</v>
      </c>
      <c r="T270" s="19">
        <v>52800000</v>
      </c>
      <c r="U270" s="29">
        <v>50099372.883378483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750000</v>
      </c>
      <c r="AE270" s="26">
        <v>52800000</v>
      </c>
      <c r="AF270" s="19">
        <v>52800000</v>
      </c>
      <c r="AG270" s="29">
        <v>50160000</v>
      </c>
      <c r="AH270" s="26">
        <v>800000</v>
      </c>
      <c r="AI270" s="26">
        <v>52800000</v>
      </c>
      <c r="AJ270" s="19">
        <v>19177555</v>
      </c>
      <c r="AK270" s="29">
        <v>48478877.75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49924745.301838651</v>
      </c>
      <c r="J271" s="19">
        <v>500000</v>
      </c>
      <c r="K271" s="19">
        <v>52800000</v>
      </c>
      <c r="L271" s="19">
        <v>52800000</v>
      </c>
      <c r="M271" s="29">
        <v>50003165.381653726</v>
      </c>
      <c r="N271" s="26">
        <v>550000</v>
      </c>
      <c r="O271" s="26">
        <v>52800000</v>
      </c>
      <c r="P271" s="19">
        <v>52800000</v>
      </c>
      <c r="Q271" s="29">
        <v>50054697.091228917</v>
      </c>
      <c r="R271" s="26">
        <v>600000</v>
      </c>
      <c r="S271" s="26">
        <v>52800000</v>
      </c>
      <c r="T271" s="19">
        <v>52800000</v>
      </c>
      <c r="U271" s="29">
        <v>50099372.883378483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750000</v>
      </c>
      <c r="AE271" s="26">
        <v>52800000</v>
      </c>
      <c r="AF271" s="19">
        <v>52800000</v>
      </c>
      <c r="AG271" s="29">
        <v>50160000</v>
      </c>
      <c r="AH271" s="26">
        <v>800000</v>
      </c>
      <c r="AI271" s="26">
        <v>52800000</v>
      </c>
      <c r="AJ271" s="19">
        <v>19177555</v>
      </c>
      <c r="AK271" s="29">
        <v>48478877.75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49945745.301838651</v>
      </c>
      <c r="J272" s="19">
        <v>500000</v>
      </c>
      <c r="K272" s="19">
        <v>52800000</v>
      </c>
      <c r="L272" s="19">
        <v>52800000</v>
      </c>
      <c r="M272" s="29">
        <v>50024165.381653726</v>
      </c>
      <c r="N272" s="26">
        <v>550000</v>
      </c>
      <c r="O272" s="26">
        <v>52800000</v>
      </c>
      <c r="P272" s="19">
        <v>52800000</v>
      </c>
      <c r="Q272" s="29">
        <v>50075697.091228917</v>
      </c>
      <c r="R272" s="26">
        <v>600000</v>
      </c>
      <c r="S272" s="26">
        <v>52800000</v>
      </c>
      <c r="T272" s="19">
        <v>52800000</v>
      </c>
      <c r="U272" s="29">
        <v>50120372.883378483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750000</v>
      </c>
      <c r="AE272" s="26">
        <v>52800000</v>
      </c>
      <c r="AF272" s="19">
        <v>52800000</v>
      </c>
      <c r="AG272" s="29">
        <v>50160000</v>
      </c>
      <c r="AH272" s="26">
        <v>800000</v>
      </c>
      <c r="AI272" s="26">
        <v>52800000</v>
      </c>
      <c r="AJ272" s="19">
        <v>19177555</v>
      </c>
      <c r="AK272" s="29">
        <v>48478877.75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49966745.301838651</v>
      </c>
      <c r="J273" s="19">
        <v>500000</v>
      </c>
      <c r="K273" s="19">
        <v>52800000</v>
      </c>
      <c r="L273" s="19">
        <v>52800000</v>
      </c>
      <c r="M273" s="29">
        <v>50045165.381653726</v>
      </c>
      <c r="N273" s="26">
        <v>550000</v>
      </c>
      <c r="O273" s="26">
        <v>52800000</v>
      </c>
      <c r="P273" s="19">
        <v>52800000</v>
      </c>
      <c r="Q273" s="29">
        <v>50096697.091228917</v>
      </c>
      <c r="R273" s="26">
        <v>600000</v>
      </c>
      <c r="S273" s="26">
        <v>52800000</v>
      </c>
      <c r="T273" s="19">
        <v>52800000</v>
      </c>
      <c r="U273" s="29">
        <v>50141372.883378483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750000</v>
      </c>
      <c r="AE273" s="26">
        <v>52800000</v>
      </c>
      <c r="AF273" s="19">
        <v>52800000</v>
      </c>
      <c r="AG273" s="29">
        <v>50160000</v>
      </c>
      <c r="AH273" s="26">
        <v>800000</v>
      </c>
      <c r="AI273" s="26">
        <v>52800000</v>
      </c>
      <c r="AJ273" s="19">
        <v>19177555</v>
      </c>
      <c r="AK273" s="29">
        <v>48478877.75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49987745.301838651</v>
      </c>
      <c r="J274" s="19">
        <v>500000</v>
      </c>
      <c r="K274" s="19">
        <v>52800000</v>
      </c>
      <c r="L274" s="19">
        <v>52800000</v>
      </c>
      <c r="M274" s="29">
        <v>50066165.381653726</v>
      </c>
      <c r="N274" s="26">
        <v>550000</v>
      </c>
      <c r="O274" s="26">
        <v>52800000</v>
      </c>
      <c r="P274" s="19">
        <v>52800000</v>
      </c>
      <c r="Q274" s="29">
        <v>50117697.091228917</v>
      </c>
      <c r="R274" s="26">
        <v>600000</v>
      </c>
      <c r="S274" s="26">
        <v>52800000</v>
      </c>
      <c r="T274" s="19">
        <v>52800000</v>
      </c>
      <c r="U274" s="29">
        <v>50160000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750000</v>
      </c>
      <c r="AE274" s="26">
        <v>52800000</v>
      </c>
      <c r="AF274" s="19">
        <v>52800000</v>
      </c>
      <c r="AG274" s="29">
        <v>50160000</v>
      </c>
      <c r="AH274" s="26">
        <v>800000</v>
      </c>
      <c r="AI274" s="26">
        <v>52800000</v>
      </c>
      <c r="AJ274" s="19">
        <v>19177555</v>
      </c>
      <c r="AK274" s="29">
        <v>48478877.75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50008745.301838651</v>
      </c>
      <c r="J275" s="19">
        <v>500000</v>
      </c>
      <c r="K275" s="19">
        <v>52800000</v>
      </c>
      <c r="L275" s="19">
        <v>52800000</v>
      </c>
      <c r="M275" s="29">
        <v>50087165.381653726</v>
      </c>
      <c r="N275" s="26">
        <v>550000</v>
      </c>
      <c r="O275" s="26">
        <v>52800000</v>
      </c>
      <c r="P275" s="19">
        <v>52800000</v>
      </c>
      <c r="Q275" s="29">
        <v>50138697.091228917</v>
      </c>
      <c r="R275" s="26">
        <v>600000</v>
      </c>
      <c r="S275" s="26">
        <v>52800000</v>
      </c>
      <c r="T275" s="19">
        <v>52800000</v>
      </c>
      <c r="U275" s="29">
        <v>50160000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800000</v>
      </c>
      <c r="AI275" s="26">
        <v>52800000</v>
      </c>
      <c r="AJ275" s="19">
        <v>19177555</v>
      </c>
      <c r="AK275" s="29">
        <v>48478877.75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50029745.301838651</v>
      </c>
      <c r="J276" s="19">
        <v>500000</v>
      </c>
      <c r="K276" s="19">
        <v>52800000</v>
      </c>
      <c r="L276" s="19">
        <v>52800000</v>
      </c>
      <c r="M276" s="29">
        <v>50108165.381653726</v>
      </c>
      <c r="N276" s="26">
        <v>550000</v>
      </c>
      <c r="O276" s="26">
        <v>52800000</v>
      </c>
      <c r="P276" s="19">
        <v>52800000</v>
      </c>
      <c r="Q276" s="29">
        <v>50159697.091228917</v>
      </c>
      <c r="R276" s="26">
        <v>600000</v>
      </c>
      <c r="S276" s="26">
        <v>52800000</v>
      </c>
      <c r="T276" s="19">
        <v>52800000</v>
      </c>
      <c r="U276" s="29">
        <v>50160000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800000</v>
      </c>
      <c r="AI276" s="26">
        <v>52800000</v>
      </c>
      <c r="AJ276" s="19">
        <v>19177555</v>
      </c>
      <c r="AK276" s="29">
        <v>48478877.75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50050745.301838651</v>
      </c>
      <c r="J277" s="19">
        <v>500000</v>
      </c>
      <c r="K277" s="19">
        <v>52800000</v>
      </c>
      <c r="L277" s="19">
        <v>52800000</v>
      </c>
      <c r="M277" s="29">
        <v>50129165.381653726</v>
      </c>
      <c r="N277" s="26">
        <v>550000</v>
      </c>
      <c r="O277" s="26">
        <v>52800000</v>
      </c>
      <c r="P277" s="19">
        <v>52800000</v>
      </c>
      <c r="Q277" s="29">
        <v>50160000</v>
      </c>
      <c r="R277" s="26">
        <v>600000</v>
      </c>
      <c r="S277" s="26">
        <v>52800000</v>
      </c>
      <c r="T277" s="19">
        <v>52800000</v>
      </c>
      <c r="U277" s="29">
        <v>50160000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800000</v>
      </c>
      <c r="AI277" s="26">
        <v>52800000</v>
      </c>
      <c r="AJ277" s="19">
        <v>19177555</v>
      </c>
      <c r="AK277" s="29">
        <v>48478877.75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50071745.301838651</v>
      </c>
      <c r="J278" s="19">
        <v>500000</v>
      </c>
      <c r="K278" s="19">
        <v>52800000</v>
      </c>
      <c r="L278" s="19">
        <v>52800000</v>
      </c>
      <c r="M278" s="29">
        <v>50150165.381653726</v>
      </c>
      <c r="N278" s="26">
        <v>550000</v>
      </c>
      <c r="O278" s="26">
        <v>52800000</v>
      </c>
      <c r="P278" s="19">
        <v>52800000</v>
      </c>
      <c r="Q278" s="29">
        <v>50160000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800000</v>
      </c>
      <c r="AI278" s="26">
        <v>52800000</v>
      </c>
      <c r="AJ278" s="19">
        <v>19177555</v>
      </c>
      <c r="AK278" s="29">
        <v>48478877.75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50092745.301838651</v>
      </c>
      <c r="J279" s="19">
        <v>500000</v>
      </c>
      <c r="K279" s="19">
        <v>52800000</v>
      </c>
      <c r="L279" s="19">
        <v>52800000</v>
      </c>
      <c r="M279" s="29">
        <v>50160000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800000</v>
      </c>
      <c r="AI279" s="26">
        <v>52800000</v>
      </c>
      <c r="AJ279" s="19">
        <v>19177555</v>
      </c>
      <c r="AK279" s="29">
        <v>48478877.75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50113745.301838651</v>
      </c>
      <c r="J280" s="19">
        <v>500000</v>
      </c>
      <c r="K280" s="19">
        <v>52800000</v>
      </c>
      <c r="L280" s="19">
        <v>52800000</v>
      </c>
      <c r="M280" s="29">
        <v>50160000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800000</v>
      </c>
      <c r="AI280" s="26">
        <v>52800000</v>
      </c>
      <c r="AJ280" s="19">
        <v>19177555</v>
      </c>
      <c r="AK280" s="29">
        <v>48478877.75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50134745.301838651</v>
      </c>
      <c r="J281" s="19">
        <v>500000</v>
      </c>
      <c r="K281" s="19">
        <v>52800000</v>
      </c>
      <c r="L281" s="19">
        <v>52800000</v>
      </c>
      <c r="M281" s="29">
        <v>50160000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800000</v>
      </c>
      <c r="AI281" s="26">
        <v>52800000</v>
      </c>
      <c r="AJ281" s="19">
        <v>19177555</v>
      </c>
      <c r="AK281" s="29">
        <v>48478877.75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50155745.301838651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800000</v>
      </c>
      <c r="AI282" s="26">
        <v>52800000</v>
      </c>
      <c r="AJ282" s="19">
        <v>19177555</v>
      </c>
      <c r="AK282" s="29">
        <v>48478877.75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50160000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800000</v>
      </c>
      <c r="AI283" s="26">
        <v>52800000</v>
      </c>
      <c r="AJ283" s="19">
        <v>19177555</v>
      </c>
      <c r="AK283" s="29">
        <v>48478877.75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800000</v>
      </c>
      <c r="AI284" s="26">
        <v>52800000</v>
      </c>
      <c r="AJ284" s="19">
        <v>19177555</v>
      </c>
      <c r="AK284" s="29">
        <v>48478877.75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800000</v>
      </c>
      <c r="AI285" s="26">
        <v>52800000</v>
      </c>
      <c r="AJ285" s="19">
        <v>19177555</v>
      </c>
      <c r="AK285" s="29">
        <v>48478877.75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800000</v>
      </c>
      <c r="AI286" s="26">
        <v>52800000</v>
      </c>
      <c r="AJ286" s="19">
        <v>19177555</v>
      </c>
      <c r="AK286" s="29">
        <v>48478877.75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800000</v>
      </c>
      <c r="AI287" s="26">
        <v>52800000</v>
      </c>
      <c r="AJ287" s="19">
        <v>19177555</v>
      </c>
      <c r="AK287" s="29">
        <v>48478877.75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800000</v>
      </c>
      <c r="AI288" s="26">
        <v>52800000</v>
      </c>
      <c r="AJ288" s="19">
        <v>19177555</v>
      </c>
      <c r="AK288" s="29">
        <v>48478877.75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800000</v>
      </c>
      <c r="AI289" s="26">
        <v>52800000</v>
      </c>
      <c r="AJ289" s="19">
        <v>19177555</v>
      </c>
      <c r="AK289" s="29">
        <v>48478877.75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800000</v>
      </c>
      <c r="AI290" s="26">
        <v>52800000</v>
      </c>
      <c r="AJ290" s="19">
        <v>19177555</v>
      </c>
      <c r="AK290" s="29">
        <v>48478877.75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800000</v>
      </c>
      <c r="AI291" s="26">
        <v>52800000</v>
      </c>
      <c r="AJ291" s="19">
        <v>19177555</v>
      </c>
      <c r="AK291" s="29">
        <v>48478877.75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800000</v>
      </c>
      <c r="AI292" s="26">
        <v>52800000</v>
      </c>
      <c r="AJ292" s="19">
        <v>19177555</v>
      </c>
      <c r="AK292" s="29">
        <v>48478877.75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800000</v>
      </c>
      <c r="AI293" s="26">
        <v>52800000</v>
      </c>
      <c r="AJ293" s="19">
        <v>19177555</v>
      </c>
      <c r="AK293" s="29">
        <v>48478877.75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800000</v>
      </c>
      <c r="AI294" s="26">
        <v>52800000</v>
      </c>
      <c r="AJ294" s="19">
        <v>19177555</v>
      </c>
      <c r="AK294" s="29">
        <v>48478877.75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800000</v>
      </c>
      <c r="AI295" s="26">
        <v>52800000</v>
      </c>
      <c r="AJ295" s="19">
        <v>19177555</v>
      </c>
      <c r="AK295" s="29">
        <v>48478877.75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800000</v>
      </c>
      <c r="AI296" s="26">
        <v>52800000</v>
      </c>
      <c r="AJ296" s="19">
        <v>19177555</v>
      </c>
      <c r="AK296" s="29">
        <v>48478877.75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800000</v>
      </c>
      <c r="AI297" s="26">
        <v>52800000</v>
      </c>
      <c r="AJ297" s="19">
        <v>19177555</v>
      </c>
      <c r="AK297" s="29">
        <v>48478877.75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800000</v>
      </c>
      <c r="AI298" s="26">
        <v>52800000</v>
      </c>
      <c r="AJ298" s="19">
        <v>19177555</v>
      </c>
      <c r="AK298" s="29">
        <v>48478877.75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800000</v>
      </c>
      <c r="AI299" s="26">
        <v>52800000</v>
      </c>
      <c r="AJ299" s="19">
        <v>19177555</v>
      </c>
      <c r="AK299" s="29">
        <v>48478877.75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800000</v>
      </c>
      <c r="AI300" s="26">
        <v>52800000</v>
      </c>
      <c r="AJ300" s="19">
        <v>19177555</v>
      </c>
      <c r="AK300" s="29">
        <v>48478877.75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800000</v>
      </c>
      <c r="AI301" s="26">
        <v>52800000</v>
      </c>
      <c r="AJ301" s="19">
        <v>19177555</v>
      </c>
      <c r="AK301" s="29">
        <v>48478877.75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800000</v>
      </c>
      <c r="AI302" s="26">
        <v>52800000</v>
      </c>
      <c r="AJ302" s="19">
        <v>19177555</v>
      </c>
      <c r="AK302" s="29">
        <v>48478877.75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800000</v>
      </c>
      <c r="AI303" s="26">
        <v>52800000</v>
      </c>
      <c r="AJ303" s="19">
        <v>19177555</v>
      </c>
      <c r="AK303" s="29">
        <v>48478877.75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800000</v>
      </c>
      <c r="AI304" s="26">
        <v>52800000</v>
      </c>
      <c r="AJ304" s="19">
        <v>19177555</v>
      </c>
      <c r="AK304" s="29">
        <v>48478877.75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19177555</v>
      </c>
      <c r="AK305" s="29">
        <v>48478877.75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19177555</v>
      </c>
      <c r="AK306" s="29">
        <v>48478877.75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19177555</v>
      </c>
      <c r="AK307" s="29">
        <v>48478877.75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19177555</v>
      </c>
      <c r="AK308" s="29">
        <v>48478877.75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19177555</v>
      </c>
      <c r="AK309" s="29">
        <v>48478877.75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19177555</v>
      </c>
      <c r="AK310" s="29">
        <v>48478877.75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19177555</v>
      </c>
      <c r="AK311" s="29">
        <v>48478877.75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19177555</v>
      </c>
      <c r="AK312" s="29">
        <v>48478877.75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19177555</v>
      </c>
      <c r="AK313" s="29">
        <v>48478877.75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19177555</v>
      </c>
      <c r="AK314" s="29">
        <v>48478877.75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19177555</v>
      </c>
      <c r="AK315" s="29">
        <v>48478877.75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19177555</v>
      </c>
      <c r="AK316" s="29">
        <v>48478877.75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19177555</v>
      </c>
      <c r="AK317" s="29">
        <v>48478877.75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19177555</v>
      </c>
      <c r="AK318" s="29">
        <v>48478877.75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19177555</v>
      </c>
      <c r="AK319" s="29">
        <v>48478877.75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19177555</v>
      </c>
      <c r="AK320" s="29">
        <v>48478877.75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19177555</v>
      </c>
      <c r="AK321" s="29">
        <v>48478877.75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19177555</v>
      </c>
      <c r="AK322" s="29">
        <v>48478877.75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19177555</v>
      </c>
      <c r="AK323" s="29">
        <v>48478877.75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19177555</v>
      </c>
      <c r="AK324" s="29">
        <v>48478877.75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19177555</v>
      </c>
      <c r="AK325" s="29">
        <v>48478877.75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19177555</v>
      </c>
      <c r="AK326" s="29">
        <v>48478877.75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19177555</v>
      </c>
      <c r="AK327" s="29">
        <v>48478877.75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19177555</v>
      </c>
      <c r="AK328" s="29">
        <v>48478877.75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19177555</v>
      </c>
      <c r="AK329" s="29">
        <v>48478877.75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19177555</v>
      </c>
      <c r="AK330" s="29">
        <v>48478877.75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19177555</v>
      </c>
      <c r="AK331" s="29">
        <v>48478877.75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19177555</v>
      </c>
      <c r="AK332" s="29">
        <v>48478877.75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19177555</v>
      </c>
      <c r="AK333" s="29">
        <v>48478877.75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19177555</v>
      </c>
      <c r="AK334" s="29">
        <v>48478877.75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19177555</v>
      </c>
      <c r="AK335" s="29">
        <v>48478877.75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19177555</v>
      </c>
      <c r="AK336" s="29">
        <v>48478877.75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19177555</v>
      </c>
      <c r="AK337" s="29">
        <v>48478877.75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19177555</v>
      </c>
      <c r="AK338" s="29">
        <v>48478877.75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19177555</v>
      </c>
      <c r="AK339" s="29">
        <v>48478877.75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19177555</v>
      </c>
      <c r="AK340" s="29">
        <v>48478877.75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19177555</v>
      </c>
      <c r="AK341" s="29">
        <v>48478877.75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19177555</v>
      </c>
      <c r="AK342" s="29">
        <v>48478877.75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19177555</v>
      </c>
      <c r="AK343" s="29">
        <v>48478877.75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19177555</v>
      </c>
      <c r="AK344" s="29">
        <v>48478877.75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19177555</v>
      </c>
      <c r="AK345" s="29">
        <v>48478877.75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19177555</v>
      </c>
      <c r="AK346" s="29">
        <v>48478877.75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19177555</v>
      </c>
      <c r="AK347" s="29">
        <v>48478877.75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19177555</v>
      </c>
      <c r="AK348" s="29">
        <v>48478877.75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19177555</v>
      </c>
      <c r="AK349" s="29">
        <v>48478877.75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19177555</v>
      </c>
      <c r="AK350" s="29">
        <v>48478877.75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19177555</v>
      </c>
      <c r="AK351" s="29">
        <v>48478877.75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19177555</v>
      </c>
      <c r="AK352" s="29">
        <v>48478877.75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19177555</v>
      </c>
      <c r="AK353" s="29">
        <v>48478877.75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19177555</v>
      </c>
      <c r="AK354" s="29">
        <v>48478877.75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19177555</v>
      </c>
      <c r="AK355" s="29">
        <v>48478877.75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19177555</v>
      </c>
      <c r="AK356" s="29">
        <v>48478877.75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19177555</v>
      </c>
      <c r="AK357" s="29">
        <v>48478877.75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19177555</v>
      </c>
      <c r="AK358" s="29">
        <v>48478877.75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19177555</v>
      </c>
      <c r="AK359" s="29">
        <v>48478877.75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19177555</v>
      </c>
      <c r="AK360" s="29">
        <v>48478877.75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19177555</v>
      </c>
      <c r="AK361" s="29">
        <v>48478877.75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19177555</v>
      </c>
      <c r="AK362" s="29">
        <v>48478877.75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19177555</v>
      </c>
      <c r="AK363" s="29">
        <v>48478877.75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19177555</v>
      </c>
      <c r="AK364" s="29">
        <v>48478877.75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19177555</v>
      </c>
      <c r="AK365" s="29">
        <v>48478877.75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19177555</v>
      </c>
      <c r="AK366" s="29">
        <v>48478877.75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19177555</v>
      </c>
      <c r="AK367" s="29">
        <v>48478877.75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19177555</v>
      </c>
      <c r="AK368" s="29">
        <v>48478877.75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19177555</v>
      </c>
      <c r="AK369" s="29">
        <v>48478877.75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19177555</v>
      </c>
      <c r="AK370" s="29">
        <v>48478877.75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19177555</v>
      </c>
      <c r="AK371" s="29">
        <v>48478877.75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19177555</v>
      </c>
      <c r="AK372" s="29">
        <v>48478877.75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19177555</v>
      </c>
      <c r="AK373" s="29">
        <v>48478877.75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19177555</v>
      </c>
      <c r="AK374" s="29">
        <v>48478877.75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19177555</v>
      </c>
      <c r="AK375" s="29">
        <v>48478877.75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19177555</v>
      </c>
      <c r="AK376" s="29">
        <v>48478877.75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19177555</v>
      </c>
      <c r="AK377" s="29">
        <v>48478877.75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19177555</v>
      </c>
      <c r="AK378" s="29">
        <v>48478877.75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19177555</v>
      </c>
      <c r="AK379" s="29">
        <v>48478877.75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19177555</v>
      </c>
      <c r="AK380" s="29">
        <v>48478877.75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19177555</v>
      </c>
      <c r="AK381" s="29">
        <v>48478877.75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19177555</v>
      </c>
      <c r="AK382" s="29">
        <v>48478877.75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19177555</v>
      </c>
      <c r="AK383" s="29">
        <v>48478877.75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19177555</v>
      </c>
      <c r="AK384" s="29">
        <v>48478877.75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19177555</v>
      </c>
      <c r="AK385" s="29">
        <v>48478877.75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2021-02-26T16:16:36Z</dcterms:modified>
</cp:coreProperties>
</file>