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385c0184e8929b/Documents/data analytics/Achievement 1/"/>
    </mc:Choice>
  </mc:AlternateContent>
  <xr:revisionPtr revIDLastSave="7" documentId="11_BC0AF0A1EBBA3FA23A5A256DE7E123B2D907A1FF" xr6:coauthVersionLast="47" xr6:coauthVersionMax="47" xr10:uidLastSave="{57BE41AB-9F6D-4CDC-B528-04DB7F31DBCD}"/>
  <bookViews>
    <workbookView xWindow="-120" yWindow="-120" windowWidth="29040" windowHeight="15720" activeTab="2" xr2:uid="{00000000-000D-0000-FFFF-FFFF00000000}"/>
  </bookViews>
  <sheets>
    <sheet name="Integrated Data Set" sheetId="46" r:id="rId1"/>
    <sheet name="Answers" sheetId="39" r:id="rId2"/>
    <sheet name="Questions" sheetId="47" r:id="rId3"/>
  </sheets>
  <definedNames>
    <definedName name="_xlnm._FilterDatabase" localSheetId="0" hidden="1">'Integrated Data Set'!$AT$2:$AW$462</definedName>
    <definedName name="State_Year_Month_Age_12_14" localSheetId="0">'Integrated Data Set'!#REF!</definedName>
    <definedName name="State_Year_Month_Age_15_17" localSheetId="0">'Integrated Data Set'!#REF!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39" l="1"/>
  <c r="AB14" i="39"/>
  <c r="AA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AA462" i="46"/>
  <c r="Z14" i="39" s="1"/>
  <c r="M14" i="39"/>
  <c r="K14" i="39"/>
  <c r="J14" i="39"/>
  <c r="I14" i="39"/>
  <c r="H14" i="39"/>
  <c r="G14" i="39"/>
  <c r="F14" i="39"/>
  <c r="E14" i="39"/>
  <c r="D14" i="39"/>
  <c r="L14" i="39"/>
  <c r="C19" i="39" l="1"/>
  <c r="C18" i="39"/>
  <c r="C17" i="39"/>
  <c r="C16" i="39"/>
  <c r="AB11" i="39"/>
  <c r="AC11" i="39"/>
  <c r="AA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Z11" i="39"/>
  <c r="D11" i="39"/>
  <c r="E11" i="39"/>
  <c r="F11" i="39"/>
  <c r="G11" i="39"/>
  <c r="H11" i="39"/>
  <c r="I11" i="39"/>
  <c r="J11" i="39"/>
  <c r="K11" i="39"/>
  <c r="L11" i="39"/>
  <c r="M11" i="39"/>
  <c r="C11" i="39"/>
  <c r="AC10" i="39"/>
  <c r="AC13" i="39" s="1"/>
  <c r="AC9" i="39"/>
  <c r="AB10" i="39"/>
  <c r="AB13" i="39" s="1"/>
  <c r="AA10" i="39"/>
  <c r="AA12" i="39" s="1"/>
  <c r="AB9" i="39"/>
  <c r="AA9" i="39"/>
  <c r="R9" i="39"/>
  <c r="S9" i="39"/>
  <c r="T9" i="39"/>
  <c r="U9" i="39"/>
  <c r="V9" i="39"/>
  <c r="W9" i="39"/>
  <c r="X9" i="39"/>
  <c r="Y9" i="39"/>
  <c r="Z9" i="39"/>
  <c r="O10" i="39"/>
  <c r="O12" i="39" s="1"/>
  <c r="P10" i="39"/>
  <c r="P13" i="39" s="1"/>
  <c r="Q10" i="39"/>
  <c r="Q13" i="39" s="1"/>
  <c r="R10" i="39"/>
  <c r="S10" i="39"/>
  <c r="S12" i="39" s="1"/>
  <c r="T10" i="39"/>
  <c r="T13" i="39" s="1"/>
  <c r="U10" i="39"/>
  <c r="V10" i="39"/>
  <c r="W10" i="39"/>
  <c r="W12" i="39" s="1"/>
  <c r="X10" i="39"/>
  <c r="X13" i="39" s="1"/>
  <c r="Y10" i="39"/>
  <c r="Y13" i="39" s="1"/>
  <c r="Z10" i="39"/>
  <c r="N10" i="39"/>
  <c r="O9" i="39"/>
  <c r="P9" i="39"/>
  <c r="Q9" i="39"/>
  <c r="N9" i="39"/>
  <c r="D10" i="39"/>
  <c r="D13" i="39" s="1"/>
  <c r="E10" i="39"/>
  <c r="E13" i="39" s="1"/>
  <c r="F10" i="39"/>
  <c r="F12" i="39" s="1"/>
  <c r="G10" i="39"/>
  <c r="H10" i="39"/>
  <c r="I10" i="39"/>
  <c r="J10" i="39"/>
  <c r="K10" i="39"/>
  <c r="L10" i="39"/>
  <c r="L13" i="39" s="1"/>
  <c r="M10" i="39"/>
  <c r="M13" i="39" s="1"/>
  <c r="C10" i="39"/>
  <c r="C13" i="39" s="1"/>
  <c r="D9" i="39"/>
  <c r="E9" i="39"/>
  <c r="F9" i="39"/>
  <c r="G9" i="39"/>
  <c r="H9" i="39"/>
  <c r="I9" i="39"/>
  <c r="J9" i="39"/>
  <c r="K9" i="39"/>
  <c r="L9" i="39"/>
  <c r="M9" i="39"/>
  <c r="C9" i="39"/>
  <c r="J12" i="39" l="1"/>
  <c r="I13" i="39"/>
  <c r="H13" i="39"/>
  <c r="U13" i="39"/>
  <c r="K12" i="39"/>
  <c r="G12" i="39"/>
  <c r="N12" i="39"/>
  <c r="Z12" i="39"/>
  <c r="V12" i="39"/>
  <c r="R12" i="39"/>
  <c r="AC12" i="39"/>
  <c r="Y12" i="39"/>
  <c r="U12" i="39"/>
  <c r="Q12" i="39"/>
  <c r="M12" i="39"/>
  <c r="I12" i="39"/>
  <c r="E12" i="39"/>
  <c r="AA13" i="39"/>
  <c r="W13" i="39"/>
  <c r="S13" i="39"/>
  <c r="O13" i="39"/>
  <c r="K13" i="39"/>
  <c r="G13" i="39"/>
  <c r="AB12" i="39"/>
  <c r="X12" i="39"/>
  <c r="T12" i="39"/>
  <c r="P12" i="39"/>
  <c r="L12" i="39"/>
  <c r="H12" i="39"/>
  <c r="D12" i="39"/>
  <c r="Z13" i="39"/>
  <c r="V13" i="39"/>
  <c r="R13" i="39"/>
  <c r="N13" i="39"/>
  <c r="J13" i="39"/>
  <c r="F13" i="39"/>
  <c r="C12" i="39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115" i="46"/>
  <c r="AK116" i="46"/>
  <c r="AK117" i="46"/>
  <c r="AK118" i="46"/>
  <c r="AK119" i="46"/>
  <c r="AK120" i="46"/>
  <c r="AK121" i="46"/>
  <c r="AK122" i="46"/>
  <c r="AK123" i="46"/>
  <c r="AK124" i="46"/>
  <c r="AK125" i="46"/>
  <c r="AK126" i="46"/>
  <c r="AK127" i="46"/>
  <c r="AK128" i="46"/>
  <c r="AK129" i="46"/>
  <c r="AK130" i="46"/>
  <c r="AK131" i="46"/>
  <c r="AK132" i="46"/>
  <c r="AK133" i="46"/>
  <c r="AK134" i="46"/>
  <c r="AK135" i="46"/>
  <c r="AK136" i="46"/>
  <c r="AK137" i="46"/>
  <c r="AK138" i="46"/>
  <c r="AK139" i="46"/>
  <c r="AK140" i="46"/>
  <c r="AK141" i="46"/>
  <c r="AK142" i="46"/>
  <c r="AK143" i="46"/>
  <c r="AK144" i="46"/>
  <c r="AK145" i="46"/>
  <c r="AK146" i="46"/>
  <c r="AK147" i="46"/>
  <c r="AK148" i="46"/>
  <c r="AK149" i="46"/>
  <c r="AK150" i="46"/>
  <c r="AK151" i="46"/>
  <c r="AK152" i="46"/>
  <c r="AK153" i="46"/>
  <c r="AK154" i="46"/>
  <c r="AK155" i="46"/>
  <c r="AK156" i="46"/>
  <c r="AK157" i="46"/>
  <c r="AK158" i="46"/>
  <c r="AK159" i="46"/>
  <c r="AK160" i="46"/>
  <c r="AK161" i="46"/>
  <c r="AK162" i="46"/>
  <c r="AK163" i="46"/>
  <c r="AK164" i="46"/>
  <c r="AK165" i="46"/>
  <c r="AK166" i="46"/>
  <c r="AK167" i="46"/>
  <c r="AK168" i="46"/>
  <c r="AK169" i="46"/>
  <c r="AK170" i="46"/>
  <c r="AK171" i="46"/>
  <c r="AK172" i="46"/>
  <c r="AK173" i="46"/>
  <c r="AK174" i="46"/>
  <c r="AK175" i="46"/>
  <c r="AK176" i="46"/>
  <c r="AK177" i="46"/>
  <c r="AK178" i="46"/>
  <c r="AK179" i="46"/>
  <c r="AK180" i="46"/>
  <c r="AK181" i="46"/>
  <c r="AK182" i="46"/>
  <c r="AK183" i="46"/>
  <c r="AK184" i="46"/>
  <c r="AK185" i="46"/>
  <c r="AK186" i="46"/>
  <c r="AK187" i="46"/>
  <c r="AK188" i="46"/>
  <c r="AK189" i="46"/>
  <c r="AK190" i="46"/>
  <c r="AK191" i="46"/>
  <c r="AK192" i="46"/>
  <c r="AK193" i="46"/>
  <c r="AK194" i="46"/>
  <c r="AK195" i="46"/>
  <c r="AK196" i="46"/>
  <c r="AK197" i="46"/>
  <c r="AK198" i="46"/>
  <c r="AK199" i="46"/>
  <c r="AK200" i="46"/>
  <c r="AK201" i="46"/>
  <c r="AK202" i="46"/>
  <c r="AK203" i="46"/>
  <c r="AK204" i="46"/>
  <c r="AK205" i="46"/>
  <c r="AK206" i="46"/>
  <c r="AK207" i="46"/>
  <c r="AK208" i="46"/>
  <c r="AK209" i="46"/>
  <c r="AK210" i="46"/>
  <c r="AK211" i="46"/>
  <c r="AK212" i="46"/>
  <c r="AK213" i="46"/>
  <c r="AK214" i="46"/>
  <c r="AK215" i="46"/>
  <c r="AK216" i="46"/>
  <c r="AK217" i="46"/>
  <c r="AK218" i="46"/>
  <c r="AK219" i="46"/>
  <c r="AK220" i="46"/>
  <c r="AK221" i="46"/>
  <c r="AK222" i="46"/>
  <c r="AK223" i="46"/>
  <c r="AK224" i="46"/>
  <c r="AK225" i="46"/>
  <c r="AK226" i="46"/>
  <c r="AK227" i="46"/>
  <c r="AK228" i="46"/>
  <c r="AK229" i="46"/>
  <c r="AK230" i="46"/>
  <c r="AK231" i="46"/>
  <c r="AK232" i="46"/>
  <c r="AK233" i="46"/>
  <c r="AK234" i="46"/>
  <c r="AK235" i="46"/>
  <c r="AK236" i="46"/>
  <c r="AK237" i="46"/>
  <c r="AK238" i="46"/>
  <c r="AK239" i="46"/>
  <c r="AK240" i="46"/>
  <c r="AK241" i="46"/>
  <c r="AK242" i="46"/>
  <c r="AK243" i="46"/>
  <c r="AK244" i="46"/>
  <c r="AK245" i="46"/>
  <c r="AK246" i="46"/>
  <c r="AK247" i="46"/>
  <c r="AK248" i="46"/>
  <c r="AK249" i="46"/>
  <c r="AK250" i="46"/>
  <c r="AK251" i="46"/>
  <c r="AK252" i="46"/>
  <c r="AK253" i="46"/>
  <c r="AK254" i="46"/>
  <c r="AK255" i="46"/>
  <c r="AK256" i="46"/>
  <c r="AK257" i="46"/>
  <c r="AK258" i="46"/>
  <c r="AK259" i="46"/>
  <c r="AK260" i="46"/>
  <c r="AK261" i="46"/>
  <c r="AK262" i="46"/>
  <c r="AK263" i="46"/>
  <c r="AK264" i="46"/>
  <c r="AK265" i="46"/>
  <c r="AK266" i="46"/>
  <c r="AK267" i="46"/>
  <c r="AK268" i="46"/>
  <c r="AK269" i="46"/>
  <c r="AK270" i="46"/>
  <c r="AK271" i="46"/>
  <c r="AK272" i="46"/>
  <c r="AK273" i="46"/>
  <c r="AK274" i="46"/>
  <c r="AK275" i="46"/>
  <c r="AK276" i="46"/>
  <c r="AK277" i="46"/>
  <c r="AK278" i="46"/>
  <c r="AK279" i="46"/>
  <c r="AK280" i="46"/>
  <c r="AK281" i="46"/>
  <c r="AK282" i="46"/>
  <c r="AK283" i="46"/>
  <c r="AK284" i="46"/>
  <c r="AK285" i="46"/>
  <c r="AK286" i="46"/>
  <c r="AK287" i="46"/>
  <c r="AK288" i="46"/>
  <c r="AK289" i="46"/>
  <c r="AK290" i="46"/>
  <c r="AK291" i="46"/>
  <c r="AK292" i="46"/>
  <c r="AK293" i="46"/>
  <c r="AK294" i="46"/>
  <c r="AK295" i="46"/>
  <c r="AK296" i="46"/>
  <c r="AK297" i="46"/>
  <c r="AK298" i="46"/>
  <c r="AK299" i="46"/>
  <c r="AK300" i="46"/>
  <c r="AK301" i="46"/>
  <c r="AK302" i="46"/>
  <c r="AK303" i="46"/>
  <c r="AK304" i="46"/>
  <c r="AK305" i="46"/>
  <c r="AK306" i="46"/>
  <c r="AK307" i="46"/>
  <c r="AK308" i="46"/>
  <c r="AK309" i="46"/>
  <c r="AK310" i="46"/>
  <c r="AK311" i="46"/>
  <c r="AK312" i="46"/>
  <c r="AK313" i="46"/>
  <c r="AK314" i="46"/>
  <c r="AK315" i="46"/>
  <c r="AK316" i="46"/>
  <c r="AK317" i="46"/>
  <c r="AK318" i="46"/>
  <c r="AK319" i="46"/>
  <c r="AK320" i="46"/>
  <c r="AK321" i="46"/>
  <c r="AK322" i="46"/>
  <c r="AK323" i="46"/>
  <c r="AK324" i="46"/>
  <c r="AK325" i="46"/>
  <c r="AK326" i="46"/>
  <c r="AK327" i="46"/>
  <c r="AK328" i="46"/>
  <c r="AK329" i="46"/>
  <c r="AK330" i="46"/>
  <c r="AK331" i="46"/>
  <c r="AK332" i="46"/>
  <c r="AK333" i="46"/>
  <c r="AK334" i="46"/>
  <c r="AK335" i="46"/>
  <c r="AK336" i="46"/>
  <c r="AK337" i="46"/>
  <c r="AK338" i="46"/>
  <c r="AK339" i="46"/>
  <c r="AK340" i="46"/>
  <c r="AK341" i="46"/>
  <c r="AK342" i="46"/>
  <c r="AK343" i="46"/>
  <c r="AK344" i="46"/>
  <c r="AK345" i="46"/>
  <c r="AK346" i="46"/>
  <c r="AK347" i="46"/>
  <c r="AK348" i="46"/>
  <c r="AK349" i="46"/>
  <c r="AK350" i="46"/>
  <c r="AK351" i="46"/>
  <c r="AK352" i="46"/>
  <c r="AK353" i="46"/>
  <c r="AK354" i="46"/>
  <c r="AK355" i="46"/>
  <c r="AK356" i="46"/>
  <c r="AK357" i="46"/>
  <c r="AK358" i="46"/>
  <c r="AK359" i="46"/>
  <c r="AK360" i="46"/>
  <c r="AK361" i="46"/>
  <c r="AK362" i="46"/>
  <c r="AK363" i="46"/>
  <c r="AK364" i="46"/>
  <c r="AK365" i="46"/>
  <c r="AK366" i="46"/>
  <c r="AK367" i="46"/>
  <c r="AK368" i="46"/>
  <c r="AK369" i="46"/>
  <c r="AK370" i="46"/>
  <c r="AK371" i="46"/>
  <c r="AK372" i="46"/>
  <c r="AK373" i="46"/>
  <c r="AK374" i="46"/>
  <c r="AK375" i="46"/>
  <c r="AK376" i="46"/>
  <c r="AK377" i="46"/>
  <c r="AK378" i="46"/>
  <c r="AK379" i="46"/>
  <c r="AK380" i="46"/>
  <c r="AK381" i="46"/>
  <c r="AK382" i="46"/>
  <c r="AK383" i="46"/>
  <c r="AK384" i="46"/>
  <c r="AK385" i="46"/>
  <c r="AK386" i="46"/>
  <c r="AK387" i="46"/>
  <c r="AK388" i="46"/>
  <c r="AK389" i="46"/>
  <c r="AK390" i="46"/>
  <c r="AK391" i="46"/>
  <c r="AK392" i="46"/>
  <c r="AK393" i="46"/>
  <c r="AK394" i="46"/>
  <c r="AK395" i="46"/>
  <c r="AK396" i="46"/>
  <c r="AK397" i="46"/>
  <c r="AK398" i="46"/>
  <c r="AK399" i="46"/>
  <c r="AK400" i="46"/>
  <c r="AK401" i="46"/>
  <c r="AK402" i="46"/>
  <c r="AK403" i="46"/>
  <c r="AK404" i="46"/>
  <c r="AK405" i="46"/>
  <c r="AK406" i="46"/>
  <c r="AK407" i="46"/>
  <c r="AK408" i="46"/>
  <c r="AK409" i="46"/>
  <c r="AK410" i="46"/>
  <c r="AK411" i="46"/>
  <c r="AK412" i="46"/>
  <c r="AK413" i="46"/>
  <c r="AK414" i="46"/>
  <c r="AK415" i="46"/>
  <c r="AK416" i="46"/>
  <c r="AK417" i="46"/>
  <c r="AK418" i="46"/>
  <c r="AK419" i="46"/>
  <c r="AK420" i="46"/>
  <c r="AK421" i="46"/>
  <c r="AK422" i="46"/>
  <c r="AK423" i="46"/>
  <c r="AK424" i="46"/>
  <c r="AK425" i="46"/>
  <c r="AK426" i="46"/>
  <c r="AK427" i="46"/>
  <c r="AK428" i="46"/>
  <c r="AK429" i="46"/>
  <c r="AK430" i="46"/>
  <c r="AK431" i="46"/>
  <c r="AK432" i="46"/>
  <c r="AK433" i="46"/>
  <c r="AK434" i="46"/>
  <c r="AK435" i="46"/>
  <c r="AK436" i="46"/>
  <c r="AK437" i="46"/>
  <c r="AK438" i="46"/>
  <c r="AK439" i="46"/>
  <c r="AK440" i="46"/>
  <c r="AK441" i="46"/>
  <c r="AK442" i="46"/>
  <c r="AK443" i="46"/>
  <c r="AK444" i="46"/>
  <c r="AK445" i="46"/>
  <c r="AK446" i="46"/>
  <c r="AK447" i="46"/>
  <c r="AK448" i="46"/>
  <c r="AK449" i="46"/>
  <c r="AK450" i="46"/>
  <c r="AK451" i="46"/>
  <c r="AK452" i="46"/>
  <c r="AK453" i="46"/>
  <c r="AK454" i="46"/>
  <c r="AK455" i="46"/>
  <c r="AK456" i="46"/>
  <c r="AK457" i="46"/>
  <c r="AK458" i="46"/>
  <c r="AK459" i="46"/>
  <c r="AK460" i="46"/>
  <c r="AK461" i="46"/>
  <c r="AK462" i="46"/>
  <c r="AK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6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115" i="46"/>
  <c r="AJ116" i="46"/>
  <c r="AJ117" i="46"/>
  <c r="AJ118" i="46"/>
  <c r="AJ119" i="46"/>
  <c r="AJ120" i="46"/>
  <c r="AJ121" i="46"/>
  <c r="AJ122" i="46"/>
  <c r="AJ123" i="46"/>
  <c r="AJ124" i="46"/>
  <c r="AJ125" i="46"/>
  <c r="AJ126" i="46"/>
  <c r="AJ127" i="46"/>
  <c r="AJ128" i="46"/>
  <c r="AJ129" i="46"/>
  <c r="AJ130" i="46"/>
  <c r="AJ131" i="46"/>
  <c r="AJ132" i="46"/>
  <c r="AJ133" i="46"/>
  <c r="AJ134" i="46"/>
  <c r="AJ135" i="46"/>
  <c r="AJ136" i="46"/>
  <c r="AJ137" i="46"/>
  <c r="AJ138" i="46"/>
  <c r="AJ139" i="46"/>
  <c r="AJ140" i="46"/>
  <c r="AJ141" i="46"/>
  <c r="AJ142" i="46"/>
  <c r="AJ143" i="46"/>
  <c r="AJ144" i="46"/>
  <c r="AJ145" i="46"/>
  <c r="AJ146" i="46"/>
  <c r="AJ147" i="46"/>
  <c r="AJ148" i="46"/>
  <c r="AJ149" i="46"/>
  <c r="AJ150" i="46"/>
  <c r="AJ151" i="46"/>
  <c r="AJ152" i="46"/>
  <c r="AJ153" i="46"/>
  <c r="AJ154" i="46"/>
  <c r="AJ155" i="46"/>
  <c r="AJ156" i="46"/>
  <c r="AJ157" i="46"/>
  <c r="AJ158" i="46"/>
  <c r="AJ159" i="46"/>
  <c r="AJ160" i="46"/>
  <c r="AJ161" i="46"/>
  <c r="AJ162" i="46"/>
  <c r="AJ163" i="46"/>
  <c r="AJ164" i="46"/>
  <c r="AJ165" i="46"/>
  <c r="AJ166" i="46"/>
  <c r="AJ167" i="46"/>
  <c r="AJ168" i="46"/>
  <c r="AJ169" i="46"/>
  <c r="AJ170" i="46"/>
  <c r="AJ171" i="46"/>
  <c r="AJ172" i="46"/>
  <c r="AJ173" i="46"/>
  <c r="AJ174" i="46"/>
  <c r="AJ175" i="46"/>
  <c r="AJ176" i="46"/>
  <c r="AJ177" i="46"/>
  <c r="AJ178" i="46"/>
  <c r="AJ179" i="46"/>
  <c r="AJ180" i="46"/>
  <c r="AJ181" i="46"/>
  <c r="AJ182" i="46"/>
  <c r="AJ183" i="46"/>
  <c r="AJ184" i="46"/>
  <c r="AJ185" i="46"/>
  <c r="AJ186" i="46"/>
  <c r="AJ187" i="46"/>
  <c r="AJ188" i="46"/>
  <c r="AJ189" i="46"/>
  <c r="AJ190" i="46"/>
  <c r="AJ191" i="46"/>
  <c r="AJ192" i="46"/>
  <c r="AJ193" i="46"/>
  <c r="AJ194" i="46"/>
  <c r="AJ195" i="46"/>
  <c r="AJ196" i="46"/>
  <c r="AJ197" i="46"/>
  <c r="AJ198" i="46"/>
  <c r="AJ199" i="46"/>
  <c r="AJ200" i="46"/>
  <c r="AJ201" i="46"/>
  <c r="AJ202" i="46"/>
  <c r="AJ203" i="46"/>
  <c r="AJ204" i="46"/>
  <c r="AJ205" i="46"/>
  <c r="AJ206" i="46"/>
  <c r="AJ207" i="46"/>
  <c r="AJ208" i="46"/>
  <c r="AJ209" i="46"/>
  <c r="AJ210" i="46"/>
  <c r="AJ211" i="46"/>
  <c r="AJ212" i="46"/>
  <c r="AJ213" i="46"/>
  <c r="AJ214" i="46"/>
  <c r="AJ215" i="46"/>
  <c r="AJ216" i="46"/>
  <c r="AJ217" i="46"/>
  <c r="AJ218" i="46"/>
  <c r="AJ219" i="46"/>
  <c r="AJ220" i="46"/>
  <c r="AJ221" i="46"/>
  <c r="AJ222" i="46"/>
  <c r="AJ223" i="46"/>
  <c r="AJ224" i="46"/>
  <c r="AJ225" i="46"/>
  <c r="AJ226" i="46"/>
  <c r="AJ227" i="46"/>
  <c r="AJ228" i="46"/>
  <c r="AJ229" i="46"/>
  <c r="AJ230" i="46"/>
  <c r="AJ231" i="46"/>
  <c r="AJ232" i="46"/>
  <c r="AJ233" i="46"/>
  <c r="AJ234" i="46"/>
  <c r="AJ235" i="46"/>
  <c r="AJ236" i="46"/>
  <c r="AJ237" i="46"/>
  <c r="AJ238" i="46"/>
  <c r="AJ239" i="46"/>
  <c r="AJ240" i="46"/>
  <c r="AJ241" i="46"/>
  <c r="AJ242" i="46"/>
  <c r="AJ243" i="46"/>
  <c r="AJ244" i="46"/>
  <c r="AJ245" i="46"/>
  <c r="AJ246" i="46"/>
  <c r="AJ247" i="46"/>
  <c r="AJ248" i="46"/>
  <c r="AJ249" i="46"/>
  <c r="AJ250" i="46"/>
  <c r="AJ251" i="46"/>
  <c r="AJ252" i="46"/>
  <c r="AJ253" i="46"/>
  <c r="AJ254" i="46"/>
  <c r="AJ255" i="46"/>
  <c r="AJ256" i="46"/>
  <c r="AJ257" i="46"/>
  <c r="AJ258" i="46"/>
  <c r="AJ259" i="46"/>
  <c r="AJ260" i="46"/>
  <c r="AJ261" i="46"/>
  <c r="AJ262" i="46"/>
  <c r="AJ263" i="46"/>
  <c r="AJ264" i="46"/>
  <c r="AJ265" i="46"/>
  <c r="AJ266" i="46"/>
  <c r="AJ267" i="46"/>
  <c r="AJ268" i="46"/>
  <c r="AJ269" i="46"/>
  <c r="AJ270" i="46"/>
  <c r="AJ271" i="46"/>
  <c r="AJ272" i="46"/>
  <c r="AJ273" i="46"/>
  <c r="AJ274" i="46"/>
  <c r="AJ275" i="46"/>
  <c r="AJ276" i="46"/>
  <c r="AJ277" i="46"/>
  <c r="AJ278" i="46"/>
  <c r="AJ279" i="46"/>
  <c r="AJ280" i="46"/>
  <c r="AJ281" i="46"/>
  <c r="AJ282" i="46"/>
  <c r="AJ283" i="46"/>
  <c r="AJ284" i="46"/>
  <c r="AJ285" i="46"/>
  <c r="AJ286" i="46"/>
  <c r="AJ287" i="46"/>
  <c r="AJ288" i="46"/>
  <c r="AJ289" i="46"/>
  <c r="AJ290" i="46"/>
  <c r="AJ291" i="46"/>
  <c r="AJ292" i="46"/>
  <c r="AJ293" i="46"/>
  <c r="AJ294" i="46"/>
  <c r="AJ295" i="46"/>
  <c r="AJ296" i="46"/>
  <c r="AJ297" i="46"/>
  <c r="AJ298" i="46"/>
  <c r="AJ299" i="46"/>
  <c r="AJ300" i="46"/>
  <c r="AJ301" i="46"/>
  <c r="AJ302" i="46"/>
  <c r="AJ303" i="46"/>
  <c r="AJ304" i="46"/>
  <c r="AJ305" i="46"/>
  <c r="AJ306" i="46"/>
  <c r="AJ307" i="46"/>
  <c r="AJ308" i="46"/>
  <c r="AJ309" i="46"/>
  <c r="AJ310" i="46"/>
  <c r="AJ311" i="46"/>
  <c r="AJ312" i="46"/>
  <c r="AJ313" i="46"/>
  <c r="AJ314" i="46"/>
  <c r="AJ315" i="46"/>
  <c r="AJ316" i="46"/>
  <c r="AJ317" i="46"/>
  <c r="AJ318" i="46"/>
  <c r="AJ319" i="46"/>
  <c r="AJ320" i="46"/>
  <c r="AJ321" i="46"/>
  <c r="AJ322" i="46"/>
  <c r="AJ323" i="46"/>
  <c r="AJ324" i="46"/>
  <c r="AJ325" i="46"/>
  <c r="AJ326" i="46"/>
  <c r="AJ327" i="46"/>
  <c r="AJ328" i="46"/>
  <c r="AJ329" i="46"/>
  <c r="AJ330" i="46"/>
  <c r="AJ331" i="46"/>
  <c r="AJ332" i="46"/>
  <c r="AJ333" i="46"/>
  <c r="AJ334" i="46"/>
  <c r="AJ335" i="46"/>
  <c r="AJ336" i="46"/>
  <c r="AJ337" i="46"/>
  <c r="AJ338" i="46"/>
  <c r="AJ339" i="46"/>
  <c r="AJ340" i="46"/>
  <c r="AJ341" i="46"/>
  <c r="AJ342" i="46"/>
  <c r="AJ343" i="46"/>
  <c r="AJ344" i="46"/>
  <c r="AJ345" i="46"/>
  <c r="AJ346" i="46"/>
  <c r="AJ347" i="46"/>
  <c r="AJ348" i="46"/>
  <c r="AJ349" i="46"/>
  <c r="AJ350" i="46"/>
  <c r="AJ351" i="46"/>
  <c r="AJ352" i="46"/>
  <c r="AJ353" i="46"/>
  <c r="AJ354" i="46"/>
  <c r="AJ355" i="46"/>
  <c r="AJ356" i="46"/>
  <c r="AJ357" i="46"/>
  <c r="AJ358" i="46"/>
  <c r="AJ359" i="46"/>
  <c r="AJ360" i="46"/>
  <c r="AJ361" i="46"/>
  <c r="AJ362" i="46"/>
  <c r="AJ363" i="46"/>
  <c r="AJ364" i="46"/>
  <c r="AJ365" i="46"/>
  <c r="AJ366" i="46"/>
  <c r="AJ367" i="46"/>
  <c r="AJ368" i="46"/>
  <c r="AJ369" i="46"/>
  <c r="AJ370" i="46"/>
  <c r="AJ371" i="46"/>
  <c r="AJ372" i="46"/>
  <c r="AJ373" i="46"/>
  <c r="AJ374" i="46"/>
  <c r="AJ375" i="46"/>
  <c r="AJ376" i="46"/>
  <c r="AJ377" i="46"/>
  <c r="AJ378" i="46"/>
  <c r="AJ379" i="46"/>
  <c r="AJ380" i="46"/>
  <c r="AJ381" i="46"/>
  <c r="AJ382" i="46"/>
  <c r="AJ383" i="46"/>
  <c r="AJ384" i="46"/>
  <c r="AJ385" i="46"/>
  <c r="AJ386" i="46"/>
  <c r="AJ387" i="46"/>
  <c r="AJ388" i="46"/>
  <c r="AJ389" i="46"/>
  <c r="AJ390" i="46"/>
  <c r="AJ391" i="46"/>
  <c r="AJ392" i="46"/>
  <c r="AJ393" i="46"/>
  <c r="AJ394" i="46"/>
  <c r="AJ395" i="46"/>
  <c r="AJ396" i="46"/>
  <c r="AJ397" i="46"/>
  <c r="AJ398" i="46"/>
  <c r="AJ399" i="46"/>
  <c r="AJ400" i="46"/>
  <c r="AJ401" i="46"/>
  <c r="AJ402" i="46"/>
  <c r="AJ403" i="46"/>
  <c r="AJ404" i="46"/>
  <c r="AJ405" i="46"/>
  <c r="AJ406" i="46"/>
  <c r="AJ407" i="46"/>
  <c r="AJ408" i="46"/>
  <c r="AJ409" i="46"/>
  <c r="AJ410" i="46"/>
  <c r="AJ411" i="46"/>
  <c r="AJ412" i="46"/>
  <c r="AJ413" i="46"/>
  <c r="AJ414" i="46"/>
  <c r="AJ415" i="46"/>
  <c r="AJ416" i="46"/>
  <c r="AJ417" i="46"/>
  <c r="AJ418" i="46"/>
  <c r="AJ419" i="46"/>
  <c r="AJ420" i="46"/>
  <c r="AJ421" i="46"/>
  <c r="AJ422" i="46"/>
  <c r="AJ423" i="46"/>
  <c r="AJ424" i="46"/>
  <c r="AJ425" i="46"/>
  <c r="AJ426" i="46"/>
  <c r="AJ427" i="46"/>
  <c r="AJ428" i="46"/>
  <c r="AJ429" i="46"/>
  <c r="AJ430" i="46"/>
  <c r="AJ431" i="46"/>
  <c r="AJ432" i="46"/>
  <c r="AJ433" i="46"/>
  <c r="AJ434" i="46"/>
  <c r="AJ435" i="46"/>
  <c r="AJ436" i="46"/>
  <c r="AJ437" i="46"/>
  <c r="AJ438" i="46"/>
  <c r="AJ439" i="46"/>
  <c r="AJ440" i="46"/>
  <c r="AJ441" i="46"/>
  <c r="AJ442" i="46"/>
  <c r="AJ443" i="46"/>
  <c r="AJ444" i="46"/>
  <c r="AJ445" i="46"/>
  <c r="AJ446" i="46"/>
  <c r="AJ447" i="46"/>
  <c r="AJ448" i="46"/>
  <c r="AJ449" i="46"/>
  <c r="AJ450" i="46"/>
  <c r="AJ451" i="46"/>
  <c r="AJ452" i="46"/>
  <c r="AJ453" i="46"/>
  <c r="AJ454" i="46"/>
  <c r="AJ455" i="46"/>
  <c r="AJ456" i="46"/>
  <c r="AJ457" i="46"/>
  <c r="AJ458" i="46"/>
  <c r="AJ459" i="46"/>
  <c r="AJ460" i="46"/>
  <c r="AJ461" i="46"/>
  <c r="AJ462" i="46"/>
  <c r="AJ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114" i="46"/>
  <c r="AI115" i="46"/>
  <c r="AI116" i="46"/>
  <c r="AI117" i="46"/>
  <c r="AI118" i="46"/>
  <c r="AI119" i="46"/>
  <c r="AI120" i="46"/>
  <c r="AI121" i="46"/>
  <c r="AI122" i="46"/>
  <c r="AI123" i="46"/>
  <c r="AI124" i="46"/>
  <c r="AI125" i="46"/>
  <c r="AI126" i="46"/>
  <c r="AI127" i="46"/>
  <c r="AI128" i="46"/>
  <c r="AI129" i="46"/>
  <c r="AI130" i="46"/>
  <c r="AI131" i="46"/>
  <c r="AI132" i="46"/>
  <c r="AI133" i="46"/>
  <c r="AI134" i="46"/>
  <c r="AI135" i="46"/>
  <c r="AI136" i="46"/>
  <c r="AI137" i="46"/>
  <c r="AI138" i="46"/>
  <c r="AI139" i="46"/>
  <c r="AI140" i="46"/>
  <c r="AI141" i="46"/>
  <c r="AI142" i="46"/>
  <c r="AI143" i="46"/>
  <c r="AI144" i="46"/>
  <c r="AI145" i="46"/>
  <c r="AI146" i="46"/>
  <c r="AI147" i="46"/>
  <c r="AI148" i="46"/>
  <c r="AI149" i="46"/>
  <c r="AI150" i="46"/>
  <c r="AI151" i="46"/>
  <c r="AI152" i="46"/>
  <c r="AI153" i="46"/>
  <c r="AI154" i="46"/>
  <c r="AI155" i="46"/>
  <c r="AI156" i="46"/>
  <c r="AI157" i="46"/>
  <c r="AI158" i="46"/>
  <c r="AI159" i="46"/>
  <c r="AI160" i="46"/>
  <c r="AI161" i="46"/>
  <c r="AI162" i="46"/>
  <c r="AI163" i="46"/>
  <c r="AI164" i="46"/>
  <c r="AI165" i="46"/>
  <c r="AI166" i="46"/>
  <c r="AI167" i="46"/>
  <c r="AI168" i="46"/>
  <c r="AI169" i="46"/>
  <c r="AI170" i="46"/>
  <c r="AI171" i="46"/>
  <c r="AI172" i="46"/>
  <c r="AI173" i="46"/>
  <c r="AI174" i="46"/>
  <c r="AI175" i="46"/>
  <c r="AI176" i="46"/>
  <c r="AI177" i="46"/>
  <c r="AI178" i="46"/>
  <c r="AI179" i="46"/>
  <c r="AI180" i="46"/>
  <c r="AI181" i="46"/>
  <c r="AI182" i="46"/>
  <c r="AI183" i="46"/>
  <c r="AI184" i="46"/>
  <c r="AI185" i="46"/>
  <c r="AI186" i="46"/>
  <c r="AI187" i="46"/>
  <c r="AI188" i="46"/>
  <c r="AI189" i="46"/>
  <c r="AI190" i="46"/>
  <c r="AI191" i="46"/>
  <c r="AI192" i="46"/>
  <c r="AI193" i="46"/>
  <c r="AI194" i="46"/>
  <c r="AI195" i="46"/>
  <c r="AI196" i="46"/>
  <c r="AI197" i="46"/>
  <c r="AI198" i="46"/>
  <c r="AI199" i="46"/>
  <c r="AI200" i="46"/>
  <c r="AI201" i="46"/>
  <c r="AI202" i="46"/>
  <c r="AI203" i="46"/>
  <c r="AI204" i="46"/>
  <c r="AI205" i="46"/>
  <c r="AI206" i="46"/>
  <c r="AI207" i="46"/>
  <c r="AI208" i="46"/>
  <c r="AI209" i="46"/>
  <c r="AI210" i="46"/>
  <c r="AI211" i="46"/>
  <c r="AI212" i="46"/>
  <c r="AI213" i="46"/>
  <c r="AI214" i="46"/>
  <c r="AI215" i="46"/>
  <c r="AI216" i="46"/>
  <c r="AI217" i="46"/>
  <c r="AI218" i="46"/>
  <c r="AI219" i="46"/>
  <c r="AI220" i="46"/>
  <c r="AI221" i="46"/>
  <c r="AI222" i="46"/>
  <c r="AI223" i="46"/>
  <c r="AI224" i="46"/>
  <c r="AI225" i="46"/>
  <c r="AI226" i="46"/>
  <c r="AI227" i="46"/>
  <c r="AI228" i="46"/>
  <c r="AI229" i="46"/>
  <c r="AI230" i="46"/>
  <c r="AI231" i="46"/>
  <c r="AI232" i="46"/>
  <c r="AI233" i="46"/>
  <c r="AI234" i="46"/>
  <c r="AI235" i="46"/>
  <c r="AI236" i="46"/>
  <c r="AI237" i="46"/>
  <c r="AI238" i="46"/>
  <c r="AI239" i="46"/>
  <c r="AI240" i="46"/>
  <c r="AI241" i="46"/>
  <c r="AI242" i="46"/>
  <c r="AI243" i="46"/>
  <c r="AI244" i="46"/>
  <c r="AI245" i="46"/>
  <c r="AI246" i="46"/>
  <c r="AI247" i="46"/>
  <c r="AI248" i="46"/>
  <c r="AI249" i="46"/>
  <c r="AI250" i="46"/>
  <c r="AI251" i="46"/>
  <c r="AI252" i="46"/>
  <c r="AI253" i="46"/>
  <c r="AI254" i="46"/>
  <c r="AI255" i="46"/>
  <c r="AI256" i="46"/>
  <c r="AI257" i="46"/>
  <c r="AI258" i="46"/>
  <c r="AI259" i="46"/>
  <c r="AI260" i="46"/>
  <c r="AI261" i="46"/>
  <c r="AI262" i="46"/>
  <c r="AI263" i="46"/>
  <c r="AI264" i="46"/>
  <c r="AI265" i="46"/>
  <c r="AI266" i="46"/>
  <c r="AI267" i="46"/>
  <c r="AI268" i="46"/>
  <c r="AI269" i="46"/>
  <c r="AI270" i="46"/>
  <c r="AI271" i="46"/>
  <c r="AI272" i="46"/>
  <c r="AI273" i="46"/>
  <c r="AI274" i="46"/>
  <c r="AI275" i="46"/>
  <c r="AI276" i="46"/>
  <c r="AI277" i="46"/>
  <c r="AI278" i="46"/>
  <c r="AI279" i="46"/>
  <c r="AI280" i="46"/>
  <c r="AI281" i="46"/>
  <c r="AI282" i="46"/>
  <c r="AI283" i="46"/>
  <c r="AI284" i="46"/>
  <c r="AI285" i="46"/>
  <c r="AI286" i="46"/>
  <c r="AI287" i="46"/>
  <c r="AI288" i="46"/>
  <c r="AI289" i="46"/>
  <c r="AI290" i="46"/>
  <c r="AI291" i="46"/>
  <c r="AI292" i="46"/>
  <c r="AI293" i="46"/>
  <c r="AI294" i="46"/>
  <c r="AI295" i="46"/>
  <c r="AI296" i="46"/>
  <c r="AI297" i="46"/>
  <c r="AI298" i="46"/>
  <c r="AI299" i="46"/>
  <c r="AI300" i="46"/>
  <c r="AI301" i="46"/>
  <c r="AI302" i="46"/>
  <c r="AI303" i="46"/>
  <c r="AI304" i="46"/>
  <c r="AI305" i="46"/>
  <c r="AI306" i="46"/>
  <c r="AI307" i="46"/>
  <c r="AI308" i="46"/>
  <c r="AI309" i="46"/>
  <c r="AI310" i="46"/>
  <c r="AI311" i="46"/>
  <c r="AI312" i="46"/>
  <c r="AI313" i="46"/>
  <c r="AI314" i="46"/>
  <c r="AI315" i="46"/>
  <c r="AI316" i="46"/>
  <c r="AI317" i="46"/>
  <c r="AI318" i="46"/>
  <c r="AI319" i="46"/>
  <c r="AI320" i="46"/>
  <c r="AI321" i="46"/>
  <c r="AI322" i="46"/>
  <c r="AI323" i="46"/>
  <c r="AI324" i="46"/>
  <c r="AI325" i="46"/>
  <c r="AI326" i="46"/>
  <c r="AI327" i="46"/>
  <c r="AI328" i="46"/>
  <c r="AI329" i="46"/>
  <c r="AI330" i="46"/>
  <c r="AI331" i="46"/>
  <c r="AI332" i="46"/>
  <c r="AI333" i="46"/>
  <c r="AI334" i="46"/>
  <c r="AI335" i="46"/>
  <c r="AI336" i="46"/>
  <c r="AI337" i="46"/>
  <c r="AI338" i="46"/>
  <c r="AI339" i="46"/>
  <c r="AI340" i="46"/>
  <c r="AI341" i="46"/>
  <c r="AI342" i="46"/>
  <c r="AI343" i="46"/>
  <c r="AI344" i="46"/>
  <c r="AI345" i="46"/>
  <c r="AI346" i="46"/>
  <c r="AI347" i="46"/>
  <c r="AI348" i="46"/>
  <c r="AI349" i="46"/>
  <c r="AI350" i="46"/>
  <c r="AI351" i="46"/>
  <c r="AI352" i="46"/>
  <c r="AI353" i="46"/>
  <c r="AI354" i="46"/>
  <c r="AI355" i="46"/>
  <c r="AI356" i="46"/>
  <c r="AI357" i="46"/>
  <c r="AI358" i="46"/>
  <c r="AI359" i="46"/>
  <c r="AI360" i="46"/>
  <c r="AI361" i="46"/>
  <c r="AI362" i="46"/>
  <c r="AI363" i="46"/>
  <c r="AI364" i="46"/>
  <c r="AI365" i="46"/>
  <c r="AI366" i="46"/>
  <c r="AI367" i="46"/>
  <c r="AI368" i="46"/>
  <c r="AI369" i="46"/>
  <c r="AI370" i="46"/>
  <c r="AI371" i="46"/>
  <c r="AI372" i="46"/>
  <c r="AI373" i="46"/>
  <c r="AI374" i="46"/>
  <c r="AI375" i="46"/>
  <c r="AI376" i="46"/>
  <c r="AI377" i="46"/>
  <c r="AI378" i="46"/>
  <c r="AI379" i="46"/>
  <c r="AI380" i="46"/>
  <c r="AI381" i="46"/>
  <c r="AI382" i="46"/>
  <c r="AI383" i="46"/>
  <c r="AI384" i="46"/>
  <c r="AI385" i="46"/>
  <c r="AI386" i="46"/>
  <c r="AI387" i="46"/>
  <c r="AI388" i="46"/>
  <c r="AI389" i="46"/>
  <c r="AI390" i="46"/>
  <c r="AI391" i="46"/>
  <c r="AI392" i="46"/>
  <c r="AI393" i="46"/>
  <c r="AI394" i="46"/>
  <c r="AI395" i="46"/>
  <c r="AI396" i="46"/>
  <c r="AI397" i="46"/>
  <c r="AI398" i="46"/>
  <c r="AI399" i="46"/>
  <c r="AI400" i="46"/>
  <c r="AI401" i="46"/>
  <c r="AI402" i="46"/>
  <c r="AI403" i="46"/>
  <c r="AI404" i="46"/>
  <c r="AI405" i="46"/>
  <c r="AI406" i="46"/>
  <c r="AI407" i="46"/>
  <c r="AI408" i="46"/>
  <c r="AI409" i="46"/>
  <c r="AI410" i="46"/>
  <c r="AI411" i="46"/>
  <c r="AI412" i="46"/>
  <c r="AI413" i="46"/>
  <c r="AI414" i="46"/>
  <c r="AI415" i="46"/>
  <c r="AI416" i="46"/>
  <c r="AI417" i="46"/>
  <c r="AI418" i="46"/>
  <c r="AI419" i="46"/>
  <c r="AI420" i="46"/>
  <c r="AI421" i="46"/>
  <c r="AI422" i="46"/>
  <c r="AI423" i="46"/>
  <c r="AI424" i="46"/>
  <c r="AI425" i="46"/>
  <c r="AI426" i="46"/>
  <c r="AI427" i="46"/>
  <c r="AI428" i="46"/>
  <c r="AI429" i="46"/>
  <c r="AI430" i="46"/>
  <c r="AI431" i="46"/>
  <c r="AI432" i="46"/>
  <c r="AI433" i="46"/>
  <c r="AI434" i="46"/>
  <c r="AI435" i="46"/>
  <c r="AI436" i="46"/>
  <c r="AI437" i="46"/>
  <c r="AI438" i="46"/>
  <c r="AI439" i="46"/>
  <c r="AI440" i="46"/>
  <c r="AI441" i="46"/>
  <c r="AI442" i="46"/>
  <c r="AI443" i="46"/>
  <c r="AI444" i="46"/>
  <c r="AI445" i="46"/>
  <c r="AI446" i="46"/>
  <c r="AI447" i="46"/>
  <c r="AI448" i="46"/>
  <c r="AI449" i="46"/>
  <c r="AI450" i="46"/>
  <c r="AI451" i="46"/>
  <c r="AI452" i="46"/>
  <c r="AI453" i="46"/>
  <c r="AI454" i="46"/>
  <c r="AI455" i="46"/>
  <c r="AI456" i="46"/>
  <c r="AI457" i="46"/>
  <c r="AI458" i="46"/>
  <c r="AI459" i="46"/>
  <c r="AI460" i="46"/>
  <c r="AI461" i="46"/>
  <c r="AI462" i="46"/>
  <c r="AI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115" i="46"/>
  <c r="AH116" i="46"/>
  <c r="AH117" i="46"/>
  <c r="AH118" i="46"/>
  <c r="AH119" i="46"/>
  <c r="AH120" i="46"/>
  <c r="AH121" i="46"/>
  <c r="AH122" i="46"/>
  <c r="AH123" i="46"/>
  <c r="AH124" i="46"/>
  <c r="AH125" i="46"/>
  <c r="AH126" i="46"/>
  <c r="AH127" i="46"/>
  <c r="AH128" i="46"/>
  <c r="AH129" i="46"/>
  <c r="AH130" i="46"/>
  <c r="AH131" i="46"/>
  <c r="AH132" i="46"/>
  <c r="AH133" i="46"/>
  <c r="AH134" i="46"/>
  <c r="AH135" i="46"/>
  <c r="AH136" i="46"/>
  <c r="AH137" i="46"/>
  <c r="AH138" i="46"/>
  <c r="AH139" i="46"/>
  <c r="AH140" i="46"/>
  <c r="AH141" i="46"/>
  <c r="AH142" i="46"/>
  <c r="AH143" i="46"/>
  <c r="AH144" i="46"/>
  <c r="AH145" i="46"/>
  <c r="AH146" i="46"/>
  <c r="AH147" i="46"/>
  <c r="AH148" i="46"/>
  <c r="AH149" i="46"/>
  <c r="AH150" i="46"/>
  <c r="AH151" i="46"/>
  <c r="AH152" i="46"/>
  <c r="AH153" i="46"/>
  <c r="AH154" i="46"/>
  <c r="AH155" i="46"/>
  <c r="AH156" i="46"/>
  <c r="AH157" i="46"/>
  <c r="AH158" i="46"/>
  <c r="AH159" i="46"/>
  <c r="AH160" i="46"/>
  <c r="AH161" i="46"/>
  <c r="AH162" i="46"/>
  <c r="AH163" i="46"/>
  <c r="AH164" i="46"/>
  <c r="AH165" i="46"/>
  <c r="AH166" i="46"/>
  <c r="AH167" i="46"/>
  <c r="AH168" i="46"/>
  <c r="AH169" i="46"/>
  <c r="AH170" i="46"/>
  <c r="AH171" i="46"/>
  <c r="AH172" i="46"/>
  <c r="AH173" i="46"/>
  <c r="AH174" i="46"/>
  <c r="AH175" i="46"/>
  <c r="AH176" i="46"/>
  <c r="AH177" i="46"/>
  <c r="AH178" i="46"/>
  <c r="AH179" i="46"/>
  <c r="AH180" i="46"/>
  <c r="AH181" i="46"/>
  <c r="AH182" i="46"/>
  <c r="AH183" i="46"/>
  <c r="AH184" i="46"/>
  <c r="AH185" i="46"/>
  <c r="AH186" i="46"/>
  <c r="AH187" i="46"/>
  <c r="AH188" i="46"/>
  <c r="AH189" i="46"/>
  <c r="AH190" i="46"/>
  <c r="AH191" i="46"/>
  <c r="AH192" i="46"/>
  <c r="AH193" i="46"/>
  <c r="AH194" i="46"/>
  <c r="AH195" i="46"/>
  <c r="AH196" i="46"/>
  <c r="AH197" i="46"/>
  <c r="AH198" i="46"/>
  <c r="AH199" i="46"/>
  <c r="AH200" i="46"/>
  <c r="AH201" i="46"/>
  <c r="AH202" i="46"/>
  <c r="AH203" i="46"/>
  <c r="AH204" i="46"/>
  <c r="AH205" i="46"/>
  <c r="AH206" i="46"/>
  <c r="AH207" i="46"/>
  <c r="AH208" i="46"/>
  <c r="AH209" i="46"/>
  <c r="AH210" i="46"/>
  <c r="AH211" i="46"/>
  <c r="AH212" i="46"/>
  <c r="AH213" i="46"/>
  <c r="AH214" i="46"/>
  <c r="AH215" i="46"/>
  <c r="AH216" i="46"/>
  <c r="AH217" i="46"/>
  <c r="AH218" i="46"/>
  <c r="AH219" i="46"/>
  <c r="AH220" i="46"/>
  <c r="AH221" i="46"/>
  <c r="AH222" i="46"/>
  <c r="AH223" i="46"/>
  <c r="AH224" i="46"/>
  <c r="AH225" i="46"/>
  <c r="AH226" i="46"/>
  <c r="AH227" i="46"/>
  <c r="AH228" i="46"/>
  <c r="AH229" i="46"/>
  <c r="AH230" i="46"/>
  <c r="AH231" i="46"/>
  <c r="AH232" i="46"/>
  <c r="AH233" i="46"/>
  <c r="AH234" i="46"/>
  <c r="AH235" i="46"/>
  <c r="AH236" i="46"/>
  <c r="AH237" i="46"/>
  <c r="AH238" i="46"/>
  <c r="AH239" i="46"/>
  <c r="AH240" i="46"/>
  <c r="AH241" i="46"/>
  <c r="AH242" i="46"/>
  <c r="AH243" i="46"/>
  <c r="AH244" i="46"/>
  <c r="AH245" i="46"/>
  <c r="AH246" i="46"/>
  <c r="AH247" i="46"/>
  <c r="AH248" i="46"/>
  <c r="AH249" i="46"/>
  <c r="AH250" i="46"/>
  <c r="AH251" i="46"/>
  <c r="AH252" i="46"/>
  <c r="AH253" i="46"/>
  <c r="AH254" i="46"/>
  <c r="AH255" i="46"/>
  <c r="AH256" i="46"/>
  <c r="AH257" i="46"/>
  <c r="AH258" i="46"/>
  <c r="AH259" i="46"/>
  <c r="AH260" i="46"/>
  <c r="AH261" i="46"/>
  <c r="AH262" i="46"/>
  <c r="AH263" i="46"/>
  <c r="AH264" i="46"/>
  <c r="AH265" i="46"/>
  <c r="AH266" i="46"/>
  <c r="AH267" i="46"/>
  <c r="AH268" i="46"/>
  <c r="AH269" i="46"/>
  <c r="AH270" i="46"/>
  <c r="AH271" i="46"/>
  <c r="AH272" i="46"/>
  <c r="AH273" i="46"/>
  <c r="AH274" i="46"/>
  <c r="AH275" i="46"/>
  <c r="AH276" i="46"/>
  <c r="AH277" i="46"/>
  <c r="AH278" i="46"/>
  <c r="AH279" i="46"/>
  <c r="AH280" i="46"/>
  <c r="AH281" i="46"/>
  <c r="AH282" i="46"/>
  <c r="AH283" i="46"/>
  <c r="AH284" i="46"/>
  <c r="AH285" i="46"/>
  <c r="AH286" i="46"/>
  <c r="AH287" i="46"/>
  <c r="AH288" i="46"/>
  <c r="AH289" i="46"/>
  <c r="AH290" i="46"/>
  <c r="AH291" i="46"/>
  <c r="AH292" i="46"/>
  <c r="AH293" i="46"/>
  <c r="AH294" i="46"/>
  <c r="AH295" i="46"/>
  <c r="AH296" i="46"/>
  <c r="AH297" i="46"/>
  <c r="AH298" i="46"/>
  <c r="AH299" i="46"/>
  <c r="AH300" i="46"/>
  <c r="AH301" i="46"/>
  <c r="AH302" i="46"/>
  <c r="AH303" i="46"/>
  <c r="AH304" i="46"/>
  <c r="AH305" i="46"/>
  <c r="AH306" i="46"/>
  <c r="AH307" i="46"/>
  <c r="AH308" i="46"/>
  <c r="AH309" i="46"/>
  <c r="AH310" i="46"/>
  <c r="AH311" i="46"/>
  <c r="AH312" i="46"/>
  <c r="AH313" i="46"/>
  <c r="AH314" i="46"/>
  <c r="AH315" i="46"/>
  <c r="AH316" i="46"/>
  <c r="AH317" i="46"/>
  <c r="AH318" i="46"/>
  <c r="AH319" i="46"/>
  <c r="AH320" i="46"/>
  <c r="AH321" i="46"/>
  <c r="AH322" i="46"/>
  <c r="AH323" i="46"/>
  <c r="AH324" i="46"/>
  <c r="AH325" i="46"/>
  <c r="AH326" i="46"/>
  <c r="AH327" i="46"/>
  <c r="AH328" i="46"/>
  <c r="AH329" i="46"/>
  <c r="AH330" i="46"/>
  <c r="AH331" i="46"/>
  <c r="AH332" i="46"/>
  <c r="AH333" i="46"/>
  <c r="AH334" i="46"/>
  <c r="AH335" i="46"/>
  <c r="AH336" i="46"/>
  <c r="AH337" i="46"/>
  <c r="AH338" i="46"/>
  <c r="AH339" i="46"/>
  <c r="AH340" i="46"/>
  <c r="AH341" i="46"/>
  <c r="AH342" i="46"/>
  <c r="AH343" i="46"/>
  <c r="AH344" i="46"/>
  <c r="AH345" i="46"/>
  <c r="AH346" i="46"/>
  <c r="AH347" i="46"/>
  <c r="AH348" i="46"/>
  <c r="AH349" i="46"/>
  <c r="AH350" i="46"/>
  <c r="AH351" i="46"/>
  <c r="AH352" i="46"/>
  <c r="AH353" i="46"/>
  <c r="AH354" i="46"/>
  <c r="AH355" i="46"/>
  <c r="AH356" i="46"/>
  <c r="AH357" i="46"/>
  <c r="AH358" i="46"/>
  <c r="AH359" i="46"/>
  <c r="AH360" i="46"/>
  <c r="AH361" i="46"/>
  <c r="AH362" i="46"/>
  <c r="AH363" i="46"/>
  <c r="AH364" i="46"/>
  <c r="AH365" i="46"/>
  <c r="AH366" i="46"/>
  <c r="AH367" i="46"/>
  <c r="AH368" i="46"/>
  <c r="AH369" i="46"/>
  <c r="AH370" i="46"/>
  <c r="AH371" i="46"/>
  <c r="AH372" i="46"/>
  <c r="AH373" i="46"/>
  <c r="AH374" i="46"/>
  <c r="AH375" i="46"/>
  <c r="AH376" i="46"/>
  <c r="AH377" i="46"/>
  <c r="AH378" i="46"/>
  <c r="AH379" i="46"/>
  <c r="AH380" i="46"/>
  <c r="AH381" i="46"/>
  <c r="AH382" i="46"/>
  <c r="AH383" i="46"/>
  <c r="AH384" i="46"/>
  <c r="AH385" i="46"/>
  <c r="AH386" i="46"/>
  <c r="AH387" i="46"/>
  <c r="AH388" i="46"/>
  <c r="AH389" i="46"/>
  <c r="AH390" i="46"/>
  <c r="AH391" i="46"/>
  <c r="AH392" i="46"/>
  <c r="AH393" i="46"/>
  <c r="AH394" i="46"/>
  <c r="AH395" i="46"/>
  <c r="AH396" i="46"/>
  <c r="AH397" i="46"/>
  <c r="AH398" i="46"/>
  <c r="AH399" i="46"/>
  <c r="AH400" i="46"/>
  <c r="AH401" i="46"/>
  <c r="AH402" i="46"/>
  <c r="AH403" i="46"/>
  <c r="AH404" i="46"/>
  <c r="AH405" i="46"/>
  <c r="AH406" i="46"/>
  <c r="AH407" i="46"/>
  <c r="AH408" i="46"/>
  <c r="AH409" i="46"/>
  <c r="AH410" i="46"/>
  <c r="AH411" i="46"/>
  <c r="AH412" i="46"/>
  <c r="AH413" i="46"/>
  <c r="AH414" i="46"/>
  <c r="AH415" i="46"/>
  <c r="AH416" i="46"/>
  <c r="AH417" i="46"/>
  <c r="AH418" i="46"/>
  <c r="AH419" i="46"/>
  <c r="AH420" i="46"/>
  <c r="AH421" i="46"/>
  <c r="AH422" i="46"/>
  <c r="AH423" i="46"/>
  <c r="AH424" i="46"/>
  <c r="AH425" i="46"/>
  <c r="AH426" i="46"/>
  <c r="AH427" i="46"/>
  <c r="AH428" i="46"/>
  <c r="AH429" i="46"/>
  <c r="AH430" i="46"/>
  <c r="AH431" i="46"/>
  <c r="AH432" i="46"/>
  <c r="AH433" i="46"/>
  <c r="AH434" i="46"/>
  <c r="AH435" i="46"/>
  <c r="AH436" i="46"/>
  <c r="AH437" i="46"/>
  <c r="AH438" i="46"/>
  <c r="AH439" i="46"/>
  <c r="AH440" i="46"/>
  <c r="AH441" i="46"/>
  <c r="AH442" i="46"/>
  <c r="AH443" i="46"/>
  <c r="AH444" i="46"/>
  <c r="AH445" i="46"/>
  <c r="AH446" i="46"/>
  <c r="AH447" i="46"/>
  <c r="AH448" i="46"/>
  <c r="AH449" i="46"/>
  <c r="AH450" i="46"/>
  <c r="AH451" i="46"/>
  <c r="AH452" i="46"/>
  <c r="AH453" i="46"/>
  <c r="AH454" i="46"/>
  <c r="AH455" i="46"/>
  <c r="AH456" i="46"/>
  <c r="AH457" i="46"/>
  <c r="AH458" i="46"/>
  <c r="AH459" i="46"/>
  <c r="AH460" i="46"/>
  <c r="AH461" i="46"/>
  <c r="AH462" i="46"/>
  <c r="AH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G87" i="46"/>
  <c r="AG88" i="46"/>
  <c r="AG89" i="46"/>
  <c r="AG90" i="46"/>
  <c r="AG91" i="46"/>
  <c r="AG92" i="46"/>
  <c r="AG93" i="46"/>
  <c r="AG94" i="46"/>
  <c r="AG95" i="46"/>
  <c r="AG96" i="46"/>
  <c r="AG97" i="46"/>
  <c r="AG98" i="46"/>
  <c r="AG99" i="46"/>
  <c r="AG100" i="46"/>
  <c r="AG101" i="46"/>
  <c r="AG102" i="46"/>
  <c r="AG103" i="46"/>
  <c r="AG104" i="46"/>
  <c r="AG105" i="46"/>
  <c r="AG106" i="46"/>
  <c r="AG107" i="46"/>
  <c r="AG108" i="46"/>
  <c r="AG109" i="46"/>
  <c r="AG110" i="46"/>
  <c r="AG111" i="46"/>
  <c r="AG112" i="46"/>
  <c r="AG113" i="46"/>
  <c r="AG114" i="46"/>
  <c r="AG115" i="46"/>
  <c r="AG116" i="46"/>
  <c r="AG117" i="46"/>
  <c r="AG118" i="46"/>
  <c r="AG119" i="46"/>
  <c r="AG120" i="46"/>
  <c r="AG121" i="46"/>
  <c r="AG122" i="46"/>
  <c r="AG123" i="46"/>
  <c r="AG124" i="46"/>
  <c r="AG125" i="46"/>
  <c r="AG126" i="46"/>
  <c r="AG127" i="46"/>
  <c r="AG128" i="46"/>
  <c r="AG129" i="46"/>
  <c r="AG130" i="46"/>
  <c r="AG131" i="46"/>
  <c r="AG132" i="46"/>
  <c r="AG133" i="46"/>
  <c r="AG134" i="46"/>
  <c r="AG135" i="46"/>
  <c r="AG136" i="46"/>
  <c r="AG137" i="46"/>
  <c r="AG138" i="46"/>
  <c r="AG139" i="46"/>
  <c r="AG140" i="46"/>
  <c r="AG141" i="46"/>
  <c r="AG142" i="46"/>
  <c r="AG143" i="46"/>
  <c r="AG144" i="46"/>
  <c r="AG145" i="46"/>
  <c r="AG146" i="46"/>
  <c r="AG147" i="46"/>
  <c r="AG148" i="46"/>
  <c r="AG149" i="46"/>
  <c r="AG150" i="46"/>
  <c r="AG151" i="46"/>
  <c r="AG152" i="46"/>
  <c r="AG153" i="46"/>
  <c r="AG154" i="46"/>
  <c r="AG155" i="46"/>
  <c r="AG156" i="46"/>
  <c r="AG157" i="46"/>
  <c r="AG158" i="46"/>
  <c r="AG159" i="46"/>
  <c r="AG160" i="46"/>
  <c r="AG161" i="46"/>
  <c r="AG162" i="46"/>
  <c r="AG163" i="46"/>
  <c r="AG164" i="46"/>
  <c r="AG165" i="46"/>
  <c r="AG166" i="46"/>
  <c r="AG167" i="46"/>
  <c r="AG168" i="46"/>
  <c r="AG169" i="46"/>
  <c r="AG170" i="46"/>
  <c r="AG171" i="46"/>
  <c r="AG172" i="46"/>
  <c r="AG173" i="46"/>
  <c r="AG174" i="46"/>
  <c r="AG175" i="46"/>
  <c r="AG176" i="46"/>
  <c r="AG177" i="46"/>
  <c r="AG178" i="46"/>
  <c r="AG179" i="46"/>
  <c r="AG180" i="46"/>
  <c r="AG181" i="46"/>
  <c r="AG182" i="46"/>
  <c r="AG183" i="46"/>
  <c r="AG184" i="46"/>
  <c r="AG185" i="46"/>
  <c r="AG186" i="46"/>
  <c r="AG187" i="46"/>
  <c r="AG188" i="46"/>
  <c r="AG189" i="46"/>
  <c r="AG190" i="46"/>
  <c r="AG191" i="46"/>
  <c r="AG192" i="46"/>
  <c r="AG193" i="46"/>
  <c r="AG194" i="46"/>
  <c r="AG195" i="46"/>
  <c r="AG196" i="46"/>
  <c r="AG197" i="46"/>
  <c r="AG198" i="46"/>
  <c r="AG199" i="46"/>
  <c r="AG200" i="46"/>
  <c r="AG201" i="46"/>
  <c r="AG202" i="46"/>
  <c r="AG203" i="46"/>
  <c r="AG204" i="46"/>
  <c r="AG205" i="46"/>
  <c r="AG206" i="46"/>
  <c r="AG207" i="46"/>
  <c r="AG208" i="46"/>
  <c r="AG209" i="46"/>
  <c r="AG210" i="46"/>
  <c r="AG211" i="46"/>
  <c r="AG212" i="46"/>
  <c r="AG213" i="46"/>
  <c r="AG214" i="46"/>
  <c r="AG215" i="46"/>
  <c r="AG216" i="46"/>
  <c r="AG217" i="46"/>
  <c r="AG218" i="46"/>
  <c r="AG219" i="46"/>
  <c r="AG220" i="46"/>
  <c r="AG221" i="46"/>
  <c r="AG222" i="46"/>
  <c r="AG223" i="46"/>
  <c r="AG224" i="46"/>
  <c r="AG225" i="46"/>
  <c r="AG226" i="46"/>
  <c r="AG227" i="46"/>
  <c r="AG228" i="46"/>
  <c r="AG229" i="46"/>
  <c r="AG230" i="46"/>
  <c r="AG231" i="46"/>
  <c r="AG232" i="46"/>
  <c r="AG233" i="46"/>
  <c r="AG234" i="46"/>
  <c r="AG235" i="46"/>
  <c r="AG236" i="46"/>
  <c r="AG237" i="46"/>
  <c r="AG238" i="46"/>
  <c r="AG239" i="46"/>
  <c r="AG240" i="46"/>
  <c r="AG241" i="46"/>
  <c r="AG242" i="46"/>
  <c r="AG243" i="46"/>
  <c r="AG244" i="46"/>
  <c r="AG245" i="46"/>
  <c r="AG246" i="46"/>
  <c r="AG247" i="46"/>
  <c r="AG248" i="46"/>
  <c r="AG249" i="46"/>
  <c r="AG250" i="46"/>
  <c r="AG251" i="46"/>
  <c r="AG252" i="46"/>
  <c r="AG253" i="46"/>
  <c r="AG254" i="46"/>
  <c r="AG255" i="46"/>
  <c r="AG256" i="46"/>
  <c r="AG257" i="46"/>
  <c r="AG258" i="46"/>
  <c r="AG259" i="46"/>
  <c r="AG260" i="46"/>
  <c r="AG261" i="46"/>
  <c r="AG262" i="46"/>
  <c r="AG263" i="46"/>
  <c r="AG264" i="46"/>
  <c r="AG265" i="46"/>
  <c r="AG266" i="46"/>
  <c r="AG267" i="46"/>
  <c r="AG268" i="46"/>
  <c r="AG269" i="46"/>
  <c r="AG270" i="46"/>
  <c r="AG271" i="46"/>
  <c r="AG272" i="46"/>
  <c r="AG273" i="46"/>
  <c r="AG274" i="46"/>
  <c r="AG275" i="46"/>
  <c r="AG276" i="46"/>
  <c r="AG277" i="46"/>
  <c r="AG278" i="46"/>
  <c r="AG279" i="46"/>
  <c r="AG280" i="46"/>
  <c r="AG281" i="46"/>
  <c r="AG282" i="46"/>
  <c r="AG283" i="46"/>
  <c r="AG284" i="46"/>
  <c r="AG285" i="46"/>
  <c r="AG286" i="46"/>
  <c r="AG287" i="46"/>
  <c r="AG288" i="46"/>
  <c r="AG289" i="46"/>
  <c r="AG290" i="46"/>
  <c r="AG291" i="46"/>
  <c r="AG292" i="46"/>
  <c r="AG293" i="46"/>
  <c r="AG294" i="46"/>
  <c r="AG295" i="46"/>
  <c r="AG296" i="46"/>
  <c r="AG297" i="46"/>
  <c r="AG298" i="46"/>
  <c r="AG299" i="46"/>
  <c r="AG300" i="46"/>
  <c r="AG301" i="46"/>
  <c r="AG302" i="46"/>
  <c r="AG303" i="46"/>
  <c r="AG304" i="46"/>
  <c r="AG305" i="46"/>
  <c r="AG306" i="46"/>
  <c r="AG307" i="46"/>
  <c r="AG308" i="46"/>
  <c r="AG309" i="46"/>
  <c r="AG310" i="46"/>
  <c r="AG311" i="46"/>
  <c r="AG312" i="46"/>
  <c r="AG313" i="46"/>
  <c r="AG314" i="46"/>
  <c r="AG315" i="46"/>
  <c r="AG316" i="46"/>
  <c r="AG317" i="46"/>
  <c r="AG318" i="46"/>
  <c r="AG319" i="46"/>
  <c r="AG320" i="46"/>
  <c r="AG321" i="46"/>
  <c r="AG322" i="46"/>
  <c r="AG323" i="46"/>
  <c r="AG324" i="46"/>
  <c r="AG325" i="46"/>
  <c r="AG326" i="46"/>
  <c r="AG327" i="46"/>
  <c r="AG328" i="46"/>
  <c r="AG329" i="46"/>
  <c r="AG330" i="46"/>
  <c r="AG331" i="46"/>
  <c r="AG332" i="46"/>
  <c r="AG333" i="46"/>
  <c r="AG334" i="46"/>
  <c r="AG335" i="46"/>
  <c r="AG336" i="46"/>
  <c r="AG337" i="46"/>
  <c r="AG338" i="46"/>
  <c r="AG339" i="46"/>
  <c r="AG340" i="46"/>
  <c r="AG341" i="46"/>
  <c r="AG342" i="46"/>
  <c r="AG343" i="46"/>
  <c r="AG344" i="46"/>
  <c r="AG345" i="46"/>
  <c r="AG346" i="46"/>
  <c r="AG347" i="46"/>
  <c r="AG348" i="46"/>
  <c r="AG349" i="46"/>
  <c r="AG350" i="46"/>
  <c r="AG351" i="46"/>
  <c r="AG352" i="46"/>
  <c r="AG353" i="46"/>
  <c r="AG354" i="46"/>
  <c r="AG355" i="46"/>
  <c r="AG356" i="46"/>
  <c r="AG357" i="46"/>
  <c r="AG358" i="46"/>
  <c r="AG359" i="46"/>
  <c r="AG360" i="46"/>
  <c r="AG361" i="46"/>
  <c r="AG362" i="46"/>
  <c r="AG363" i="46"/>
  <c r="AG364" i="46"/>
  <c r="AG365" i="46"/>
  <c r="AG366" i="46"/>
  <c r="AG367" i="46"/>
  <c r="AG368" i="46"/>
  <c r="AG369" i="46"/>
  <c r="AG370" i="46"/>
  <c r="AG371" i="46"/>
  <c r="AG372" i="46"/>
  <c r="AG373" i="46"/>
  <c r="AG374" i="46"/>
  <c r="AG375" i="46"/>
  <c r="AG376" i="46"/>
  <c r="AG377" i="46"/>
  <c r="AG378" i="46"/>
  <c r="AG379" i="46"/>
  <c r="AG380" i="46"/>
  <c r="AG381" i="46"/>
  <c r="AG382" i="46"/>
  <c r="AG383" i="46"/>
  <c r="AG384" i="46"/>
  <c r="AG385" i="46"/>
  <c r="AG386" i="46"/>
  <c r="AG387" i="46"/>
  <c r="AG388" i="46"/>
  <c r="AG389" i="46"/>
  <c r="AG390" i="46"/>
  <c r="AG391" i="46"/>
  <c r="AG392" i="46"/>
  <c r="AG393" i="46"/>
  <c r="AG394" i="46"/>
  <c r="AG395" i="46"/>
  <c r="AG396" i="46"/>
  <c r="AG397" i="46"/>
  <c r="AG398" i="46"/>
  <c r="AG399" i="46"/>
  <c r="AG400" i="46"/>
  <c r="AG401" i="46"/>
  <c r="AG402" i="46"/>
  <c r="AG403" i="46"/>
  <c r="AG404" i="46"/>
  <c r="AG405" i="46"/>
  <c r="AG406" i="46"/>
  <c r="AG407" i="46"/>
  <c r="AG408" i="46"/>
  <c r="AG409" i="46"/>
  <c r="AG410" i="46"/>
  <c r="AG411" i="46"/>
  <c r="AG412" i="46"/>
  <c r="AG413" i="46"/>
  <c r="AG414" i="46"/>
  <c r="AG415" i="46"/>
  <c r="AG416" i="46"/>
  <c r="AG417" i="46"/>
  <c r="AG418" i="46"/>
  <c r="AG419" i="46"/>
  <c r="AG420" i="46"/>
  <c r="AG421" i="46"/>
  <c r="AG422" i="46"/>
  <c r="AG423" i="46"/>
  <c r="AG424" i="46"/>
  <c r="AG425" i="46"/>
  <c r="AG426" i="46"/>
  <c r="AG427" i="46"/>
  <c r="AG428" i="46"/>
  <c r="AG429" i="46"/>
  <c r="AG430" i="46"/>
  <c r="AG431" i="46"/>
  <c r="AG432" i="46"/>
  <c r="AG433" i="46"/>
  <c r="AG434" i="46"/>
  <c r="AG435" i="46"/>
  <c r="AG436" i="46"/>
  <c r="AG437" i="46"/>
  <c r="AG438" i="46"/>
  <c r="AG439" i="46"/>
  <c r="AG440" i="46"/>
  <c r="AG441" i="46"/>
  <c r="AG442" i="46"/>
  <c r="AG443" i="46"/>
  <c r="AG444" i="46"/>
  <c r="AG445" i="46"/>
  <c r="AG446" i="46"/>
  <c r="AG447" i="46"/>
  <c r="AG448" i="46"/>
  <c r="AG449" i="46"/>
  <c r="AG450" i="46"/>
  <c r="AG451" i="46"/>
  <c r="AG452" i="46"/>
  <c r="AG453" i="46"/>
  <c r="AG454" i="46"/>
  <c r="AG455" i="46"/>
  <c r="AG456" i="46"/>
  <c r="AG457" i="46"/>
  <c r="AG458" i="46"/>
  <c r="AG459" i="46"/>
  <c r="AG460" i="46"/>
  <c r="AG461" i="46"/>
  <c r="AG462" i="46"/>
  <c r="AG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115" i="46"/>
  <c r="AF116" i="46"/>
  <c r="AF117" i="46"/>
  <c r="AF118" i="46"/>
  <c r="AF119" i="46"/>
  <c r="AF120" i="46"/>
  <c r="AF121" i="46"/>
  <c r="AF122" i="46"/>
  <c r="AF123" i="46"/>
  <c r="AF124" i="46"/>
  <c r="AF125" i="46"/>
  <c r="AF126" i="46"/>
  <c r="AF127" i="46"/>
  <c r="AF128" i="46"/>
  <c r="AF129" i="46"/>
  <c r="AF130" i="46"/>
  <c r="AF131" i="46"/>
  <c r="AF132" i="46"/>
  <c r="AF133" i="46"/>
  <c r="AF134" i="46"/>
  <c r="AF135" i="46"/>
  <c r="AF136" i="46"/>
  <c r="AF137" i="46"/>
  <c r="AF138" i="46"/>
  <c r="AF139" i="46"/>
  <c r="AF140" i="46"/>
  <c r="AF141" i="46"/>
  <c r="AF142" i="46"/>
  <c r="AF143" i="46"/>
  <c r="AF144" i="46"/>
  <c r="AF145" i="46"/>
  <c r="AF146" i="46"/>
  <c r="AF147" i="46"/>
  <c r="AF148" i="46"/>
  <c r="AF149" i="46"/>
  <c r="AF150" i="46"/>
  <c r="AF151" i="46"/>
  <c r="AF152" i="46"/>
  <c r="AF153" i="46"/>
  <c r="AF154" i="46"/>
  <c r="AF155" i="46"/>
  <c r="AF156" i="46"/>
  <c r="AF157" i="46"/>
  <c r="AF158" i="46"/>
  <c r="AF159" i="46"/>
  <c r="AF160" i="46"/>
  <c r="AF161" i="46"/>
  <c r="AF162" i="46"/>
  <c r="AF163" i="46"/>
  <c r="AF164" i="46"/>
  <c r="AF165" i="46"/>
  <c r="AF166" i="46"/>
  <c r="AF167" i="46"/>
  <c r="AF168" i="46"/>
  <c r="AF169" i="46"/>
  <c r="AF170" i="46"/>
  <c r="AF171" i="46"/>
  <c r="AF172" i="46"/>
  <c r="AF173" i="46"/>
  <c r="AF174" i="46"/>
  <c r="AF175" i="46"/>
  <c r="AF176" i="46"/>
  <c r="AF177" i="46"/>
  <c r="AF178" i="46"/>
  <c r="AF179" i="46"/>
  <c r="AF180" i="46"/>
  <c r="AF181" i="46"/>
  <c r="AF182" i="46"/>
  <c r="AF183" i="46"/>
  <c r="AF184" i="46"/>
  <c r="AF185" i="46"/>
  <c r="AF186" i="46"/>
  <c r="AF187" i="46"/>
  <c r="AF188" i="46"/>
  <c r="AF189" i="46"/>
  <c r="AF190" i="46"/>
  <c r="AF191" i="46"/>
  <c r="AF192" i="46"/>
  <c r="AF193" i="46"/>
  <c r="AF194" i="46"/>
  <c r="AF195" i="46"/>
  <c r="AF196" i="46"/>
  <c r="AF197" i="46"/>
  <c r="AF198" i="46"/>
  <c r="AF199" i="46"/>
  <c r="AF200" i="46"/>
  <c r="AF201" i="46"/>
  <c r="AF202" i="46"/>
  <c r="AF203" i="46"/>
  <c r="AF204" i="46"/>
  <c r="AF205" i="46"/>
  <c r="AF206" i="46"/>
  <c r="AF207" i="46"/>
  <c r="AF208" i="46"/>
  <c r="AF209" i="46"/>
  <c r="AF210" i="46"/>
  <c r="AF211" i="46"/>
  <c r="AF212" i="46"/>
  <c r="AF213" i="46"/>
  <c r="AF214" i="46"/>
  <c r="AF215" i="46"/>
  <c r="AF216" i="46"/>
  <c r="AF217" i="46"/>
  <c r="AF218" i="46"/>
  <c r="AF219" i="46"/>
  <c r="AF220" i="46"/>
  <c r="AF221" i="46"/>
  <c r="AF222" i="46"/>
  <c r="AF223" i="46"/>
  <c r="AF224" i="46"/>
  <c r="AF225" i="46"/>
  <c r="AF226" i="46"/>
  <c r="AF227" i="46"/>
  <c r="AF228" i="46"/>
  <c r="AF229" i="46"/>
  <c r="AF230" i="46"/>
  <c r="AF231" i="46"/>
  <c r="AF232" i="46"/>
  <c r="AF233" i="46"/>
  <c r="AF234" i="46"/>
  <c r="AF235" i="46"/>
  <c r="AF236" i="46"/>
  <c r="AF237" i="46"/>
  <c r="AF238" i="46"/>
  <c r="AF239" i="46"/>
  <c r="AF240" i="46"/>
  <c r="AF241" i="46"/>
  <c r="AF242" i="46"/>
  <c r="AF243" i="46"/>
  <c r="AF244" i="46"/>
  <c r="AF245" i="46"/>
  <c r="AF246" i="46"/>
  <c r="AF247" i="46"/>
  <c r="AF248" i="46"/>
  <c r="AF249" i="46"/>
  <c r="AF250" i="46"/>
  <c r="AF251" i="46"/>
  <c r="AF252" i="46"/>
  <c r="AF253" i="46"/>
  <c r="AF254" i="46"/>
  <c r="AF255" i="46"/>
  <c r="AF256" i="46"/>
  <c r="AF257" i="46"/>
  <c r="AF258" i="46"/>
  <c r="AF259" i="46"/>
  <c r="AF260" i="46"/>
  <c r="AF261" i="46"/>
  <c r="AF262" i="46"/>
  <c r="AF263" i="46"/>
  <c r="AF264" i="46"/>
  <c r="AF265" i="46"/>
  <c r="AF266" i="46"/>
  <c r="AF267" i="46"/>
  <c r="AF268" i="46"/>
  <c r="AF269" i="46"/>
  <c r="AF270" i="46"/>
  <c r="AF271" i="46"/>
  <c r="AF272" i="46"/>
  <c r="AF273" i="46"/>
  <c r="AF274" i="46"/>
  <c r="AF275" i="46"/>
  <c r="AF276" i="46"/>
  <c r="AF277" i="46"/>
  <c r="AF278" i="46"/>
  <c r="AF279" i="46"/>
  <c r="AF280" i="46"/>
  <c r="AF281" i="46"/>
  <c r="AF282" i="46"/>
  <c r="AF283" i="46"/>
  <c r="AF284" i="46"/>
  <c r="AF285" i="46"/>
  <c r="AF286" i="46"/>
  <c r="AF287" i="46"/>
  <c r="AF288" i="46"/>
  <c r="AF289" i="46"/>
  <c r="AF290" i="46"/>
  <c r="AF291" i="46"/>
  <c r="AF292" i="46"/>
  <c r="AF293" i="46"/>
  <c r="AF294" i="46"/>
  <c r="AF295" i="46"/>
  <c r="AF296" i="46"/>
  <c r="AF297" i="46"/>
  <c r="AF298" i="46"/>
  <c r="AF299" i="46"/>
  <c r="AF300" i="46"/>
  <c r="AF301" i="46"/>
  <c r="AF302" i="46"/>
  <c r="AF303" i="46"/>
  <c r="AF304" i="46"/>
  <c r="AF305" i="46"/>
  <c r="AF306" i="46"/>
  <c r="AF307" i="46"/>
  <c r="AF308" i="46"/>
  <c r="AF309" i="46"/>
  <c r="AF310" i="46"/>
  <c r="AF311" i="46"/>
  <c r="AF312" i="46"/>
  <c r="AF313" i="46"/>
  <c r="AF314" i="46"/>
  <c r="AF315" i="46"/>
  <c r="AF316" i="46"/>
  <c r="AF317" i="46"/>
  <c r="AF318" i="46"/>
  <c r="AF319" i="46"/>
  <c r="AF320" i="46"/>
  <c r="AF321" i="46"/>
  <c r="AF322" i="46"/>
  <c r="AF323" i="46"/>
  <c r="AF324" i="46"/>
  <c r="AF325" i="46"/>
  <c r="AF326" i="46"/>
  <c r="AF327" i="46"/>
  <c r="AF328" i="46"/>
  <c r="AF329" i="46"/>
  <c r="AF330" i="46"/>
  <c r="AF331" i="46"/>
  <c r="AF332" i="46"/>
  <c r="AF333" i="46"/>
  <c r="AF334" i="46"/>
  <c r="AF335" i="46"/>
  <c r="AF336" i="46"/>
  <c r="AF337" i="46"/>
  <c r="AF338" i="46"/>
  <c r="AF339" i="46"/>
  <c r="AF340" i="46"/>
  <c r="AF341" i="46"/>
  <c r="AF342" i="46"/>
  <c r="AF343" i="46"/>
  <c r="AF344" i="46"/>
  <c r="AF345" i="46"/>
  <c r="AF346" i="46"/>
  <c r="AF347" i="46"/>
  <c r="AF348" i="46"/>
  <c r="AF349" i="46"/>
  <c r="AF350" i="46"/>
  <c r="AF351" i="46"/>
  <c r="AF352" i="46"/>
  <c r="AF353" i="46"/>
  <c r="AF354" i="46"/>
  <c r="AF355" i="46"/>
  <c r="AF356" i="46"/>
  <c r="AF357" i="46"/>
  <c r="AF358" i="46"/>
  <c r="AF359" i="46"/>
  <c r="AF360" i="46"/>
  <c r="AF361" i="46"/>
  <c r="AF362" i="46"/>
  <c r="AF363" i="46"/>
  <c r="AF364" i="46"/>
  <c r="AF365" i="46"/>
  <c r="AF366" i="46"/>
  <c r="AF367" i="46"/>
  <c r="AF368" i="46"/>
  <c r="AF369" i="46"/>
  <c r="AF370" i="46"/>
  <c r="AF371" i="46"/>
  <c r="AF372" i="46"/>
  <c r="AF373" i="46"/>
  <c r="AF374" i="46"/>
  <c r="AF375" i="46"/>
  <c r="AF376" i="46"/>
  <c r="AF377" i="46"/>
  <c r="AF378" i="46"/>
  <c r="AF379" i="46"/>
  <c r="AF380" i="46"/>
  <c r="AF381" i="46"/>
  <c r="AF382" i="46"/>
  <c r="AF383" i="46"/>
  <c r="AF384" i="46"/>
  <c r="AF385" i="46"/>
  <c r="AF386" i="46"/>
  <c r="AF387" i="46"/>
  <c r="AF388" i="46"/>
  <c r="AF389" i="46"/>
  <c r="AF390" i="46"/>
  <c r="AF391" i="46"/>
  <c r="AF392" i="46"/>
  <c r="AF393" i="46"/>
  <c r="AF394" i="46"/>
  <c r="AF395" i="46"/>
  <c r="AF396" i="46"/>
  <c r="AF397" i="46"/>
  <c r="AF398" i="46"/>
  <c r="AF399" i="46"/>
  <c r="AF400" i="46"/>
  <c r="AF401" i="46"/>
  <c r="AF402" i="46"/>
  <c r="AF403" i="46"/>
  <c r="AF404" i="46"/>
  <c r="AF405" i="46"/>
  <c r="AF406" i="46"/>
  <c r="AF407" i="46"/>
  <c r="AF408" i="46"/>
  <c r="AF409" i="46"/>
  <c r="AF410" i="46"/>
  <c r="AF411" i="46"/>
  <c r="AF412" i="46"/>
  <c r="AF413" i="46"/>
  <c r="AF414" i="46"/>
  <c r="AF415" i="46"/>
  <c r="AF416" i="46"/>
  <c r="AF417" i="46"/>
  <c r="AF418" i="46"/>
  <c r="AF419" i="46"/>
  <c r="AF420" i="46"/>
  <c r="AF421" i="46"/>
  <c r="AF422" i="46"/>
  <c r="AF423" i="46"/>
  <c r="AF424" i="46"/>
  <c r="AF425" i="46"/>
  <c r="AF426" i="46"/>
  <c r="AF427" i="46"/>
  <c r="AF428" i="46"/>
  <c r="AF429" i="46"/>
  <c r="AF430" i="46"/>
  <c r="AF431" i="46"/>
  <c r="AF432" i="46"/>
  <c r="AF433" i="46"/>
  <c r="AF434" i="46"/>
  <c r="AF435" i="46"/>
  <c r="AF436" i="46"/>
  <c r="AF437" i="46"/>
  <c r="AF438" i="46"/>
  <c r="AF439" i="46"/>
  <c r="AF440" i="46"/>
  <c r="AF441" i="46"/>
  <c r="AF442" i="46"/>
  <c r="AF443" i="46"/>
  <c r="AF444" i="46"/>
  <c r="AF445" i="46"/>
  <c r="AF446" i="46"/>
  <c r="AF447" i="46"/>
  <c r="AF448" i="46"/>
  <c r="AF449" i="46"/>
  <c r="AF450" i="46"/>
  <c r="AF451" i="46"/>
  <c r="AF452" i="46"/>
  <c r="AF453" i="46"/>
  <c r="AF454" i="46"/>
  <c r="AF455" i="46"/>
  <c r="AF456" i="46"/>
  <c r="AF457" i="46"/>
  <c r="AF458" i="46"/>
  <c r="AF459" i="46"/>
  <c r="AF460" i="46"/>
  <c r="AF461" i="46"/>
  <c r="AF462" i="46"/>
  <c r="AF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E222" i="46"/>
  <c r="AE223" i="46"/>
  <c r="AE224" i="46"/>
  <c r="AE225" i="46"/>
  <c r="AE226" i="46"/>
  <c r="AE227" i="46"/>
  <c r="AE228" i="46"/>
  <c r="AE229" i="46"/>
  <c r="AE230" i="46"/>
  <c r="AE231" i="46"/>
  <c r="AE232" i="46"/>
  <c r="AE233" i="46"/>
  <c r="AE234" i="46"/>
  <c r="AE235" i="46"/>
  <c r="AE236" i="46"/>
  <c r="AE237" i="46"/>
  <c r="AE238" i="46"/>
  <c r="AE239" i="46"/>
  <c r="AE240" i="46"/>
  <c r="AE241" i="46"/>
  <c r="AE242" i="46"/>
  <c r="AE243" i="46"/>
  <c r="AE244" i="46"/>
  <c r="AE245" i="46"/>
  <c r="AE246" i="46"/>
  <c r="AE247" i="46"/>
  <c r="AE248" i="46"/>
  <c r="AE249" i="46"/>
  <c r="AE250" i="46"/>
  <c r="AE251" i="46"/>
  <c r="AE252" i="46"/>
  <c r="AE253" i="46"/>
  <c r="AE254" i="46"/>
  <c r="AE255" i="46"/>
  <c r="AE256" i="46"/>
  <c r="AE257" i="46"/>
  <c r="AE258" i="46"/>
  <c r="AE259" i="46"/>
  <c r="AE260" i="46"/>
  <c r="AE261" i="46"/>
  <c r="AE262" i="46"/>
  <c r="AE263" i="46"/>
  <c r="AE264" i="46"/>
  <c r="AE265" i="46"/>
  <c r="AE266" i="46"/>
  <c r="AE267" i="46"/>
  <c r="AE268" i="46"/>
  <c r="AE269" i="46"/>
  <c r="AE270" i="46"/>
  <c r="AE271" i="46"/>
  <c r="AE272" i="46"/>
  <c r="AE273" i="46"/>
  <c r="AE274" i="46"/>
  <c r="AE275" i="46"/>
  <c r="AE276" i="46"/>
  <c r="AE277" i="46"/>
  <c r="AE278" i="46"/>
  <c r="AE279" i="46"/>
  <c r="AE280" i="46"/>
  <c r="AE281" i="46"/>
  <c r="AE282" i="46"/>
  <c r="AE283" i="46"/>
  <c r="AE284" i="46"/>
  <c r="AE285" i="46"/>
  <c r="AE286" i="46"/>
  <c r="AE287" i="46"/>
  <c r="AE288" i="46"/>
  <c r="AE289" i="46"/>
  <c r="AE290" i="46"/>
  <c r="AE291" i="46"/>
  <c r="AE292" i="46"/>
  <c r="AE293" i="46"/>
  <c r="AE294" i="46"/>
  <c r="AE295" i="46"/>
  <c r="AE296" i="46"/>
  <c r="AE297" i="46"/>
  <c r="AE298" i="46"/>
  <c r="AE299" i="46"/>
  <c r="AE300" i="46"/>
  <c r="AE301" i="46"/>
  <c r="AE302" i="46"/>
  <c r="AE303" i="46"/>
  <c r="AE304" i="46"/>
  <c r="AE305" i="46"/>
  <c r="AE306" i="46"/>
  <c r="AE307" i="46"/>
  <c r="AE308" i="46"/>
  <c r="AE309" i="46"/>
  <c r="AE310" i="46"/>
  <c r="AE311" i="46"/>
  <c r="AE312" i="46"/>
  <c r="AE313" i="46"/>
  <c r="AE314" i="46"/>
  <c r="AE315" i="46"/>
  <c r="AE316" i="46"/>
  <c r="AE317" i="46"/>
  <c r="AE318" i="46"/>
  <c r="AE319" i="46"/>
  <c r="AE320" i="46"/>
  <c r="AE321" i="46"/>
  <c r="AE322" i="46"/>
  <c r="AE323" i="46"/>
  <c r="AE324" i="46"/>
  <c r="AE325" i="46"/>
  <c r="AE326" i="46"/>
  <c r="AE327" i="46"/>
  <c r="AE328" i="46"/>
  <c r="AE329" i="46"/>
  <c r="AE330" i="46"/>
  <c r="AE331" i="46"/>
  <c r="AE332" i="46"/>
  <c r="AE333" i="46"/>
  <c r="AE334" i="46"/>
  <c r="AE335" i="46"/>
  <c r="AE336" i="46"/>
  <c r="AE337" i="46"/>
  <c r="AE338" i="46"/>
  <c r="AE339" i="46"/>
  <c r="AE340" i="46"/>
  <c r="AE341" i="46"/>
  <c r="AE342" i="46"/>
  <c r="AE343" i="46"/>
  <c r="AE344" i="46"/>
  <c r="AE345" i="46"/>
  <c r="AE346" i="46"/>
  <c r="AE347" i="46"/>
  <c r="AE348" i="46"/>
  <c r="AE349" i="46"/>
  <c r="AE350" i="46"/>
  <c r="AE351" i="46"/>
  <c r="AE352" i="46"/>
  <c r="AE353" i="46"/>
  <c r="AE354" i="46"/>
  <c r="AE355" i="46"/>
  <c r="AE356" i="46"/>
  <c r="AE357" i="46"/>
  <c r="AE358" i="46"/>
  <c r="AE359" i="46"/>
  <c r="AE360" i="46"/>
  <c r="AE361" i="46"/>
  <c r="AE362" i="46"/>
  <c r="AE363" i="46"/>
  <c r="AE364" i="46"/>
  <c r="AE365" i="46"/>
  <c r="AE366" i="46"/>
  <c r="AE367" i="46"/>
  <c r="AE368" i="46"/>
  <c r="AE369" i="46"/>
  <c r="AE370" i="46"/>
  <c r="AE371" i="46"/>
  <c r="AE372" i="46"/>
  <c r="AE373" i="46"/>
  <c r="AE374" i="46"/>
  <c r="AE375" i="46"/>
  <c r="AE376" i="46"/>
  <c r="AE377" i="46"/>
  <c r="AE378" i="46"/>
  <c r="AE379" i="46"/>
  <c r="AE380" i="46"/>
  <c r="AE381" i="46"/>
  <c r="AE382" i="46"/>
  <c r="AE383" i="46"/>
  <c r="AE384" i="46"/>
  <c r="AE385" i="46"/>
  <c r="AE386" i="46"/>
  <c r="AE387" i="46"/>
  <c r="AE388" i="46"/>
  <c r="AE389" i="46"/>
  <c r="AE390" i="46"/>
  <c r="AE391" i="46"/>
  <c r="AE392" i="46"/>
  <c r="AE393" i="46"/>
  <c r="AE394" i="46"/>
  <c r="AE395" i="46"/>
  <c r="AE396" i="46"/>
  <c r="AE397" i="46"/>
  <c r="AE398" i="46"/>
  <c r="AE399" i="46"/>
  <c r="AE400" i="46"/>
  <c r="AE401" i="46"/>
  <c r="AE402" i="46"/>
  <c r="AE403" i="46"/>
  <c r="AE404" i="46"/>
  <c r="AE405" i="46"/>
  <c r="AE406" i="46"/>
  <c r="AE407" i="46"/>
  <c r="AE408" i="46"/>
  <c r="AE409" i="46"/>
  <c r="AE410" i="46"/>
  <c r="AE411" i="46"/>
  <c r="AE412" i="46"/>
  <c r="AE413" i="46"/>
  <c r="AE414" i="46"/>
  <c r="AE415" i="46"/>
  <c r="AE416" i="46"/>
  <c r="AE417" i="46"/>
  <c r="AE418" i="46"/>
  <c r="AE419" i="46"/>
  <c r="AE420" i="46"/>
  <c r="AE421" i="46"/>
  <c r="AE422" i="46"/>
  <c r="AE423" i="46"/>
  <c r="AE424" i="46"/>
  <c r="AE425" i="46"/>
  <c r="AE426" i="46"/>
  <c r="AE427" i="46"/>
  <c r="AE428" i="46"/>
  <c r="AE429" i="46"/>
  <c r="AE430" i="46"/>
  <c r="AE431" i="46"/>
  <c r="AE432" i="46"/>
  <c r="AE433" i="46"/>
  <c r="AE434" i="46"/>
  <c r="AE435" i="46"/>
  <c r="AE436" i="46"/>
  <c r="AE437" i="46"/>
  <c r="AE438" i="46"/>
  <c r="AE439" i="46"/>
  <c r="AE440" i="46"/>
  <c r="AE441" i="46"/>
  <c r="AE442" i="46"/>
  <c r="AE443" i="46"/>
  <c r="AE444" i="46"/>
  <c r="AE445" i="46"/>
  <c r="AE446" i="46"/>
  <c r="AE447" i="46"/>
  <c r="AE448" i="46"/>
  <c r="AE449" i="46"/>
  <c r="AE450" i="46"/>
  <c r="AE451" i="46"/>
  <c r="AE452" i="46"/>
  <c r="AE453" i="46"/>
  <c r="AE454" i="46"/>
  <c r="AE455" i="46"/>
  <c r="AE456" i="46"/>
  <c r="AE457" i="46"/>
  <c r="AE458" i="46"/>
  <c r="AE459" i="46"/>
  <c r="AE460" i="46"/>
  <c r="AE461" i="46"/>
  <c r="AE462" i="46"/>
  <c r="AE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5" i="46"/>
  <c r="AD146" i="46"/>
  <c r="AD147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D413" i="46"/>
  <c r="AD414" i="46"/>
  <c r="AD415" i="46"/>
  <c r="AD416" i="46"/>
  <c r="AD417" i="46"/>
  <c r="AD418" i="46"/>
  <c r="AD419" i="46"/>
  <c r="AD420" i="46"/>
  <c r="AD421" i="46"/>
  <c r="AD422" i="46"/>
  <c r="AD423" i="46"/>
  <c r="AD424" i="46"/>
  <c r="AD425" i="46"/>
  <c r="AD426" i="46"/>
  <c r="AD427" i="46"/>
  <c r="AD428" i="46"/>
  <c r="AD429" i="46"/>
  <c r="AD430" i="46"/>
  <c r="AD431" i="46"/>
  <c r="AD432" i="46"/>
  <c r="AD433" i="46"/>
  <c r="AD434" i="46"/>
  <c r="AD435" i="46"/>
  <c r="AD436" i="46"/>
  <c r="AD437" i="46"/>
  <c r="AD438" i="46"/>
  <c r="AD439" i="46"/>
  <c r="AD440" i="46"/>
  <c r="AD441" i="46"/>
  <c r="AD442" i="46"/>
  <c r="AD443" i="46"/>
  <c r="AD444" i="46"/>
  <c r="AD445" i="46"/>
  <c r="AD446" i="46"/>
  <c r="AD447" i="46"/>
  <c r="AD448" i="46"/>
  <c r="AD449" i="46"/>
  <c r="AD450" i="46"/>
  <c r="AD451" i="46"/>
  <c r="AD452" i="46"/>
  <c r="AD453" i="46"/>
  <c r="AD454" i="46"/>
  <c r="AD455" i="46"/>
  <c r="AD456" i="46"/>
  <c r="AD457" i="46"/>
  <c r="AD458" i="46"/>
  <c r="AD459" i="46"/>
  <c r="AD460" i="46"/>
  <c r="AD461" i="46"/>
  <c r="AD462" i="46"/>
  <c r="AD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C401" i="46"/>
  <c r="AC402" i="46"/>
  <c r="AC403" i="46"/>
  <c r="AC404" i="46"/>
  <c r="AC405" i="46"/>
  <c r="AC406" i="46"/>
  <c r="AC407" i="46"/>
  <c r="AC408" i="46"/>
  <c r="AC409" i="46"/>
  <c r="AC410" i="46"/>
  <c r="AC411" i="46"/>
  <c r="AC412" i="46"/>
  <c r="AC413" i="46"/>
  <c r="AC414" i="46"/>
  <c r="AC415" i="46"/>
  <c r="AC416" i="46"/>
  <c r="AC417" i="46"/>
  <c r="AC418" i="46"/>
  <c r="AC419" i="46"/>
  <c r="AC420" i="46"/>
  <c r="AC421" i="46"/>
  <c r="AC422" i="46"/>
  <c r="AC423" i="46"/>
  <c r="AC424" i="46"/>
  <c r="AC425" i="46"/>
  <c r="AC426" i="46"/>
  <c r="AC427" i="46"/>
  <c r="AC428" i="46"/>
  <c r="AC429" i="46"/>
  <c r="AC430" i="46"/>
  <c r="AC431" i="46"/>
  <c r="AC432" i="46"/>
  <c r="AC433" i="46"/>
  <c r="AC434" i="46"/>
  <c r="AC435" i="46"/>
  <c r="AC436" i="46"/>
  <c r="AC437" i="46"/>
  <c r="AC438" i="46"/>
  <c r="AC439" i="46"/>
  <c r="AC440" i="46"/>
  <c r="AC441" i="46"/>
  <c r="AC442" i="46"/>
  <c r="AC443" i="46"/>
  <c r="AC444" i="46"/>
  <c r="AC445" i="46"/>
  <c r="AC446" i="46"/>
  <c r="AC447" i="46"/>
  <c r="AC448" i="46"/>
  <c r="AC449" i="46"/>
  <c r="AC450" i="46"/>
  <c r="AC451" i="46"/>
  <c r="AC452" i="46"/>
  <c r="AC453" i="46"/>
  <c r="AC454" i="46"/>
  <c r="AC455" i="46"/>
  <c r="AC456" i="46"/>
  <c r="AC457" i="46"/>
  <c r="AC458" i="46"/>
  <c r="AC459" i="46"/>
  <c r="AC460" i="46"/>
  <c r="AC461" i="46"/>
  <c r="AC462" i="46"/>
  <c r="AC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B401" i="46"/>
  <c r="AB402" i="46"/>
  <c r="AB403" i="46"/>
  <c r="AB404" i="46"/>
  <c r="AB405" i="46"/>
  <c r="AB406" i="46"/>
  <c r="AB407" i="46"/>
  <c r="AB408" i="46"/>
  <c r="AB409" i="46"/>
  <c r="AB410" i="46"/>
  <c r="AB411" i="46"/>
  <c r="AB412" i="46"/>
  <c r="AB413" i="46"/>
  <c r="AB414" i="46"/>
  <c r="AB415" i="46"/>
  <c r="AB416" i="46"/>
  <c r="AB417" i="46"/>
  <c r="AB418" i="46"/>
  <c r="AB419" i="46"/>
  <c r="AB420" i="46"/>
  <c r="AB421" i="46"/>
  <c r="AB422" i="46"/>
  <c r="AB423" i="46"/>
  <c r="AB424" i="46"/>
  <c r="AB425" i="46"/>
  <c r="AB426" i="46"/>
  <c r="AB427" i="46"/>
  <c r="AB428" i="46"/>
  <c r="AB429" i="46"/>
  <c r="AB430" i="46"/>
  <c r="AB431" i="46"/>
  <c r="AB432" i="46"/>
  <c r="AB433" i="46"/>
  <c r="AB434" i="46"/>
  <c r="AB435" i="46"/>
  <c r="AB436" i="46"/>
  <c r="AB437" i="46"/>
  <c r="AB438" i="46"/>
  <c r="AB439" i="46"/>
  <c r="AB440" i="46"/>
  <c r="AB441" i="46"/>
  <c r="AB442" i="46"/>
  <c r="AB443" i="46"/>
  <c r="AB444" i="46"/>
  <c r="AB445" i="46"/>
  <c r="AB446" i="46"/>
  <c r="AB447" i="46"/>
  <c r="AB448" i="46"/>
  <c r="AB449" i="46"/>
  <c r="AB450" i="46"/>
  <c r="AB451" i="46"/>
  <c r="AB452" i="46"/>
  <c r="AB453" i="46"/>
  <c r="AB454" i="46"/>
  <c r="AB455" i="46"/>
  <c r="AB456" i="46"/>
  <c r="AB457" i="46"/>
  <c r="AB458" i="46"/>
  <c r="AB459" i="46"/>
  <c r="AB460" i="46"/>
  <c r="AB461" i="46"/>
  <c r="AB462" i="46"/>
  <c r="AB3" i="46"/>
</calcChain>
</file>

<file path=xl/sharedStrings.xml><?xml version="1.0" encoding="utf-8"?>
<sst xmlns="http://schemas.openxmlformats.org/spreadsheetml/2006/main" count="1053" uniqueCount="585">
  <si>
    <t>State</t>
  </si>
  <si>
    <t>Year</t>
  </si>
  <si>
    <t>Alabama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</si>
  <si>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</si>
  <si>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</si>
  <si>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</si>
  <si>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</si>
  <si>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</si>
  <si>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</si>
  <si>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</si>
  <si>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</si>
  <si>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</si>
  <si>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</si>
  <si>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</si>
  <si>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</si>
  <si>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</si>
  <si>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</si>
  <si>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</si>
  <si>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</si>
  <si>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</si>
  <si>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</si>
  <si>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</si>
  <si>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</si>
  <si>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</si>
  <si>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</si>
  <si>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</si>
  <si>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</si>
  <si>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</si>
  <si>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</si>
  <si>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</si>
  <si>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</si>
  <si>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</si>
  <si>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</si>
  <si>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</si>
  <si>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</si>
  <si>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</si>
  <si>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</si>
  <si>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</si>
  <si>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</si>
  <si>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</si>
  <si>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</si>
  <si>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</si>
  <si>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</si>
  <si>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</si>
  <si>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</si>
  <si>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</si>
  <si>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</si>
  <si>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</si>
  <si>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</si>
  <si>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</si>
  <si>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</si>
  <si>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</si>
  <si>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</si>
  <si>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</si>
  <si>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</si>
  <si>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</si>
  <si>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</si>
  <si>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</si>
  <si>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</si>
  <si>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</si>
  <si>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</si>
  <si>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</si>
  <si>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</si>
  <si>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Total population</t>
  </si>
  <si>
    <t>Male Total population</t>
  </si>
  <si>
    <t>Female Total population</t>
  </si>
  <si>
    <t>Under 5 years</t>
  </si>
  <si>
    <t>TOTAL SPECIMENS</t>
  </si>
  <si>
    <t>PERCENT POSITIVE</t>
  </si>
  <si>
    <t>A (2009 H1N1)</t>
  </si>
  <si>
    <t>A (H3)</t>
  </si>
  <si>
    <t>A (Subtyping not Performed)</t>
  </si>
  <si>
    <t>A (Unable to Subtype)</t>
  </si>
  <si>
    <t>B</t>
  </si>
  <si>
    <t>H3N2v</t>
  </si>
  <si>
    <t>%UNWEIGHTED ILI</t>
  </si>
  <si>
    <t>ILITOTAL</t>
  </si>
  <si>
    <t>NUM. OF PROVIDERS</t>
  </si>
  <si>
    <t>TOTAL PATIENTS</t>
  </si>
  <si>
    <t>85 + years</t>
  </si>
  <si>
    <t>Combined Key</t>
  </si>
  <si>
    <t>Alabama, 2010</t>
  </si>
  <si>
    <t>Alabama, 2011</t>
  </si>
  <si>
    <t>Alabama, 2012</t>
  </si>
  <si>
    <t>Alabama, 2013</t>
  </si>
  <si>
    <t>Alabama, 2014</t>
  </si>
  <si>
    <t>Alabama, 2015</t>
  </si>
  <si>
    <t>Alaska, 2010</t>
  </si>
  <si>
    <t>Alaska, 2011</t>
  </si>
  <si>
    <t>Alaska, 2012</t>
  </si>
  <si>
    <t>Alaska, 2013</t>
  </si>
  <si>
    <t>Alaska, 2014</t>
  </si>
  <si>
    <t>Alaska, 2015</t>
  </si>
  <si>
    <t>Arizona, 2010</t>
  </si>
  <si>
    <t>Arizona, 2011</t>
  </si>
  <si>
    <t>Arizona, 2012</t>
  </si>
  <si>
    <t>Arizona, 2013</t>
  </si>
  <si>
    <t>Arizona, 2014</t>
  </si>
  <si>
    <t>Arizona, 2015</t>
  </si>
  <si>
    <t>Arkansas, 2010</t>
  </si>
  <si>
    <t>Arkansas, 2011</t>
  </si>
  <si>
    <t>Arkansas, 2012</t>
  </si>
  <si>
    <t>Arkansas, 2013</t>
  </si>
  <si>
    <t>Arkansas, 2014</t>
  </si>
  <si>
    <t>Arkansas, 2015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</si>
  <si>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</si>
  <si>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</si>
  <si>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</si>
  <si>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</si>
  <si>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</si>
  <si>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</si>
  <si>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Colorado, 2010</t>
  </si>
  <si>
    <t>Colorado, 2011</t>
  </si>
  <si>
    <t>Colorado, 2012</t>
  </si>
  <si>
    <t>Colorado, 2013</t>
  </si>
  <si>
    <t>Colorado, 2014</t>
  </si>
  <si>
    <t>Colorado, 2015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</si>
  <si>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</si>
  <si>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</si>
  <si>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</si>
  <si>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</si>
  <si>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</si>
  <si>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</si>
  <si>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Delaware, 2010</t>
  </si>
  <si>
    <t>Delaware, 2011</t>
  </si>
  <si>
    <t>Delaware, 2012</t>
  </si>
  <si>
    <t>Delaware, 2013</t>
  </si>
  <si>
    <t>Delaware, 2014</t>
  </si>
  <si>
    <t>Delaware, 2015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</si>
  <si>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</si>
  <si>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</si>
  <si>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</si>
  <si>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</si>
  <si>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</si>
  <si>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</si>
  <si>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Georgia, 2010</t>
  </si>
  <si>
    <t>Georgia, 2011</t>
  </si>
  <si>
    <t>Georgia, 2012</t>
  </si>
  <si>
    <t>Georgia, 2013</t>
  </si>
  <si>
    <t>Georgia, 2014</t>
  </si>
  <si>
    <t>Georgia, 2015</t>
  </si>
  <si>
    <t>Hawaii, 2010</t>
  </si>
  <si>
    <t>Hawaii, 2011</t>
  </si>
  <si>
    <t>Hawaii, 2012</t>
  </si>
  <si>
    <t>Hawaii, 2013</t>
  </si>
  <si>
    <t>Hawaii, 2014</t>
  </si>
  <si>
    <t>Hawaii, 2015</t>
  </si>
  <si>
    <t>Idaho, 2010</t>
  </si>
  <si>
    <t>Idaho, 2011</t>
  </si>
  <si>
    <t>Idaho, 2012</t>
  </si>
  <si>
    <t>Idaho, 2013</t>
  </si>
  <si>
    <t>Idaho, 2014</t>
  </si>
  <si>
    <t>Idaho, 2015</t>
  </si>
  <si>
    <t>Illinois, 2010</t>
  </si>
  <si>
    <t>Illinois, 2011</t>
  </si>
  <si>
    <t>Illinois, 2012</t>
  </si>
  <si>
    <t>Illinois, 2013</t>
  </si>
  <si>
    <t>Illinois, 2014</t>
  </si>
  <si>
    <t>Illinois, 2015</t>
  </si>
  <si>
    <t>Indiana, 2010</t>
  </si>
  <si>
    <t>Indiana, 2011</t>
  </si>
  <si>
    <t>Indiana, 2012</t>
  </si>
  <si>
    <t>Indiana, 2013</t>
  </si>
  <si>
    <t>Indiana, 2014</t>
  </si>
  <si>
    <t>Indiana, 2015</t>
  </si>
  <si>
    <t>Iowa, 2010</t>
  </si>
  <si>
    <t>Iowa, 2011</t>
  </si>
  <si>
    <t>Iowa, 2012</t>
  </si>
  <si>
    <t>Iowa, 2013</t>
  </si>
  <si>
    <t>Iowa, 2014</t>
  </si>
  <si>
    <t>Iowa, 2015</t>
  </si>
  <si>
    <t>Kansas, 2010</t>
  </si>
  <si>
    <t>Kansas, 2011</t>
  </si>
  <si>
    <t>Kansas, 2012</t>
  </si>
  <si>
    <t>Kansas, 2013</t>
  </si>
  <si>
    <t>Kansas, 2014</t>
  </si>
  <si>
    <t>Kansas, 2015</t>
  </si>
  <si>
    <t>Kentucky, 2010</t>
  </si>
  <si>
    <t>Kentucky, 2011</t>
  </si>
  <si>
    <t>Kentucky, 2012</t>
  </si>
  <si>
    <t>Kentucky, 2013</t>
  </si>
  <si>
    <t>Kentucky, 2014</t>
  </si>
  <si>
    <t>Kentucky, 2015</t>
  </si>
  <si>
    <t>Louisiana, 2010</t>
  </si>
  <si>
    <t>Louisiana, 2011</t>
  </si>
  <si>
    <t>Louisiana, 2012</t>
  </si>
  <si>
    <t>Louisiana, 2013</t>
  </si>
  <si>
    <t>Louisiana, 2014</t>
  </si>
  <si>
    <t>Louisiana, 2015</t>
  </si>
  <si>
    <t>Maine, 2010</t>
  </si>
  <si>
    <t>Maine, 2011</t>
  </si>
  <si>
    <t>Maine, 2012</t>
  </si>
  <si>
    <t>Maine, 2013</t>
  </si>
  <si>
    <t>Maine, 2014</t>
  </si>
  <si>
    <t>Maine, 2015</t>
  </si>
  <si>
    <t>Maryland, 2010</t>
  </si>
  <si>
    <t>Maryland, 2011</t>
  </si>
  <si>
    <t>Maryland, 2012</t>
  </si>
  <si>
    <t>Maryland, 2013</t>
  </si>
  <si>
    <t>Maryland, 2014</t>
  </si>
  <si>
    <t>Maryland, 2015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</si>
  <si>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</si>
  <si>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</si>
  <si>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</si>
  <si>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</si>
  <si>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</si>
  <si>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</si>
  <si>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Michigan, 2010</t>
  </si>
  <si>
    <t>Michigan, 2011</t>
  </si>
  <si>
    <t>Michigan, 2012</t>
  </si>
  <si>
    <t>Michigan, 2013</t>
  </si>
  <si>
    <t>Michigan, 2014</t>
  </si>
  <si>
    <t>Michigan, 2015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</si>
  <si>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</si>
  <si>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</si>
  <si>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</si>
  <si>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</si>
  <si>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</si>
  <si>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</si>
  <si>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</si>
  <si>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</si>
  <si>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</si>
  <si>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</si>
  <si>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</si>
  <si>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</si>
  <si>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Missouri, 2010</t>
  </si>
  <si>
    <t>Missouri, 2011</t>
  </si>
  <si>
    <t>Missouri, 2012</t>
  </si>
  <si>
    <t>Missouri, 2013</t>
  </si>
  <si>
    <t>Missouri, 2014</t>
  </si>
  <si>
    <t>Missouri, 2015</t>
  </si>
  <si>
    <t>Montana, 2010</t>
  </si>
  <si>
    <t>Montana, 2011</t>
  </si>
  <si>
    <t>Montana, 2012</t>
  </si>
  <si>
    <t>Montana, 2013</t>
  </si>
  <si>
    <t>Montana, 2014</t>
  </si>
  <si>
    <t>Montana, 2015</t>
  </si>
  <si>
    <t>Nebraska, 2010</t>
  </si>
  <si>
    <t>Nebraska, 2011</t>
  </si>
  <si>
    <t>Nebraska, 2012</t>
  </si>
  <si>
    <t>Nebraska, 2013</t>
  </si>
  <si>
    <t>Nebraska, 2014</t>
  </si>
  <si>
    <t>Nebraska, 2015</t>
  </si>
  <si>
    <t>Nevada, 2010</t>
  </si>
  <si>
    <t>Nevada, 2011</t>
  </si>
  <si>
    <t>Nevada, 2012</t>
  </si>
  <si>
    <t>Nevada, 2013</t>
  </si>
  <si>
    <t>Nevada, 2014</t>
  </si>
  <si>
    <t>Nevada, 2015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</si>
  <si>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</si>
  <si>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</si>
  <si>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</si>
  <si>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</si>
  <si>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</si>
  <si>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</si>
  <si>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</si>
  <si>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</si>
  <si>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</si>
  <si>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</si>
  <si>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</si>
  <si>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</si>
  <si>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York, 2010</t>
  </si>
  <si>
    <t>New York, 2011</t>
  </si>
  <si>
    <t>New York, 2012</t>
  </si>
  <si>
    <t>New York, 2013</t>
  </si>
  <si>
    <t>New York, 2014</t>
  </si>
  <si>
    <t>New York, 2015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</si>
  <si>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</si>
  <si>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</si>
  <si>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</si>
  <si>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</si>
  <si>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</si>
  <si>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</si>
  <si>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</si>
  <si>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</si>
  <si>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</si>
  <si>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</si>
  <si>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</si>
  <si>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</si>
  <si>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Ohio, 2010</t>
  </si>
  <si>
    <t>Ohio, 2011</t>
  </si>
  <si>
    <t>Ohio, 2012</t>
  </si>
  <si>
    <t>Ohio, 2013</t>
  </si>
  <si>
    <t>Ohio, 2014</t>
  </si>
  <si>
    <t>Ohio, 2015</t>
  </si>
  <si>
    <t>Oklahoma, 2010</t>
  </si>
  <si>
    <t>Oklahoma, 2011</t>
  </si>
  <si>
    <t>Oklahoma, 2012</t>
  </si>
  <si>
    <t>Oklahoma, 2013</t>
  </si>
  <si>
    <t>Oklahoma, 2014</t>
  </si>
  <si>
    <t>Oklahoma, 2015</t>
  </si>
  <si>
    <t>Oregon, 2010</t>
  </si>
  <si>
    <t>Oregon, 2011</t>
  </si>
  <si>
    <t>Oregon, 2012</t>
  </si>
  <si>
    <t>Oregon, 2013</t>
  </si>
  <si>
    <t>Oregon, 2014</t>
  </si>
  <si>
    <t>Oregon, 2015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</si>
  <si>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</si>
  <si>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</si>
  <si>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</si>
  <si>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</si>
  <si>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</si>
  <si>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</si>
  <si>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</si>
  <si>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</si>
  <si>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</si>
  <si>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</si>
  <si>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</si>
  <si>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</si>
  <si>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</si>
  <si>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</si>
  <si>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</si>
  <si>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</si>
  <si>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</si>
  <si>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</si>
  <si>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</si>
  <si>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</si>
  <si>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</si>
  <si>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</si>
  <si>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</si>
  <si>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</si>
  <si>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Texas, 2010</t>
  </si>
  <si>
    <t>Texas, 2011</t>
  </si>
  <si>
    <t>Texas, 2012</t>
  </si>
  <si>
    <t>Texas, 2013</t>
  </si>
  <si>
    <t>Texas, 2014</t>
  </si>
  <si>
    <t>Texas, 2015</t>
  </si>
  <si>
    <t>Utah, 2010</t>
  </si>
  <si>
    <t>Utah, 2011</t>
  </si>
  <si>
    <t>Utah, 2012</t>
  </si>
  <si>
    <t>Utah, 2013</t>
  </si>
  <si>
    <t>Utah, 2014</t>
  </si>
  <si>
    <t>Utah, 2015</t>
  </si>
  <si>
    <t>Vermont, 2010</t>
  </si>
  <si>
    <t>Vermont, 2011</t>
  </si>
  <si>
    <t>Vermont, 2012</t>
  </si>
  <si>
    <t>Vermont, 2013</t>
  </si>
  <si>
    <t>Vermont, 2014</t>
  </si>
  <si>
    <t>Vermont, 2015</t>
  </si>
  <si>
    <t>Virginia, 2010</t>
  </si>
  <si>
    <t>Virginia, 2011</t>
  </si>
  <si>
    <t>Virginia, 2012</t>
  </si>
  <si>
    <t>Virginia, 2013</t>
  </si>
  <si>
    <t>Virginia, 2014</t>
  </si>
  <si>
    <t>Virginia, 2015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</si>
  <si>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</si>
  <si>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</si>
  <si>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</si>
  <si>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</si>
  <si>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</si>
  <si>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</si>
  <si>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</si>
  <si>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</si>
  <si>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</si>
  <si>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</si>
  <si>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</si>
  <si>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</si>
  <si>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</si>
  <si>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</si>
  <si>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</si>
  <si>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</si>
  <si>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</si>
  <si>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</si>
  <si>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Wyoming, 2010</t>
  </si>
  <si>
    <t>Wyoming, 2011</t>
  </si>
  <si>
    <t>Wyoming, 2012</t>
  </si>
  <si>
    <t>Wyoming, 2013</t>
  </si>
  <si>
    <t>Wyoming, 2014</t>
  </si>
  <si>
    <t>Wyoming, 2015</t>
  </si>
  <si>
    <t>Alabama, 2016</t>
  </si>
  <si>
    <t>Alabama, 2017</t>
  </si>
  <si>
    <t>Alaska, 2016</t>
  </si>
  <si>
    <t>Alaska, 2017</t>
  </si>
  <si>
    <t>Arizona, 2016</t>
  </si>
  <si>
    <t>Arizona, 2017</t>
  </si>
  <si>
    <t>Arkansas, 2016</t>
  </si>
  <si>
    <t>Arkansas, 2017</t>
  </si>
  <si>
    <t>California, 2016</t>
  </si>
  <si>
    <t>California, 2017</t>
  </si>
  <si>
    <t>Colorado, 2016</t>
  </si>
  <si>
    <t>Colorado, 2017</t>
  </si>
  <si>
    <t>Connecticut, 2016</t>
  </si>
  <si>
    <t>Connecticut, 2017</t>
  </si>
  <si>
    <t>Delaware, 2016</t>
  </si>
  <si>
    <t>Delaware, 2017</t>
  </si>
  <si>
    <t>District of Columbia, 2016</t>
  </si>
  <si>
    <t>District of Columbia, 2017</t>
  </si>
  <si>
    <t>Georgia, 2016</t>
  </si>
  <si>
    <t>Georgia, 2017</t>
  </si>
  <si>
    <t>Hawaii, 2016</t>
  </si>
  <si>
    <t>Hawaii, 2017</t>
  </si>
  <si>
    <t>Idaho, 2016</t>
  </si>
  <si>
    <t>Idaho, 2017</t>
  </si>
  <si>
    <t>Illinois, 2016</t>
  </si>
  <si>
    <t>Illinois, 2017</t>
  </si>
  <si>
    <t>Indiana, 2016</t>
  </si>
  <si>
    <t>Indiana, 2017</t>
  </si>
  <si>
    <t>Iowa, 2016</t>
  </si>
  <si>
    <t>Iowa, 2017</t>
  </si>
  <si>
    <t>Kansas, 2016</t>
  </si>
  <si>
    <t>Kansas, 2017</t>
  </si>
  <si>
    <t>Kentucky, 2016</t>
  </si>
  <si>
    <t>Kentucky, 2017</t>
  </si>
  <si>
    <t>Louisiana, 2016</t>
  </si>
  <si>
    <t>Louisiana, 2017</t>
  </si>
  <si>
    <t>Maine, 2016</t>
  </si>
  <si>
    <t>Maine, 2017</t>
  </si>
  <si>
    <t>Maryland, 2016</t>
  </si>
  <si>
    <t>Maryland, 2017</t>
  </si>
  <si>
    <t>Massachusetts, 2016</t>
  </si>
  <si>
    <t>Massachusetts, 2017</t>
  </si>
  <si>
    <t>Michigan, 2016</t>
  </si>
  <si>
    <t>Michigan, 2017</t>
  </si>
  <si>
    <t>Minnesota, 2016</t>
  </si>
  <si>
    <t>Minnesota, 2017</t>
  </si>
  <si>
    <t>Mississippi, 2016</t>
  </si>
  <si>
    <t>Mississippi, 2017</t>
  </si>
  <si>
    <t>Missouri, 2016</t>
  </si>
  <si>
    <t>Missouri, 2017</t>
  </si>
  <si>
    <t>Montana, 2016</t>
  </si>
  <si>
    <t>Montana, 2017</t>
  </si>
  <si>
    <t>Nebraska, 2016</t>
  </si>
  <si>
    <t>Nebraska, 2017</t>
  </si>
  <si>
    <t>Nevada, 2016</t>
  </si>
  <si>
    <t>Nevada, 2017</t>
  </si>
  <si>
    <t>New Hampshire, 2016</t>
  </si>
  <si>
    <t>New Hampshire, 2017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</si>
  <si>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</si>
  <si>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</si>
  <si>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</si>
  <si>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</si>
  <si>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</si>
  <si>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</si>
  <si>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</si>
  <si>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</si>
  <si>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2016</t>
  </si>
  <si>
    <t>New Mexico, 2017</t>
  </si>
  <si>
    <t>New York, 2016</t>
  </si>
  <si>
    <t>New York, 2017</t>
  </si>
  <si>
    <t>North Carolina, 2016</t>
  </si>
  <si>
    <t>North Carolina, 2017</t>
  </si>
  <si>
    <t>North Dakota, 2016</t>
  </si>
  <si>
    <t>North Dakota, 2017</t>
  </si>
  <si>
    <t>Ohio, 2016</t>
  </si>
  <si>
    <t>Ohio, 2017</t>
  </si>
  <si>
    <t>Oklahoma, 2016</t>
  </si>
  <si>
    <t>Oklahoma, 2017</t>
  </si>
  <si>
    <t>Oregon, 2016</t>
  </si>
  <si>
    <t>Oregon, 2017</t>
  </si>
  <si>
    <t>Pennsylvania, 2016</t>
  </si>
  <si>
    <t>Pennsylvania, 2017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</si>
  <si>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</si>
  <si>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</si>
  <si>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</si>
  <si>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</si>
  <si>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</si>
  <si>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</si>
  <si>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</si>
  <si>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</si>
  <si>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2016</t>
  </si>
  <si>
    <t>South Carolina, 2017</t>
  </si>
  <si>
    <t>South Dakota, 2016</t>
  </si>
  <si>
    <t>South Dakota, 2017</t>
  </si>
  <si>
    <t>Tennessee, 2016</t>
  </si>
  <si>
    <t>Tennessee, 2017</t>
  </si>
  <si>
    <t>Texas, 2016</t>
  </si>
  <si>
    <t>Texas, 2017</t>
  </si>
  <si>
    <t>Utah, 2016</t>
  </si>
  <si>
    <t>Utah, 2017</t>
  </si>
  <si>
    <t>Vermont, 2016</t>
  </si>
  <si>
    <t>Vermont, 2017</t>
  </si>
  <si>
    <t>Virginia, 2016</t>
  </si>
  <si>
    <t>Virginia, 2017</t>
  </si>
  <si>
    <t>Washington, 2016</t>
  </si>
  <si>
    <t>Washington, 2017</t>
  </si>
  <si>
    <t>West Virginia, 2016</t>
  </si>
  <si>
    <t>West Virginia, 2017</t>
  </si>
  <si>
    <t>Wisconsin, 2016</t>
  </si>
  <si>
    <t>Wisconsin, 2017</t>
  </si>
  <si>
    <t>Wyoming, 2016</t>
  </si>
  <si>
    <t>Wyoming, 2017</t>
  </si>
  <si>
    <t>Alabama, 2009</t>
  </si>
  <si>
    <t>Alaska, 2009</t>
  </si>
  <si>
    <t>Arizona, 2009</t>
  </si>
  <si>
    <t>Arkansas, 2009</t>
  </si>
  <si>
    <t>California, 2009</t>
  </si>
  <si>
    <t>Colorado, 2009</t>
  </si>
  <si>
    <t>Connecticut, 2009</t>
  </si>
  <si>
    <t>Delaware, 2009</t>
  </si>
  <si>
    <t>District of Columbia, 2009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</si>
  <si>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</si>
  <si>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</si>
  <si>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</si>
  <si>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</si>
  <si>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</si>
  <si>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</si>
  <si>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</si>
  <si>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</si>
  <si>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</si>
  <si>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</si>
  <si>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Hawaii, 2009</t>
  </si>
  <si>
    <t>Idaho, 2009</t>
  </si>
  <si>
    <t>Illinois, 2009</t>
  </si>
  <si>
    <t>Indiana, 2009</t>
  </si>
  <si>
    <t>Iowa, 2009</t>
  </si>
  <si>
    <t>Kansas, 2009</t>
  </si>
  <si>
    <t>Kentucky, 2009</t>
  </si>
  <si>
    <t>Louisiana, 2009</t>
  </si>
  <si>
    <t>Maine, 2009</t>
  </si>
  <si>
    <t>Maryland, 2009</t>
  </si>
  <si>
    <t>Massachusetts, 2009</t>
  </si>
  <si>
    <t>Michigan, 2009</t>
  </si>
  <si>
    <t>Minnesota, 2009</t>
  </si>
  <si>
    <t>Mississippi, 2009</t>
  </si>
  <si>
    <t>Missouri, 2009</t>
  </si>
  <si>
    <t>Montana, 2009</t>
  </si>
  <si>
    <t>Nebraska, 2009</t>
  </si>
  <si>
    <t>Nevada, 2009</t>
  </si>
  <si>
    <t>New Hampshire, 2009</t>
  </si>
  <si>
    <t>New Jersey, 2009</t>
  </si>
  <si>
    <t>New Mexico, 2009</t>
  </si>
  <si>
    <t>New York, 2009</t>
  </si>
  <si>
    <t>North Carolina, 2009</t>
  </si>
  <si>
    <t>North Dakota, 2009</t>
  </si>
  <si>
    <t>Ohio, 2009</t>
  </si>
  <si>
    <t>Oklahoma, 2009</t>
  </si>
  <si>
    <t>Oregon, 2009</t>
  </si>
  <si>
    <t>Pennsylvania, 2009</t>
  </si>
  <si>
    <t>Rhode Island, 2009</t>
  </si>
  <si>
    <t>South Carolina, 2009</t>
  </si>
  <si>
    <t>South Dakota, 2009</t>
  </si>
  <si>
    <t>Tennessee, 2009</t>
  </si>
  <si>
    <t>Texas, 2009</t>
  </si>
  <si>
    <t>Utah, 2009</t>
  </si>
  <si>
    <t>Vermont, 2009</t>
  </si>
  <si>
    <t>Virginia, 2009</t>
  </si>
  <si>
    <t>Washington, 2009</t>
  </si>
  <si>
    <t>West Virginia, 2009</t>
  </si>
  <si>
    <t>Wisconsin, 2009</t>
  </si>
  <si>
    <t>Wyoming, 2009</t>
  </si>
  <si>
    <t>Influenza Deaths</t>
  </si>
  <si>
    <t>Population Census</t>
  </si>
  <si>
    <t>Lab Tests</t>
  </si>
  <si>
    <t>Influenza visits</t>
  </si>
  <si>
    <t>Ratio deaths/population</t>
  </si>
  <si>
    <t>Q1</t>
  </si>
  <si>
    <t>influenza deaths</t>
  </si>
  <si>
    <t>population census</t>
  </si>
  <si>
    <t>sample</t>
  </si>
  <si>
    <t>population</t>
  </si>
  <si>
    <t>Sample</t>
  </si>
  <si>
    <t>Influenza Visits</t>
  </si>
  <si>
    <t>Q2</t>
  </si>
  <si>
    <t>Hypothesis</t>
  </si>
  <si>
    <t>If a higher percentage of the American population get vaccinated then influenza-related cases and deaths would decrease.</t>
  </si>
  <si>
    <t>important variables</t>
  </si>
  <si>
    <t>number of influenza deaths</t>
  </si>
  <si>
    <t>influenza visits: ILItotal, providers and total patients</t>
  </si>
  <si>
    <t>Q3</t>
  </si>
  <si>
    <t>Variance</t>
  </si>
  <si>
    <t>Standard Variation</t>
  </si>
  <si>
    <t>mean</t>
  </si>
  <si>
    <t>Q4</t>
  </si>
  <si>
    <t>outliers +</t>
  </si>
  <si>
    <t>outliers -</t>
  </si>
  <si>
    <t>Q6</t>
  </si>
  <si>
    <t>variables 55 and up of the influenza deaths and the census population same ages. We could see if there are greater deathers in these population segments</t>
  </si>
  <si>
    <t>Strong relationship</t>
  </si>
  <si>
    <t>establishing the relationship between the two doesn’t help nor does it negate my hypothesis. I need to look more in depth.</t>
  </si>
  <si>
    <t>data point percentage</t>
  </si>
  <si>
    <t>Directions</t>
  </si>
  <si>
    <t>1. For each data set (your integrated data set, as well as any other data sets you’re using), identify whether the data is sample or population data.</t>
  </si>
  <si>
    <t>2. Use your research hypothesis to identify an important data variable to test.</t>
  </si>
  <si>
    <t>3. Find the variance and standard deviation of this variable.</t>
  </si>
  <si>
    <t>4. How many data points (as a percentage of the total) are outliers?</t>
  </si>
  <si>
    <t>This will require you to calculate the mean (or refer to the mean in your prior data profile) and use the Empirical Rule.</t>
  </si>
  <si>
    <t>5. Repeat steps 2 to 4 for a second variable.</t>
  </si>
  <si>
    <t>6. Find the correlation between two variables in your data (these variables don’t have to be the same two as above).</t>
  </si>
  <si>
    <t>Explain the proposed relationship between these two variables.</t>
  </si>
  <si>
    <t>What’s the correlation coefficient?</t>
  </si>
  <si>
    <t>Is it a strong or weak correlation?</t>
  </si>
  <si>
    <t>Is this relationship useful? Does the correlation help explain any of the variation in the variable for your hypothesis?</t>
  </si>
  <si>
    <t>7. Submit an Excel file that includes two tabs:</t>
  </si>
  <si>
    <r>
      <t>Tab 1:</t>
    </r>
    <r>
      <rPr>
        <sz val="11"/>
        <color rgb="FF223C50"/>
        <rFont val="Calibri"/>
        <family val="2"/>
        <scheme val="minor"/>
      </rPr>
      <t> the cleaned, integrated data you’re analyzing</t>
    </r>
  </si>
  <si>
    <r>
      <t>Tab 2:</t>
    </r>
    <r>
      <rPr>
        <sz val="11"/>
        <color rgb="FF223C50"/>
        <rFont val="Calibri"/>
        <family val="2"/>
        <scheme val="minor"/>
      </rPr>
      <t> the statistical 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</si>
</sst>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223C50"/>
      <name val="Calibri"/>
      <family val="2"/>
      <scheme val="minor"/>
    </font>
    <font>
      <b/>
      <sz val="11"/>
      <color rgb="FF223C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2" fillId="0" borderId="0"/>
    <xf numFmtId="0" fontId="4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/>
    <xf numFmtId="0" fontId="3" fillId="4" borderId="2" xfId="0" applyFont="1" applyFill="1" applyBorder="1"/>
    <xf numFmtId="0" fontId="3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2" xfId="0" applyFont="1" applyFill="1" applyBorder="1"/>
    <xf numFmtId="0" fontId="3" fillId="8" borderId="0" xfId="0" applyFont="1" applyFill="1"/>
    <xf numFmtId="0" fontId="3" fillId="9" borderId="0" xfId="0" applyFont="1" applyFill="1"/>
    <xf numFmtId="9" fontId="0" fillId="0" borderId="0" xfId="1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7" borderId="1" xfId="0" applyFont="1" applyFill="1" applyBorder="1"/>
    <xf numFmtId="0" fontId="3" fillId="6" borderId="1" xfId="0" applyFont="1" applyFill="1" applyBorder="1"/>
    <xf numFmtId="0" fontId="3" fillId="8" borderId="1" xfId="0" applyFont="1" applyFill="1" applyBorder="1"/>
    <xf numFmtId="1" fontId="0" fillId="0" borderId="1" xfId="0" applyNumberFormat="1" applyBorder="1"/>
    <xf numFmtId="0" fontId="3" fillId="8" borderId="11" xfId="0" applyFont="1" applyFill="1" applyBorder="1"/>
    <xf numFmtId="0" fontId="0" fillId="2" borderId="10" xfId="0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2" fontId="0" fillId="2" borderId="11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0" fontId="0" fillId="2" borderId="15" xfId="0" applyFill="1" applyBorder="1"/>
    <xf numFmtId="0" fontId="0" fillId="0" borderId="7" xfId="0" applyBorder="1"/>
    <xf numFmtId="9" fontId="0" fillId="0" borderId="8" xfId="1" applyFont="1" applyBorder="1"/>
    <xf numFmtId="0" fontId="3" fillId="7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2"/>
    </xf>
    <xf numFmtId="0" fontId="1" fillId="10" borderId="0" xfId="0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rgb="FFFFC000"/>
  </sheetPr>
  <dimension ref="A1:AW462"/>
  <sheetViews>
    <sheetView topLeftCell="B1" zoomScale="80" zoomScaleNormal="80" workbookViewId="0">
      <pane xSplit="2" ySplit="2" topLeftCell="D420" activePane="bottomRight" state="frozen"/>
      <selection activeCell="B1" sqref="B1"/>
      <selection pane="topRight" activeCell="D1" sqref="D1"/>
      <selection pane="bottomLeft" activeCell="B3" sqref="B3"/>
      <selection pane="bottomRight" activeCell="AA3" sqref="AA3:AA462"/>
    </sheetView>
  </sheetViews>
  <sheetFormatPr defaultColWidth="10.625" defaultRowHeight="15.75" x14ac:dyDescent="0.25"/>
  <cols>
    <col min="1" max="1" width="24.25" hidden="1" customWidth="1"/>
    <col min="2" max="3" width="24.25" customWidth="1"/>
    <col min="4" max="4" width="13" bestFit="1" customWidth="1"/>
    <col min="5" max="5" width="10" bestFit="1" customWidth="1"/>
    <col min="6" max="12" width="11.125" bestFit="1" customWidth="1"/>
    <col min="13" max="13" width="9.25" bestFit="1" customWidth="1"/>
    <col min="14" max="14" width="11" bestFit="1" customWidth="1"/>
    <col min="15" max="15" width="15.625" bestFit="1" customWidth="1"/>
    <col min="16" max="16" width="20.625" bestFit="1" customWidth="1"/>
    <col min="17" max="17" width="22.375" bestFit="1" customWidth="1"/>
    <col min="18" max="18" width="13" bestFit="1" customWidth="1"/>
    <col min="19" max="19" width="11.125" bestFit="1" customWidth="1"/>
    <col min="20" max="27" width="13.25" bestFit="1" customWidth="1"/>
    <col min="28" max="37" width="13.25" customWidth="1"/>
    <col min="38" max="38" width="16.375" bestFit="1" customWidth="1"/>
    <col min="39" max="39" width="16.75" bestFit="1" customWidth="1"/>
    <col min="40" max="40" width="13.375" bestFit="1" customWidth="1"/>
    <col min="41" max="41" width="6.25" customWidth="1"/>
    <col min="42" max="42" width="25.5" bestFit="1" customWidth="1"/>
    <col min="43" max="43" width="19.625" bestFit="1" customWidth="1"/>
    <col min="44" max="44" width="5.125" bestFit="1" customWidth="1"/>
    <col min="45" max="45" width="6.875" bestFit="1" customWidth="1"/>
    <col min="46" max="46" width="16.75" bestFit="1" customWidth="1"/>
    <col min="47" max="47" width="10.875" bestFit="1" customWidth="1"/>
    <col min="48" max="48" width="18.875" bestFit="1" customWidth="1"/>
    <col min="49" max="49" width="14.625" bestFit="1" customWidth="1"/>
  </cols>
  <sheetData>
    <row r="1" spans="1:49" s="2" customFormat="1" x14ac:dyDescent="0.25">
      <c r="A1" s="6"/>
      <c r="B1" s="6"/>
      <c r="C1" s="6"/>
      <c r="D1" s="48" t="s">
        <v>540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9" t="s">
        <v>541</v>
      </c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52" t="s">
        <v>544</v>
      </c>
      <c r="AC1" s="52"/>
      <c r="AD1" s="52"/>
      <c r="AE1" s="52"/>
      <c r="AF1" s="52"/>
      <c r="AG1" s="52"/>
      <c r="AH1" s="52"/>
      <c r="AI1" s="52"/>
      <c r="AJ1" s="52"/>
      <c r="AK1" s="52"/>
      <c r="AL1" s="50" t="s">
        <v>542</v>
      </c>
      <c r="AM1" s="50"/>
      <c r="AN1" s="50"/>
      <c r="AO1" s="50"/>
      <c r="AP1" s="50"/>
      <c r="AQ1" s="50"/>
      <c r="AR1" s="50"/>
      <c r="AS1" s="50"/>
      <c r="AT1" s="51" t="s">
        <v>543</v>
      </c>
      <c r="AU1" s="51"/>
      <c r="AV1" s="51"/>
      <c r="AW1" s="51"/>
    </row>
    <row r="2" spans="1:49" s="2" customFormat="1" x14ac:dyDescent="0.25">
      <c r="A2" s="5" t="s">
        <v>80</v>
      </c>
      <c r="B2" s="5" t="s">
        <v>0</v>
      </c>
      <c r="C2" s="5" t="s">
        <v>1</v>
      </c>
      <c r="D2" s="9" t="s">
        <v>66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62</v>
      </c>
      <c r="O2" s="8" t="s">
        <v>63</v>
      </c>
      <c r="P2" s="8" t="s">
        <v>64</v>
      </c>
      <c r="Q2" s="8" t="s">
        <v>65</v>
      </c>
      <c r="R2" s="8" t="s">
        <v>66</v>
      </c>
      <c r="S2" s="8" t="s">
        <v>3</v>
      </c>
      <c r="T2" s="8" t="s">
        <v>4</v>
      </c>
      <c r="U2" s="8" t="s">
        <v>5</v>
      </c>
      <c r="V2" s="8" t="s">
        <v>6</v>
      </c>
      <c r="W2" s="8" t="s">
        <v>7</v>
      </c>
      <c r="X2" s="8" t="s">
        <v>8</v>
      </c>
      <c r="Y2" s="8" t="s">
        <v>9</v>
      </c>
      <c r="Z2" s="8" t="s">
        <v>10</v>
      </c>
      <c r="AA2" s="8" t="s">
        <v>11</v>
      </c>
      <c r="AB2" s="11" t="s">
        <v>66</v>
      </c>
      <c r="AC2" s="11" t="s">
        <v>3</v>
      </c>
      <c r="AD2" s="11" t="s">
        <v>4</v>
      </c>
      <c r="AE2" s="11" t="s">
        <v>5</v>
      </c>
      <c r="AF2" s="11" t="s">
        <v>6</v>
      </c>
      <c r="AG2" s="11" t="s">
        <v>7</v>
      </c>
      <c r="AH2" s="11" t="s">
        <v>8</v>
      </c>
      <c r="AI2" s="11" t="s">
        <v>9</v>
      </c>
      <c r="AJ2" s="11" t="s">
        <v>10</v>
      </c>
      <c r="AK2" s="11" t="s">
        <v>11</v>
      </c>
      <c r="AL2" s="7" t="s">
        <v>67</v>
      </c>
      <c r="AM2" s="7" t="s">
        <v>68</v>
      </c>
      <c r="AN2" s="7" t="s">
        <v>69</v>
      </c>
      <c r="AO2" s="7" t="s">
        <v>70</v>
      </c>
      <c r="AP2" s="7" t="s">
        <v>71</v>
      </c>
      <c r="AQ2" s="7" t="s">
        <v>72</v>
      </c>
      <c r="AR2" s="7" t="s">
        <v>73</v>
      </c>
      <c r="AS2" s="7" t="s">
        <v>74</v>
      </c>
      <c r="AT2" s="10" t="s">
        <v>75</v>
      </c>
      <c r="AU2" s="10" t="s">
        <v>76</v>
      </c>
      <c r="AV2" s="10" t="s">
        <v>77</v>
      </c>
      <c r="AW2" s="10" t="s">
        <v>78</v>
      </c>
    </row>
    <row r="3" spans="1:49" x14ac:dyDescent="0.25">
      <c r="A3" s="1" t="s">
        <v>481</v>
      </c>
      <c r="B3" s="1" t="s">
        <v>2</v>
      </c>
      <c r="C3" s="1">
        <v>2009</v>
      </c>
      <c r="D3">
        <v>0</v>
      </c>
      <c r="E3">
        <v>0</v>
      </c>
      <c r="F3">
        <v>0</v>
      </c>
      <c r="G3">
        <v>0</v>
      </c>
      <c r="H3">
        <v>0</v>
      </c>
      <c r="I3">
        <v>23</v>
      </c>
      <c r="J3">
        <v>32</v>
      </c>
      <c r="K3">
        <v>83</v>
      </c>
      <c r="L3">
        <v>261</v>
      </c>
      <c r="M3">
        <v>356</v>
      </c>
      <c r="N3">
        <v>755</v>
      </c>
      <c r="O3">
        <v>4633360</v>
      </c>
      <c r="P3">
        <v>2244273</v>
      </c>
      <c r="Q3">
        <v>2389087</v>
      </c>
      <c r="R3">
        <v>307928.86300000001</v>
      </c>
      <c r="S3">
        <v>619584.35199999996</v>
      </c>
      <c r="T3">
        <v>656445.02499999979</v>
      </c>
      <c r="U3">
        <v>601454.68900000001</v>
      </c>
      <c r="V3">
        <v>631297.47299999988</v>
      </c>
      <c r="W3">
        <v>665153.42000000027</v>
      </c>
      <c r="X3">
        <v>525898.70899999992</v>
      </c>
      <c r="Y3">
        <v>336355.46100000001</v>
      </c>
      <c r="Z3">
        <v>213823.889</v>
      </c>
      <c r="AA3">
        <v>76362.826000000015</v>
      </c>
      <c r="AB3" s="12">
        <f>D3/R3</f>
        <v>0</v>
      </c>
      <c r="AC3" s="12">
        <f>E3/S3</f>
        <v>0</v>
      </c>
      <c r="AD3" s="12">
        <f>F3/T3</f>
        <v>0</v>
      </c>
      <c r="AE3" s="12">
        <f>G3/U3</f>
        <v>0</v>
      </c>
      <c r="AF3" s="12">
        <f t="shared" ref="AF3:AK18" si="0">H3/V3</f>
        <v>0</v>
      </c>
      <c r="AG3" s="12">
        <f t="shared" si="0"/>
        <v>3.4578488674086636E-5</v>
      </c>
      <c r="AH3" s="12">
        <f t="shared" si="0"/>
        <v>6.0848219347882073E-5</v>
      </c>
      <c r="AI3" s="12">
        <f t="shared" si="0"/>
        <v>2.4676275435884777E-4</v>
      </c>
      <c r="AJ3" s="12">
        <f t="shared" si="0"/>
        <v>1.2206306845349727E-3</v>
      </c>
      <c r="AK3" s="12">
        <f t="shared" si="0"/>
        <v>4.6619542341190976E-3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>
        <v>0</v>
      </c>
      <c r="AU3">
        <v>0</v>
      </c>
      <c r="AV3">
        <v>0</v>
      </c>
      <c r="AW3">
        <v>0</v>
      </c>
    </row>
    <row r="4" spans="1:49" x14ac:dyDescent="0.25">
      <c r="A4" s="1" t="s">
        <v>81</v>
      </c>
      <c r="B4" s="1" t="s">
        <v>2</v>
      </c>
      <c r="C4" s="1">
        <v>2010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  <c r="J4">
        <v>45</v>
      </c>
      <c r="K4">
        <v>143</v>
      </c>
      <c r="L4">
        <v>263</v>
      </c>
      <c r="M4">
        <v>348</v>
      </c>
      <c r="N4">
        <v>809</v>
      </c>
      <c r="O4">
        <v>4690952</v>
      </c>
      <c r="P4">
        <v>2275979</v>
      </c>
      <c r="Q4">
        <v>2414973</v>
      </c>
      <c r="R4">
        <v>301921.90100000001</v>
      </c>
      <c r="S4">
        <v>625364.9110000002</v>
      </c>
      <c r="T4">
        <v>669551.26100000006</v>
      </c>
      <c r="U4">
        <v>595517.90399999998</v>
      </c>
      <c r="V4">
        <v>631381.04400000011</v>
      </c>
      <c r="W4">
        <v>682985.55800000008</v>
      </c>
      <c r="X4">
        <v>554534.03099999996</v>
      </c>
      <c r="Y4">
        <v>352232.08499999985</v>
      </c>
      <c r="Z4">
        <v>206970.83499999999</v>
      </c>
      <c r="AA4">
        <v>73898.580999999962</v>
      </c>
      <c r="AB4" s="12">
        <f t="shared" ref="AB4:AB67" si="1">D4/R4</f>
        <v>0</v>
      </c>
      <c r="AC4" s="12">
        <f t="shared" ref="AC4:AC67" si="2">E4/S4</f>
        <v>0</v>
      </c>
      <c r="AD4" s="12">
        <f t="shared" ref="AD4:AD67" si="3">F4/T4</f>
        <v>0</v>
      </c>
      <c r="AE4" s="12">
        <f t="shared" ref="AE4:AI67" si="4">G4/U4</f>
        <v>0</v>
      </c>
      <c r="AF4" s="12">
        <f t="shared" si="0"/>
        <v>0</v>
      </c>
      <c r="AG4" s="12">
        <f t="shared" si="0"/>
        <v>1.4641598029222162E-5</v>
      </c>
      <c r="AH4" s="12">
        <f t="shared" si="0"/>
        <v>8.1149212644083879E-5</v>
      </c>
      <c r="AI4" s="12">
        <f t="shared" si="0"/>
        <v>4.0598232270634878E-4</v>
      </c>
      <c r="AJ4" s="12">
        <f t="shared" si="0"/>
        <v>1.2707104360863211E-3</v>
      </c>
      <c r="AK4" s="12">
        <f t="shared" si="0"/>
        <v>4.7091567292746822E-3</v>
      </c>
      <c r="AL4">
        <v>1172</v>
      </c>
      <c r="AM4">
        <v>253.13</v>
      </c>
      <c r="AN4">
        <v>6</v>
      </c>
      <c r="AO4">
        <v>39</v>
      </c>
      <c r="AP4">
        <v>3</v>
      </c>
      <c r="AQ4">
        <v>0</v>
      </c>
      <c r="AR4">
        <v>232</v>
      </c>
      <c r="AS4">
        <v>0</v>
      </c>
      <c r="AT4">
        <v>67.95277999999999</v>
      </c>
      <c r="AU4">
        <v>7488</v>
      </c>
      <c r="AV4">
        <v>452</v>
      </c>
      <c r="AW4">
        <v>146695</v>
      </c>
    </row>
    <row r="5" spans="1:49" x14ac:dyDescent="0.25">
      <c r="A5" s="1" t="s">
        <v>82</v>
      </c>
      <c r="B5" s="1" t="s">
        <v>2</v>
      </c>
      <c r="C5" s="1">
        <v>2011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20</v>
      </c>
      <c r="K5">
        <v>116</v>
      </c>
      <c r="L5">
        <v>292</v>
      </c>
      <c r="M5">
        <v>348</v>
      </c>
      <c r="N5">
        <v>776</v>
      </c>
      <c r="O5">
        <v>4724265</v>
      </c>
      <c r="P5">
        <v>2291700</v>
      </c>
      <c r="Q5">
        <v>2432565</v>
      </c>
      <c r="R5">
        <v>302645.11100000015</v>
      </c>
      <c r="S5">
        <v>624919.08400000003</v>
      </c>
      <c r="T5">
        <v>673867.16500000004</v>
      </c>
      <c r="U5">
        <v>600455.63200000022</v>
      </c>
      <c r="V5">
        <v>621939.20399999968</v>
      </c>
      <c r="W5">
        <v>685075.27399999986</v>
      </c>
      <c r="X5">
        <v>571409.12400000019</v>
      </c>
      <c r="Y5">
        <v>360470.78399999993</v>
      </c>
      <c r="Z5">
        <v>209145.81499999997</v>
      </c>
      <c r="AA5">
        <v>74465.832000000009</v>
      </c>
      <c r="AB5" s="12">
        <f t="shared" si="1"/>
        <v>0</v>
      </c>
      <c r="AC5" s="12">
        <f t="shared" si="2"/>
        <v>0</v>
      </c>
      <c r="AD5" s="12">
        <f t="shared" si="3"/>
        <v>0</v>
      </c>
      <c r="AE5" s="12">
        <f t="shared" si="4"/>
        <v>0</v>
      </c>
      <c r="AF5" s="12">
        <f t="shared" si="0"/>
        <v>0</v>
      </c>
      <c r="AG5" s="12">
        <f t="shared" si="0"/>
        <v>0</v>
      </c>
      <c r="AH5" s="12">
        <f t="shared" si="0"/>
        <v>3.500119119553995E-5</v>
      </c>
      <c r="AI5" s="12">
        <f t="shared" si="0"/>
        <v>3.2180139181543218E-4</v>
      </c>
      <c r="AJ5" s="12">
        <f t="shared" si="0"/>
        <v>1.3961551179018333E-3</v>
      </c>
      <c r="AK5" s="12">
        <f t="shared" si="0"/>
        <v>4.6732842520311856E-3</v>
      </c>
      <c r="AL5">
        <v>3287</v>
      </c>
      <c r="AM5">
        <v>411.44</v>
      </c>
      <c r="AN5">
        <v>140</v>
      </c>
      <c r="AO5">
        <v>160</v>
      </c>
      <c r="AP5">
        <v>29</v>
      </c>
      <c r="AQ5">
        <v>0</v>
      </c>
      <c r="AR5">
        <v>241</v>
      </c>
      <c r="AS5">
        <v>0</v>
      </c>
      <c r="AT5">
        <v>233.76088899999993</v>
      </c>
      <c r="AU5">
        <v>22581</v>
      </c>
      <c r="AV5">
        <v>1294</v>
      </c>
      <c r="AW5">
        <v>424110</v>
      </c>
    </row>
    <row r="6" spans="1:49" x14ac:dyDescent="0.25">
      <c r="A6" s="1" t="s">
        <v>83</v>
      </c>
      <c r="B6" s="1" t="s">
        <v>2</v>
      </c>
      <c r="C6" s="1">
        <v>2012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25</v>
      </c>
      <c r="K6">
        <v>108</v>
      </c>
      <c r="L6">
        <v>270</v>
      </c>
      <c r="M6">
        <v>358</v>
      </c>
      <c r="N6">
        <v>761</v>
      </c>
      <c r="O6">
        <v>4750975</v>
      </c>
      <c r="P6">
        <v>2305419</v>
      </c>
      <c r="Q6">
        <v>2445556</v>
      </c>
      <c r="R6">
        <v>302847.39999999997</v>
      </c>
      <c r="S6">
        <v>624077.66300000006</v>
      </c>
      <c r="T6">
        <v>674199.30700000003</v>
      </c>
      <c r="U6">
        <v>603676.54700000002</v>
      </c>
      <c r="V6">
        <v>616048.41499999992</v>
      </c>
      <c r="W6">
        <v>684826.67400000023</v>
      </c>
      <c r="X6">
        <v>587063.16999999993</v>
      </c>
      <c r="Y6">
        <v>372130.75900000002</v>
      </c>
      <c r="Z6">
        <v>208944.76600000003</v>
      </c>
      <c r="AA6">
        <v>77051.362999999983</v>
      </c>
      <c r="AB6" s="12">
        <f t="shared" si="1"/>
        <v>0</v>
      </c>
      <c r="AC6" s="12">
        <f t="shared" si="2"/>
        <v>0</v>
      </c>
      <c r="AD6" s="12">
        <f t="shared" si="3"/>
        <v>0</v>
      </c>
      <c r="AE6" s="12">
        <f t="shared" si="4"/>
        <v>0</v>
      </c>
      <c r="AF6" s="12">
        <f t="shared" si="0"/>
        <v>0</v>
      </c>
      <c r="AG6" s="12">
        <f t="shared" si="0"/>
        <v>0</v>
      </c>
      <c r="AH6" s="12">
        <f t="shared" si="0"/>
        <v>4.2584855050607254E-5</v>
      </c>
      <c r="AI6" s="12">
        <f t="shared" si="0"/>
        <v>2.9022056733557999E-4</v>
      </c>
      <c r="AJ6" s="12">
        <f t="shared" si="0"/>
        <v>1.2922075300991266E-3</v>
      </c>
      <c r="AK6" s="12">
        <f t="shared" si="0"/>
        <v>4.6462513583309367E-3</v>
      </c>
      <c r="AL6">
        <v>3353</v>
      </c>
      <c r="AM6">
        <v>497.19999999999993</v>
      </c>
      <c r="AN6">
        <v>11</v>
      </c>
      <c r="AO6">
        <v>446</v>
      </c>
      <c r="AP6">
        <v>10</v>
      </c>
      <c r="AQ6">
        <v>0</v>
      </c>
      <c r="AR6">
        <v>41</v>
      </c>
      <c r="AS6">
        <v>0</v>
      </c>
      <c r="AT6">
        <v>242.71902999999998</v>
      </c>
      <c r="AU6">
        <v>23062</v>
      </c>
      <c r="AV6">
        <v>1256</v>
      </c>
      <c r="AW6">
        <v>479550</v>
      </c>
    </row>
    <row r="7" spans="1:49" x14ac:dyDescent="0.25">
      <c r="A7" s="1" t="s">
        <v>84</v>
      </c>
      <c r="B7" s="1" t="s">
        <v>2</v>
      </c>
      <c r="C7" s="1">
        <v>2013</v>
      </c>
      <c r="D7">
        <v>0</v>
      </c>
      <c r="E7">
        <v>0</v>
      </c>
      <c r="F7">
        <v>0</v>
      </c>
      <c r="G7">
        <v>0</v>
      </c>
      <c r="H7">
        <v>0</v>
      </c>
      <c r="I7">
        <v>10</v>
      </c>
      <c r="J7">
        <v>84</v>
      </c>
      <c r="K7">
        <v>103</v>
      </c>
      <c r="L7">
        <v>283</v>
      </c>
      <c r="M7">
        <v>381</v>
      </c>
      <c r="N7">
        <v>861</v>
      </c>
      <c r="O7">
        <v>4644134</v>
      </c>
      <c r="P7">
        <v>2251379</v>
      </c>
      <c r="Q7">
        <v>2392755</v>
      </c>
      <c r="R7">
        <v>290870.39500000008</v>
      </c>
      <c r="S7">
        <v>604713.48800000001</v>
      </c>
      <c r="T7">
        <v>661689.49900000007</v>
      </c>
      <c r="U7">
        <v>593373.64399999997</v>
      </c>
      <c r="V7">
        <v>593672.81900000002</v>
      </c>
      <c r="W7">
        <v>659090.59900000005</v>
      </c>
      <c r="X7">
        <v>583277.1309999997</v>
      </c>
      <c r="Y7">
        <v>375177.94600000005</v>
      </c>
      <c r="Z7">
        <v>207296.83000000002</v>
      </c>
      <c r="AA7">
        <v>76518.604999999981</v>
      </c>
      <c r="AB7" s="12">
        <f t="shared" si="1"/>
        <v>0</v>
      </c>
      <c r="AC7" s="12">
        <f t="shared" si="2"/>
        <v>0</v>
      </c>
      <c r="AD7" s="12">
        <f t="shared" si="3"/>
        <v>0</v>
      </c>
      <c r="AE7" s="12">
        <f t="shared" si="4"/>
        <v>0</v>
      </c>
      <c r="AF7" s="12">
        <f t="shared" si="0"/>
        <v>0</v>
      </c>
      <c r="AG7" s="12">
        <f t="shared" si="0"/>
        <v>1.5172420931465902E-5</v>
      </c>
      <c r="AH7" s="12">
        <f t="shared" si="0"/>
        <v>1.4401387528426867E-4</v>
      </c>
      <c r="AI7" s="12">
        <f t="shared" si="0"/>
        <v>2.7453639292539863E-4</v>
      </c>
      <c r="AJ7" s="12">
        <f t="shared" si="0"/>
        <v>1.3651921257068907E-3</v>
      </c>
      <c r="AK7" s="12">
        <f t="shared" si="0"/>
        <v>4.979181206975743E-3</v>
      </c>
      <c r="AL7">
        <v>2420</v>
      </c>
      <c r="AM7">
        <v>481.9899999999999</v>
      </c>
      <c r="AN7">
        <v>64</v>
      </c>
      <c r="AO7">
        <v>109</v>
      </c>
      <c r="AP7">
        <v>6</v>
      </c>
      <c r="AQ7">
        <v>0</v>
      </c>
      <c r="AR7">
        <v>39</v>
      </c>
      <c r="AS7">
        <v>0</v>
      </c>
      <c r="AT7">
        <v>125.817949</v>
      </c>
      <c r="AU7">
        <v>15718</v>
      </c>
      <c r="AV7">
        <v>1205</v>
      </c>
      <c r="AW7">
        <v>559552</v>
      </c>
    </row>
    <row r="8" spans="1:49" x14ac:dyDescent="0.25">
      <c r="A8" s="1" t="s">
        <v>85</v>
      </c>
      <c r="B8" s="1" t="s">
        <v>2</v>
      </c>
      <c r="C8" s="1">
        <v>2014</v>
      </c>
      <c r="D8">
        <v>0</v>
      </c>
      <c r="E8">
        <v>0</v>
      </c>
      <c r="F8">
        <v>0</v>
      </c>
      <c r="G8">
        <v>0</v>
      </c>
      <c r="H8">
        <v>15</v>
      </c>
      <c r="I8">
        <v>41</v>
      </c>
      <c r="J8">
        <v>58</v>
      </c>
      <c r="K8">
        <v>167</v>
      </c>
      <c r="L8">
        <v>261</v>
      </c>
      <c r="M8">
        <v>345</v>
      </c>
      <c r="N8">
        <v>887</v>
      </c>
      <c r="O8">
        <v>4505293</v>
      </c>
      <c r="P8">
        <v>2182118</v>
      </c>
      <c r="Q8">
        <v>2323175</v>
      </c>
      <c r="R8">
        <v>280763.57899999997</v>
      </c>
      <c r="S8">
        <v>585212.74899999995</v>
      </c>
      <c r="T8">
        <v>634099.12400000007</v>
      </c>
      <c r="U8">
        <v>583109.21900000016</v>
      </c>
      <c r="V8">
        <v>572361.62399999995</v>
      </c>
      <c r="W8">
        <v>630741.91700000002</v>
      </c>
      <c r="X8">
        <v>571194.49200000009</v>
      </c>
      <c r="Y8">
        <v>370208.02700000006</v>
      </c>
      <c r="Z8">
        <v>201733.93699999998</v>
      </c>
      <c r="AA8">
        <v>74948.271000000022</v>
      </c>
      <c r="AB8" s="12">
        <f t="shared" si="1"/>
        <v>0</v>
      </c>
      <c r="AC8" s="12">
        <f t="shared" si="2"/>
        <v>0</v>
      </c>
      <c r="AD8" s="12">
        <f t="shared" si="3"/>
        <v>0</v>
      </c>
      <c r="AE8" s="12">
        <f t="shared" si="4"/>
        <v>0</v>
      </c>
      <c r="AF8" s="12">
        <f t="shared" si="0"/>
        <v>2.6207207770449684E-5</v>
      </c>
      <c r="AG8" s="12">
        <f t="shared" si="0"/>
        <v>6.500281477249593E-5</v>
      </c>
      <c r="AH8" s="12">
        <f t="shared" si="0"/>
        <v>1.0154159539759707E-4</v>
      </c>
      <c r="AI8" s="12">
        <f t="shared" si="0"/>
        <v>4.5109772835908818E-4</v>
      </c>
      <c r="AJ8" s="12">
        <f t="shared" si="0"/>
        <v>1.2937833062763259E-3</v>
      </c>
      <c r="AK8" s="12">
        <f t="shared" si="0"/>
        <v>4.6031749017932631E-3</v>
      </c>
      <c r="AL8">
        <v>6092</v>
      </c>
      <c r="AM8">
        <v>237.10999999999996</v>
      </c>
      <c r="AN8">
        <v>49</v>
      </c>
      <c r="AO8">
        <v>124</v>
      </c>
      <c r="AP8">
        <v>522</v>
      </c>
      <c r="AQ8">
        <v>0</v>
      </c>
      <c r="AR8">
        <v>44</v>
      </c>
      <c r="AS8">
        <v>0</v>
      </c>
      <c r="AT8">
        <v>166.2545420000001</v>
      </c>
      <c r="AU8">
        <v>16514</v>
      </c>
      <c r="AV8">
        <v>1176</v>
      </c>
      <c r="AW8">
        <v>476126</v>
      </c>
    </row>
    <row r="9" spans="1:49" x14ac:dyDescent="0.25">
      <c r="A9" s="1" t="s">
        <v>86</v>
      </c>
      <c r="B9" s="1" t="s">
        <v>2</v>
      </c>
      <c r="C9" s="1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102</v>
      </c>
      <c r="K9">
        <v>186</v>
      </c>
      <c r="L9">
        <v>308</v>
      </c>
      <c r="M9">
        <v>381</v>
      </c>
      <c r="N9">
        <v>977</v>
      </c>
      <c r="O9">
        <v>4394374</v>
      </c>
      <c r="P9">
        <v>2129683</v>
      </c>
      <c r="Q9">
        <v>2264691</v>
      </c>
      <c r="R9">
        <v>270692.09499999997</v>
      </c>
      <c r="S9">
        <v>568933.46500000008</v>
      </c>
      <c r="T9">
        <v>611666.47200000007</v>
      </c>
      <c r="U9">
        <v>573314.70200000005</v>
      </c>
      <c r="V9">
        <v>556205.99600000004</v>
      </c>
      <c r="W9">
        <v>605333.52600000007</v>
      </c>
      <c r="X9">
        <v>564364.23699999985</v>
      </c>
      <c r="Y9">
        <v>372908.18599999999</v>
      </c>
      <c r="Z9">
        <v>197623.58299999996</v>
      </c>
      <c r="AA9">
        <v>73346.554000000018</v>
      </c>
      <c r="AB9" s="12">
        <f t="shared" si="1"/>
        <v>0</v>
      </c>
      <c r="AC9" s="12">
        <f t="shared" si="2"/>
        <v>0</v>
      </c>
      <c r="AD9" s="12">
        <f t="shared" si="3"/>
        <v>0</v>
      </c>
      <c r="AE9" s="12">
        <f t="shared" si="4"/>
        <v>0</v>
      </c>
      <c r="AF9" s="12">
        <f t="shared" si="0"/>
        <v>0</v>
      </c>
      <c r="AG9" s="12">
        <f t="shared" si="0"/>
        <v>0</v>
      </c>
      <c r="AH9" s="12">
        <f t="shared" si="0"/>
        <v>1.8073434373198956E-4</v>
      </c>
      <c r="AI9" s="12">
        <f t="shared" si="0"/>
        <v>4.9878229275449591E-4</v>
      </c>
      <c r="AJ9" s="12">
        <f t="shared" si="0"/>
        <v>1.5585184486812996E-3</v>
      </c>
      <c r="AK9" s="12">
        <f t="shared" si="0"/>
        <v>5.1945180682926142E-3</v>
      </c>
      <c r="AL9">
        <v>5414</v>
      </c>
      <c r="AM9">
        <v>182.66</v>
      </c>
      <c r="AN9">
        <v>0</v>
      </c>
      <c r="AO9">
        <v>91</v>
      </c>
      <c r="AP9">
        <v>241</v>
      </c>
      <c r="AQ9">
        <v>0</v>
      </c>
      <c r="AR9">
        <v>188</v>
      </c>
      <c r="AS9">
        <v>0</v>
      </c>
      <c r="AT9">
        <v>144.602397</v>
      </c>
      <c r="AU9">
        <v>12895</v>
      </c>
      <c r="AV9">
        <v>981</v>
      </c>
      <c r="AW9">
        <v>394970</v>
      </c>
    </row>
    <row r="10" spans="1:49" x14ac:dyDescent="0.25">
      <c r="A10" s="1" t="s">
        <v>369</v>
      </c>
      <c r="B10" s="1" t="s">
        <v>2</v>
      </c>
      <c r="C10" s="1">
        <v>2016</v>
      </c>
      <c r="D10">
        <v>0</v>
      </c>
      <c r="E10">
        <v>0</v>
      </c>
      <c r="F10">
        <v>0</v>
      </c>
      <c r="G10">
        <v>0</v>
      </c>
      <c r="H10">
        <v>0</v>
      </c>
      <c r="I10">
        <v>12</v>
      </c>
      <c r="J10">
        <v>106</v>
      </c>
      <c r="K10">
        <v>191</v>
      </c>
      <c r="L10">
        <v>277</v>
      </c>
      <c r="M10">
        <v>289</v>
      </c>
      <c r="N10">
        <v>875</v>
      </c>
      <c r="O10">
        <v>4543394</v>
      </c>
      <c r="P10">
        <v>2201606</v>
      </c>
      <c r="Q10">
        <v>2341788</v>
      </c>
      <c r="R10">
        <v>275133.25300000003</v>
      </c>
      <c r="S10">
        <v>581878.04999999993</v>
      </c>
      <c r="T10">
        <v>626956.56500000029</v>
      </c>
      <c r="U10">
        <v>590616.87599999993</v>
      </c>
      <c r="V10">
        <v>571410.53100000008</v>
      </c>
      <c r="W10">
        <v>616254.8600000001</v>
      </c>
      <c r="X10">
        <v>589274.05000000005</v>
      </c>
      <c r="Y10">
        <v>405060.6069999999</v>
      </c>
      <c r="Z10">
        <v>209906.39200000002</v>
      </c>
      <c r="AA10">
        <v>76330.944000000003</v>
      </c>
      <c r="AB10" s="12">
        <f t="shared" si="1"/>
        <v>0</v>
      </c>
      <c r="AC10" s="12">
        <f t="shared" si="2"/>
        <v>0</v>
      </c>
      <c r="AD10" s="12">
        <f t="shared" si="3"/>
        <v>0</v>
      </c>
      <c r="AE10" s="12">
        <f t="shared" si="4"/>
        <v>0</v>
      </c>
      <c r="AF10" s="12">
        <f t="shared" si="0"/>
        <v>0</v>
      </c>
      <c r="AG10" s="12">
        <f t="shared" si="0"/>
        <v>1.947246306503773E-5</v>
      </c>
      <c r="AH10" s="12">
        <f t="shared" si="0"/>
        <v>1.798823484590913E-4</v>
      </c>
      <c r="AI10" s="12">
        <f t="shared" si="0"/>
        <v>4.7153437460779803E-4</v>
      </c>
      <c r="AJ10" s="12">
        <f t="shared" si="0"/>
        <v>1.3196358498696885E-3</v>
      </c>
      <c r="AK10" s="12">
        <f t="shared" si="0"/>
        <v>3.7861447121628677E-3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  <c r="AQ10" t="e">
        <v>#N/A</v>
      </c>
      <c r="AR10" t="e">
        <v>#N/A</v>
      </c>
      <c r="AS10" t="e">
        <v>#N/A</v>
      </c>
      <c r="AT10">
        <v>141.73216199999996</v>
      </c>
      <c r="AU10">
        <v>11546</v>
      </c>
      <c r="AV10">
        <v>1162</v>
      </c>
      <c r="AW10">
        <v>390229</v>
      </c>
    </row>
    <row r="11" spans="1:49" x14ac:dyDescent="0.25">
      <c r="A11" s="1" t="s">
        <v>370</v>
      </c>
      <c r="B11" s="1" t="s">
        <v>2</v>
      </c>
      <c r="C11" s="1">
        <v>2017</v>
      </c>
      <c r="D11">
        <v>0</v>
      </c>
      <c r="E11">
        <v>0</v>
      </c>
      <c r="F11">
        <v>0</v>
      </c>
      <c r="G11">
        <v>0</v>
      </c>
      <c r="H11">
        <v>0</v>
      </c>
      <c r="I11">
        <v>10</v>
      </c>
      <c r="J11">
        <v>94</v>
      </c>
      <c r="K11">
        <v>227</v>
      </c>
      <c r="L11">
        <v>338</v>
      </c>
      <c r="M11">
        <v>375</v>
      </c>
      <c r="N11">
        <v>1044</v>
      </c>
      <c r="O11">
        <v>4593132</v>
      </c>
      <c r="P11">
        <v>2225736</v>
      </c>
      <c r="Q11">
        <v>2367396</v>
      </c>
      <c r="R11">
        <v>276368</v>
      </c>
      <c r="S11">
        <v>583860</v>
      </c>
      <c r="T11">
        <v>630041</v>
      </c>
      <c r="U11">
        <v>596730</v>
      </c>
      <c r="V11">
        <v>569893</v>
      </c>
      <c r="W11">
        <v>614255</v>
      </c>
      <c r="X11">
        <v>602923</v>
      </c>
      <c r="Y11">
        <v>423307</v>
      </c>
      <c r="Z11">
        <v>216909</v>
      </c>
      <c r="AA11">
        <v>78846</v>
      </c>
      <c r="AB11" s="12">
        <f t="shared" si="1"/>
        <v>0</v>
      </c>
      <c r="AC11" s="12">
        <f t="shared" si="2"/>
        <v>0</v>
      </c>
      <c r="AD11" s="12">
        <f t="shared" si="3"/>
        <v>0</v>
      </c>
      <c r="AE11" s="12">
        <f t="shared" si="4"/>
        <v>0</v>
      </c>
      <c r="AF11" s="12">
        <f t="shared" si="0"/>
        <v>0</v>
      </c>
      <c r="AG11" s="12">
        <f t="shared" si="0"/>
        <v>1.6279883761629942E-5</v>
      </c>
      <c r="AH11" s="12">
        <f t="shared" si="0"/>
        <v>1.5590713905424075E-4</v>
      </c>
      <c r="AI11" s="12">
        <f t="shared" si="0"/>
        <v>5.3625382996265122E-4</v>
      </c>
      <c r="AJ11" s="12">
        <f t="shared" si="0"/>
        <v>1.5582571493114625E-3</v>
      </c>
      <c r="AK11" s="12">
        <f t="shared" si="0"/>
        <v>4.7561068411840803E-3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>
        <v>167.32667600000005</v>
      </c>
      <c r="AU11">
        <v>44782</v>
      </c>
      <c r="AV11">
        <v>2966</v>
      </c>
      <c r="AW11">
        <v>1254170</v>
      </c>
    </row>
    <row r="12" spans="1:49" x14ac:dyDescent="0.25">
      <c r="A12" s="1" t="s">
        <v>482</v>
      </c>
      <c r="B12" s="1" t="s">
        <v>12</v>
      </c>
      <c r="C12" s="1">
        <v>2009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683142</v>
      </c>
      <c r="P12">
        <v>355726</v>
      </c>
      <c r="Q12">
        <v>327416</v>
      </c>
      <c r="R12">
        <v>52103.368999999999</v>
      </c>
      <c r="S12">
        <v>98091.996999999988</v>
      </c>
      <c r="T12">
        <v>113846.814</v>
      </c>
      <c r="U12">
        <v>97175.08600000001</v>
      </c>
      <c r="V12">
        <v>96188.664999999994</v>
      </c>
      <c r="W12">
        <v>107008.77699999999</v>
      </c>
      <c r="X12">
        <v>71294.965000000026</v>
      </c>
      <c r="Y12">
        <v>29675.831000000002</v>
      </c>
      <c r="Z12">
        <v>13770.125000000004</v>
      </c>
      <c r="AA12">
        <v>4362.7529999999997</v>
      </c>
      <c r="AB12" s="12">
        <f t="shared" si="1"/>
        <v>0</v>
      </c>
      <c r="AC12" s="12">
        <f t="shared" si="2"/>
        <v>0</v>
      </c>
      <c r="AD12" s="12">
        <f t="shared" si="3"/>
        <v>0</v>
      </c>
      <c r="AE12" s="12">
        <f t="shared" si="4"/>
        <v>0</v>
      </c>
      <c r="AF12" s="12">
        <f t="shared" si="0"/>
        <v>0</v>
      </c>
      <c r="AG12" s="12">
        <f t="shared" si="0"/>
        <v>0</v>
      </c>
      <c r="AH12" s="12">
        <f t="shared" si="0"/>
        <v>0</v>
      </c>
      <c r="AI12" s="12">
        <f t="shared" si="0"/>
        <v>0</v>
      </c>
      <c r="AJ12" s="12">
        <f t="shared" si="0"/>
        <v>0</v>
      </c>
      <c r="AK12" s="12">
        <f t="shared" si="0"/>
        <v>0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 s="1" t="s">
        <v>87</v>
      </c>
      <c r="B13" s="1" t="s">
        <v>12</v>
      </c>
      <c r="C13" s="1">
        <v>2010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674090</v>
      </c>
      <c r="P13">
        <v>349549</v>
      </c>
      <c r="Q13">
        <v>324541</v>
      </c>
      <c r="R13">
        <v>50438.073999999993</v>
      </c>
      <c r="S13">
        <v>98531.957999999984</v>
      </c>
      <c r="T13">
        <v>107026.67099999999</v>
      </c>
      <c r="U13">
        <v>91869.334000000017</v>
      </c>
      <c r="V13">
        <v>93770.667000000001</v>
      </c>
      <c r="W13">
        <v>107327.258</v>
      </c>
      <c r="X13">
        <v>76383.358000000007</v>
      </c>
      <c r="Y13">
        <v>31164.146000000004</v>
      </c>
      <c r="Z13">
        <v>13707.309999999994</v>
      </c>
      <c r="AA13">
        <v>3951.8270000000011</v>
      </c>
      <c r="AB13" s="12">
        <f t="shared" si="1"/>
        <v>0</v>
      </c>
      <c r="AC13" s="12">
        <f t="shared" si="2"/>
        <v>0</v>
      </c>
      <c r="AD13" s="12">
        <f t="shared" si="3"/>
        <v>0</v>
      </c>
      <c r="AE13" s="12">
        <f t="shared" si="4"/>
        <v>0</v>
      </c>
      <c r="AF13" s="12">
        <f t="shared" si="0"/>
        <v>0</v>
      </c>
      <c r="AG13" s="12">
        <f t="shared" si="0"/>
        <v>0</v>
      </c>
      <c r="AH13" s="12">
        <f t="shared" si="0"/>
        <v>0</v>
      </c>
      <c r="AI13" s="12">
        <f t="shared" si="0"/>
        <v>0</v>
      </c>
      <c r="AJ13" s="12">
        <f t="shared" si="0"/>
        <v>0</v>
      </c>
      <c r="AK13" s="12">
        <f t="shared" si="0"/>
        <v>0</v>
      </c>
      <c r="AL13">
        <v>460</v>
      </c>
      <c r="AM13">
        <v>34.5</v>
      </c>
      <c r="AN13">
        <v>0</v>
      </c>
      <c r="AO13">
        <v>12</v>
      </c>
      <c r="AP13">
        <v>0</v>
      </c>
      <c r="AQ13">
        <v>0</v>
      </c>
      <c r="AR13">
        <v>2</v>
      </c>
      <c r="AS13">
        <v>0</v>
      </c>
      <c r="AT13">
        <v>11.104272000000003</v>
      </c>
      <c r="AU13">
        <v>202</v>
      </c>
      <c r="AV13">
        <v>99</v>
      </c>
      <c r="AW13">
        <v>23536</v>
      </c>
    </row>
    <row r="14" spans="1:49" x14ac:dyDescent="0.25">
      <c r="A14" s="1" t="s">
        <v>88</v>
      </c>
      <c r="B14" s="1" t="s">
        <v>12</v>
      </c>
      <c r="C14" s="1">
        <v>2011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665600</v>
      </c>
      <c r="P14">
        <v>343739</v>
      </c>
      <c r="Q14">
        <v>321861</v>
      </c>
      <c r="R14">
        <v>49320.758000000002</v>
      </c>
      <c r="S14">
        <v>95649.268000000055</v>
      </c>
      <c r="T14">
        <v>102347.12300000001</v>
      </c>
      <c r="U14">
        <v>93628.767000000036</v>
      </c>
      <c r="V14">
        <v>90209.519000000015</v>
      </c>
      <c r="W14">
        <v>105024.54299999998</v>
      </c>
      <c r="X14">
        <v>78744.330999999962</v>
      </c>
      <c r="Y14">
        <v>32341.642000000003</v>
      </c>
      <c r="Z14">
        <v>14472.803</v>
      </c>
      <c r="AA14">
        <v>4042.532999999999</v>
      </c>
      <c r="AB14" s="12">
        <f t="shared" si="1"/>
        <v>0</v>
      </c>
      <c r="AC14" s="12">
        <f t="shared" si="2"/>
        <v>0</v>
      </c>
      <c r="AD14" s="12">
        <f t="shared" si="3"/>
        <v>0</v>
      </c>
      <c r="AE14" s="12">
        <f t="shared" si="4"/>
        <v>0</v>
      </c>
      <c r="AF14" s="12">
        <f t="shared" si="0"/>
        <v>0</v>
      </c>
      <c r="AG14" s="12">
        <f t="shared" si="0"/>
        <v>0</v>
      </c>
      <c r="AH14" s="12">
        <f t="shared" si="0"/>
        <v>0</v>
      </c>
      <c r="AI14" s="12">
        <f t="shared" si="0"/>
        <v>0</v>
      </c>
      <c r="AJ14" s="12">
        <f t="shared" si="0"/>
        <v>0</v>
      </c>
      <c r="AK14" s="12">
        <f t="shared" si="0"/>
        <v>0</v>
      </c>
      <c r="AL14">
        <v>3522</v>
      </c>
      <c r="AM14">
        <v>591.00000000000011</v>
      </c>
      <c r="AN14">
        <v>343</v>
      </c>
      <c r="AO14">
        <v>526</v>
      </c>
      <c r="AP14">
        <v>13</v>
      </c>
      <c r="AQ14">
        <v>0</v>
      </c>
      <c r="AR14">
        <v>39</v>
      </c>
      <c r="AS14">
        <v>0</v>
      </c>
      <c r="AT14">
        <v>65.162035000000003</v>
      </c>
      <c r="AU14">
        <v>1367</v>
      </c>
      <c r="AV14">
        <v>355</v>
      </c>
      <c r="AW14">
        <v>107111</v>
      </c>
    </row>
    <row r="15" spans="1:49" x14ac:dyDescent="0.25">
      <c r="A15" s="1" t="s">
        <v>89</v>
      </c>
      <c r="B15" s="1" t="s">
        <v>12</v>
      </c>
      <c r="C15" s="1">
        <v>2012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664868</v>
      </c>
      <c r="P15">
        <v>345440</v>
      </c>
      <c r="Q15">
        <v>319428</v>
      </c>
      <c r="R15">
        <v>49808.383000000002</v>
      </c>
      <c r="S15">
        <v>94571.588000000003</v>
      </c>
      <c r="T15">
        <v>102031.21699999999</v>
      </c>
      <c r="U15">
        <v>96648.288</v>
      </c>
      <c r="V15">
        <v>87949.645999999993</v>
      </c>
      <c r="W15">
        <v>102032.477</v>
      </c>
      <c r="X15">
        <v>80486.59</v>
      </c>
      <c r="Y15">
        <v>32969.027999999998</v>
      </c>
      <c r="Z15">
        <v>14134.945</v>
      </c>
      <c r="AA15">
        <v>4272.4880000000003</v>
      </c>
      <c r="AB15" s="12">
        <f t="shared" si="1"/>
        <v>0</v>
      </c>
      <c r="AC15" s="12">
        <f t="shared" si="2"/>
        <v>0</v>
      </c>
      <c r="AD15" s="12">
        <f t="shared" si="3"/>
        <v>0</v>
      </c>
      <c r="AE15" s="12">
        <f t="shared" si="4"/>
        <v>0</v>
      </c>
      <c r="AF15" s="12">
        <f t="shared" si="0"/>
        <v>0</v>
      </c>
      <c r="AG15" s="12">
        <f t="shared" si="0"/>
        <v>0</v>
      </c>
      <c r="AH15" s="12">
        <f t="shared" si="0"/>
        <v>0</v>
      </c>
      <c r="AI15" s="12">
        <f t="shared" si="0"/>
        <v>0</v>
      </c>
      <c r="AJ15" s="12">
        <f t="shared" si="0"/>
        <v>0</v>
      </c>
      <c r="AK15" s="12">
        <f t="shared" si="0"/>
        <v>0</v>
      </c>
      <c r="AL15">
        <v>4697</v>
      </c>
      <c r="AM15">
        <v>1022.9499999999998</v>
      </c>
      <c r="AN15">
        <v>117</v>
      </c>
      <c r="AO15">
        <v>652</v>
      </c>
      <c r="AP15">
        <v>1</v>
      </c>
      <c r="AQ15">
        <v>0</v>
      </c>
      <c r="AR15">
        <v>334</v>
      </c>
      <c r="AS15">
        <v>0</v>
      </c>
      <c r="AT15">
        <v>51.632609199999983</v>
      </c>
      <c r="AU15">
        <v>1085</v>
      </c>
      <c r="AV15">
        <v>344</v>
      </c>
      <c r="AW15">
        <v>105448</v>
      </c>
    </row>
    <row r="16" spans="1:49" x14ac:dyDescent="0.25">
      <c r="A16" s="1" t="s">
        <v>90</v>
      </c>
      <c r="B16" s="1" t="s">
        <v>12</v>
      </c>
      <c r="C16" s="1">
        <v>2013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689969</v>
      </c>
      <c r="P16">
        <v>358351</v>
      </c>
      <c r="Q16">
        <v>331618</v>
      </c>
      <c r="R16">
        <v>51998.602000000014</v>
      </c>
      <c r="S16">
        <v>97821.771999999997</v>
      </c>
      <c r="T16">
        <v>104498.94799999999</v>
      </c>
      <c r="U16">
        <v>103022.38299999997</v>
      </c>
      <c r="V16">
        <v>88056.806000000011</v>
      </c>
      <c r="W16">
        <v>101852.89100000002</v>
      </c>
      <c r="X16">
        <v>85664.256999999983</v>
      </c>
      <c r="Y16">
        <v>36823.951000000001</v>
      </c>
      <c r="Z16">
        <v>15065.771000000002</v>
      </c>
      <c r="AA16">
        <v>4984.97</v>
      </c>
      <c r="AB16" s="12">
        <f t="shared" si="1"/>
        <v>0</v>
      </c>
      <c r="AC16" s="12">
        <f t="shared" si="2"/>
        <v>0</v>
      </c>
      <c r="AD16" s="12">
        <f t="shared" si="3"/>
        <v>0</v>
      </c>
      <c r="AE16" s="12">
        <f t="shared" si="4"/>
        <v>0</v>
      </c>
      <c r="AF16" s="12">
        <f t="shared" si="0"/>
        <v>0</v>
      </c>
      <c r="AG16" s="12">
        <f t="shared" si="0"/>
        <v>0</v>
      </c>
      <c r="AH16" s="12">
        <f t="shared" si="0"/>
        <v>0</v>
      </c>
      <c r="AI16" s="12">
        <f t="shared" si="0"/>
        <v>0</v>
      </c>
      <c r="AJ16" s="12">
        <f t="shared" si="0"/>
        <v>0</v>
      </c>
      <c r="AK16" s="12">
        <f t="shared" si="0"/>
        <v>0</v>
      </c>
      <c r="AL16">
        <v>3236</v>
      </c>
      <c r="AM16">
        <v>876.35</v>
      </c>
      <c r="AN16">
        <v>348</v>
      </c>
      <c r="AO16">
        <v>192</v>
      </c>
      <c r="AP16">
        <v>9</v>
      </c>
      <c r="AQ16">
        <v>0</v>
      </c>
      <c r="AR16">
        <v>139</v>
      </c>
      <c r="AS16">
        <v>0</v>
      </c>
      <c r="AT16">
        <v>44.61178569999997</v>
      </c>
      <c r="AU16">
        <v>838</v>
      </c>
      <c r="AV16">
        <v>364</v>
      </c>
      <c r="AW16">
        <v>92149</v>
      </c>
    </row>
    <row r="17" spans="1:49" x14ac:dyDescent="0.25">
      <c r="A17" s="1" t="s">
        <v>91</v>
      </c>
      <c r="B17" s="1" t="s">
        <v>12</v>
      </c>
      <c r="C17" s="1">
        <v>2014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627424</v>
      </c>
      <c r="P17">
        <v>326422</v>
      </c>
      <c r="Q17">
        <v>301002</v>
      </c>
      <c r="R17">
        <v>46005.01400000001</v>
      </c>
      <c r="S17">
        <v>86970.856</v>
      </c>
      <c r="T17">
        <v>95779.472000000009</v>
      </c>
      <c r="U17">
        <v>97905.336999999985</v>
      </c>
      <c r="V17">
        <v>80436.800999999992</v>
      </c>
      <c r="W17">
        <v>89398.392999999996</v>
      </c>
      <c r="X17">
        <v>76881.040999999997</v>
      </c>
      <c r="Y17">
        <v>35244.050000000003</v>
      </c>
      <c r="Z17">
        <v>14214.119999999999</v>
      </c>
      <c r="AA17">
        <v>4919.4150000000009</v>
      </c>
      <c r="AB17" s="12">
        <f t="shared" si="1"/>
        <v>0</v>
      </c>
      <c r="AC17" s="12">
        <f t="shared" si="2"/>
        <v>0</v>
      </c>
      <c r="AD17" s="12">
        <f t="shared" si="3"/>
        <v>0</v>
      </c>
      <c r="AE17" s="12">
        <f t="shared" si="4"/>
        <v>0</v>
      </c>
      <c r="AF17" s="12">
        <f t="shared" si="0"/>
        <v>0</v>
      </c>
      <c r="AG17" s="12">
        <f t="shared" si="0"/>
        <v>0</v>
      </c>
      <c r="AH17" s="12">
        <f t="shared" si="0"/>
        <v>0</v>
      </c>
      <c r="AI17" s="12">
        <f t="shared" si="0"/>
        <v>0</v>
      </c>
      <c r="AJ17" s="12">
        <f t="shared" si="0"/>
        <v>0</v>
      </c>
      <c r="AK17" s="12">
        <f t="shared" si="0"/>
        <v>0</v>
      </c>
      <c r="AL17">
        <v>4432</v>
      </c>
      <c r="AM17">
        <v>1314.31</v>
      </c>
      <c r="AN17">
        <v>193</v>
      </c>
      <c r="AO17">
        <v>912</v>
      </c>
      <c r="AP17">
        <v>63</v>
      </c>
      <c r="AQ17">
        <v>0</v>
      </c>
      <c r="AR17">
        <v>102</v>
      </c>
      <c r="AS17">
        <v>0</v>
      </c>
      <c r="AT17">
        <v>59.295100999999995</v>
      </c>
      <c r="AU17">
        <v>917</v>
      </c>
      <c r="AV17">
        <v>304</v>
      </c>
      <c r="AW17">
        <v>70427</v>
      </c>
    </row>
    <row r="18" spans="1:49" x14ac:dyDescent="0.25">
      <c r="A18" s="1" t="s">
        <v>92</v>
      </c>
      <c r="B18" s="1" t="s">
        <v>12</v>
      </c>
      <c r="C18" s="1">
        <v>2015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680299</v>
      </c>
      <c r="P18">
        <v>355456</v>
      </c>
      <c r="Q18">
        <v>324843</v>
      </c>
      <c r="R18">
        <v>50094.328999999991</v>
      </c>
      <c r="S18">
        <v>93613.091</v>
      </c>
      <c r="T18">
        <v>102997.93600000002</v>
      </c>
      <c r="U18">
        <v>105742.04300000001</v>
      </c>
      <c r="V18">
        <v>84866.136000000013</v>
      </c>
      <c r="W18">
        <v>93386.785999999978</v>
      </c>
      <c r="X18">
        <v>85900.011999999973</v>
      </c>
      <c r="Y18">
        <v>41746.287999999993</v>
      </c>
      <c r="Z18">
        <v>16399.746000000003</v>
      </c>
      <c r="AA18">
        <v>5561.7810000000027</v>
      </c>
      <c r="AB18" s="12">
        <f t="shared" si="1"/>
        <v>0</v>
      </c>
      <c r="AC18" s="12">
        <f t="shared" si="2"/>
        <v>0</v>
      </c>
      <c r="AD18" s="12">
        <f t="shared" si="3"/>
        <v>0</v>
      </c>
      <c r="AE18" s="12">
        <f t="shared" si="4"/>
        <v>0</v>
      </c>
      <c r="AF18" s="12">
        <f t="shared" si="0"/>
        <v>0</v>
      </c>
      <c r="AG18" s="12">
        <f t="shared" si="0"/>
        <v>0</v>
      </c>
      <c r="AH18" s="12">
        <f t="shared" si="0"/>
        <v>0</v>
      </c>
      <c r="AI18" s="12">
        <f t="shared" si="0"/>
        <v>0</v>
      </c>
      <c r="AJ18" s="12">
        <f t="shared" si="0"/>
        <v>0</v>
      </c>
      <c r="AK18" s="12">
        <f t="shared" si="0"/>
        <v>0</v>
      </c>
      <c r="AL18">
        <v>2712</v>
      </c>
      <c r="AM18">
        <v>754.83</v>
      </c>
      <c r="AN18">
        <v>1</v>
      </c>
      <c r="AO18">
        <v>320</v>
      </c>
      <c r="AP18">
        <v>16</v>
      </c>
      <c r="AQ18">
        <v>0</v>
      </c>
      <c r="AR18">
        <v>172</v>
      </c>
      <c r="AS18">
        <v>0</v>
      </c>
      <c r="AT18">
        <v>41.001298999999996</v>
      </c>
      <c r="AU18">
        <v>433</v>
      </c>
      <c r="AV18">
        <v>290</v>
      </c>
      <c r="AW18">
        <v>53244</v>
      </c>
    </row>
    <row r="19" spans="1:49" x14ac:dyDescent="0.25">
      <c r="A19" s="1" t="s">
        <v>371</v>
      </c>
      <c r="B19" s="1" t="s">
        <v>12</v>
      </c>
      <c r="C19" s="1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699828</v>
      </c>
      <c r="P19">
        <v>363658</v>
      </c>
      <c r="Q19">
        <v>336170</v>
      </c>
      <c r="R19">
        <v>50552.801999999989</v>
      </c>
      <c r="S19">
        <v>96056.911999999982</v>
      </c>
      <c r="T19">
        <v>101966.205</v>
      </c>
      <c r="U19">
        <v>108448.158</v>
      </c>
      <c r="V19">
        <v>87242.518000000011</v>
      </c>
      <c r="W19">
        <v>94010.321999999986</v>
      </c>
      <c r="X19">
        <v>90611.084999999992</v>
      </c>
      <c r="Y19">
        <v>46493.371000000006</v>
      </c>
      <c r="Z19">
        <v>17362.636000000002</v>
      </c>
      <c r="AA19">
        <v>6584.226999999998</v>
      </c>
      <c r="AB19" s="12">
        <f t="shared" si="1"/>
        <v>0</v>
      </c>
      <c r="AC19" s="12">
        <f t="shared" si="2"/>
        <v>0</v>
      </c>
      <c r="AD19" s="12">
        <f t="shared" si="3"/>
        <v>0</v>
      </c>
      <c r="AE19" s="12">
        <f t="shared" si="4"/>
        <v>0</v>
      </c>
      <c r="AF19" s="12">
        <f t="shared" si="4"/>
        <v>0</v>
      </c>
      <c r="AG19" s="12">
        <f t="shared" si="4"/>
        <v>0</v>
      </c>
      <c r="AH19" s="12">
        <f t="shared" si="4"/>
        <v>0</v>
      </c>
      <c r="AI19" s="12">
        <f t="shared" si="4"/>
        <v>0</v>
      </c>
      <c r="AJ19" s="12">
        <f t="shared" ref="AJ19:AK82" si="5">L19/Z19</f>
        <v>0</v>
      </c>
      <c r="AK19" s="12">
        <f t="shared" si="5"/>
        <v>0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 t="e">
        <v>#N/A</v>
      </c>
      <c r="AT19">
        <v>70.098805000000041</v>
      </c>
      <c r="AU19">
        <v>1063</v>
      </c>
      <c r="AV19">
        <v>282</v>
      </c>
      <c r="AW19">
        <v>71839</v>
      </c>
    </row>
    <row r="20" spans="1:49" x14ac:dyDescent="0.25">
      <c r="A20" s="1" t="s">
        <v>372</v>
      </c>
      <c r="B20" s="1" t="s">
        <v>12</v>
      </c>
      <c r="C20" s="1">
        <v>2017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697411</v>
      </c>
      <c r="P20">
        <v>363021</v>
      </c>
      <c r="Q20">
        <v>334390</v>
      </c>
      <c r="R20">
        <v>51140</v>
      </c>
      <c r="S20">
        <v>95737</v>
      </c>
      <c r="T20">
        <v>101178</v>
      </c>
      <c r="U20">
        <v>111036</v>
      </c>
      <c r="V20">
        <v>87229</v>
      </c>
      <c r="W20">
        <v>89984</v>
      </c>
      <c r="X20">
        <v>88798</v>
      </c>
      <c r="Y20">
        <v>48531</v>
      </c>
      <c r="Z20">
        <v>17748</v>
      </c>
      <c r="AA20">
        <v>6030</v>
      </c>
      <c r="AB20" s="12">
        <f t="shared" si="1"/>
        <v>0</v>
      </c>
      <c r="AC20" s="12">
        <f t="shared" si="2"/>
        <v>0</v>
      </c>
      <c r="AD20" s="12">
        <f t="shared" si="3"/>
        <v>0</v>
      </c>
      <c r="AE20" s="12">
        <f t="shared" si="4"/>
        <v>0</v>
      </c>
      <c r="AF20" s="12">
        <f t="shared" si="4"/>
        <v>0</v>
      </c>
      <c r="AG20" s="12">
        <f t="shared" si="4"/>
        <v>0</v>
      </c>
      <c r="AH20" s="12">
        <f t="shared" si="4"/>
        <v>0</v>
      </c>
      <c r="AI20" s="12">
        <f t="shared" si="4"/>
        <v>0</v>
      </c>
      <c r="AJ20" s="12">
        <f t="shared" si="5"/>
        <v>0</v>
      </c>
      <c r="AK20" s="12">
        <f t="shared" si="5"/>
        <v>0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>
        <v>115.635929</v>
      </c>
      <c r="AU20">
        <v>5549</v>
      </c>
      <c r="AV20">
        <v>633</v>
      </c>
      <c r="AW20">
        <v>184339</v>
      </c>
    </row>
    <row r="21" spans="1:49" x14ac:dyDescent="0.25">
      <c r="A21" s="1" t="s">
        <v>483</v>
      </c>
      <c r="B21" s="1" t="s">
        <v>13</v>
      </c>
      <c r="C21" s="1">
        <v>2009</v>
      </c>
      <c r="D21">
        <v>0</v>
      </c>
      <c r="E21">
        <v>0</v>
      </c>
      <c r="F21">
        <v>0</v>
      </c>
      <c r="G21">
        <v>0</v>
      </c>
      <c r="H21">
        <v>10</v>
      </c>
      <c r="I21">
        <v>32</v>
      </c>
      <c r="J21">
        <v>27</v>
      </c>
      <c r="K21">
        <v>151</v>
      </c>
      <c r="L21">
        <v>278</v>
      </c>
      <c r="M21">
        <v>350</v>
      </c>
      <c r="N21">
        <v>848</v>
      </c>
      <c r="O21">
        <v>6324865</v>
      </c>
      <c r="P21">
        <v>3169300</v>
      </c>
      <c r="Q21">
        <v>3155565</v>
      </c>
      <c r="R21">
        <v>500512.114</v>
      </c>
      <c r="S21">
        <v>900235.31799999997</v>
      </c>
      <c r="T21">
        <v>858304.76299999992</v>
      </c>
      <c r="U21">
        <v>919459.3870000001</v>
      </c>
      <c r="V21">
        <v>858826.80199999979</v>
      </c>
      <c r="W21">
        <v>819785.54599999997</v>
      </c>
      <c r="X21">
        <v>651778.59500000009</v>
      </c>
      <c r="Y21">
        <v>422658.01999999996</v>
      </c>
      <c r="Z21">
        <v>294833.44300000003</v>
      </c>
      <c r="AA21">
        <v>96568.51999999999</v>
      </c>
      <c r="AB21" s="12">
        <f t="shared" si="1"/>
        <v>0</v>
      </c>
      <c r="AC21" s="12">
        <f t="shared" si="2"/>
        <v>0</v>
      </c>
      <c r="AD21" s="12">
        <f t="shared" si="3"/>
        <v>0</v>
      </c>
      <c r="AE21" s="12">
        <f t="shared" si="4"/>
        <v>0</v>
      </c>
      <c r="AF21" s="12">
        <f t="shared" si="4"/>
        <v>1.1643791247213548E-5</v>
      </c>
      <c r="AG21" s="12">
        <f t="shared" si="4"/>
        <v>3.9034598933999746E-5</v>
      </c>
      <c r="AH21" s="12">
        <f t="shared" si="4"/>
        <v>4.1425110009941332E-5</v>
      </c>
      <c r="AI21" s="12">
        <f t="shared" si="4"/>
        <v>3.5726282917806698E-4</v>
      </c>
      <c r="AJ21" s="12">
        <f t="shared" si="5"/>
        <v>9.4290524565763037E-4</v>
      </c>
      <c r="AK21" s="12">
        <f t="shared" si="5"/>
        <v>3.6243695150345065E-3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s="1" t="s">
        <v>93</v>
      </c>
      <c r="B22" s="1" t="s">
        <v>13</v>
      </c>
      <c r="C22" s="1">
        <v>2010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57</v>
      </c>
      <c r="L22">
        <v>208</v>
      </c>
      <c r="M22">
        <v>295</v>
      </c>
      <c r="N22">
        <v>586</v>
      </c>
      <c r="O22">
        <v>6246816</v>
      </c>
      <c r="P22">
        <v>3108234</v>
      </c>
      <c r="Q22">
        <v>3138582</v>
      </c>
      <c r="R22">
        <v>462606.62300000002</v>
      </c>
      <c r="S22">
        <v>879679.09800000023</v>
      </c>
      <c r="T22">
        <v>884609.93999999983</v>
      </c>
      <c r="U22">
        <v>851999.0120000001</v>
      </c>
      <c r="V22">
        <v>828954.49000000011</v>
      </c>
      <c r="W22">
        <v>817134.22900000005</v>
      </c>
      <c r="X22">
        <v>682565.80700000003</v>
      </c>
      <c r="Y22">
        <v>459853.08299999993</v>
      </c>
      <c r="Z22">
        <v>277143.64399999997</v>
      </c>
      <c r="AA22">
        <v>94396.292999999991</v>
      </c>
      <c r="AB22" s="12">
        <f t="shared" si="1"/>
        <v>0</v>
      </c>
      <c r="AC22" s="12">
        <f t="shared" si="2"/>
        <v>0</v>
      </c>
      <c r="AD22" s="12">
        <f t="shared" si="3"/>
        <v>0</v>
      </c>
      <c r="AE22" s="12">
        <f t="shared" si="4"/>
        <v>0</v>
      </c>
      <c r="AF22" s="12">
        <f t="shared" si="4"/>
        <v>0</v>
      </c>
      <c r="AG22" s="12">
        <f t="shared" si="4"/>
        <v>0</v>
      </c>
      <c r="AH22" s="12">
        <f t="shared" si="4"/>
        <v>3.8091565286978988E-5</v>
      </c>
      <c r="AI22" s="12">
        <f t="shared" si="4"/>
        <v>1.23952632062706E-4</v>
      </c>
      <c r="AJ22" s="12">
        <f t="shared" si="5"/>
        <v>7.5051333307863993E-4</v>
      </c>
      <c r="AK22" s="12">
        <f t="shared" si="5"/>
        <v>3.1251227206559903E-3</v>
      </c>
      <c r="AL22">
        <v>1320</v>
      </c>
      <c r="AM22">
        <v>253.28</v>
      </c>
      <c r="AN22">
        <v>37</v>
      </c>
      <c r="AO22">
        <v>302</v>
      </c>
      <c r="AP22">
        <v>1</v>
      </c>
      <c r="AQ22">
        <v>0</v>
      </c>
      <c r="AR22">
        <v>84</v>
      </c>
      <c r="AS22">
        <v>0</v>
      </c>
      <c r="AT22">
        <v>17.036516000000002</v>
      </c>
      <c r="AU22">
        <v>4088</v>
      </c>
      <c r="AV22">
        <v>706</v>
      </c>
      <c r="AW22">
        <v>317641</v>
      </c>
    </row>
    <row r="23" spans="1:49" x14ac:dyDescent="0.25">
      <c r="A23" s="1" t="s">
        <v>94</v>
      </c>
      <c r="B23" s="1" t="s">
        <v>13</v>
      </c>
      <c r="C23" s="1">
        <v>2011</v>
      </c>
      <c r="D23">
        <v>0</v>
      </c>
      <c r="E23">
        <v>0</v>
      </c>
      <c r="F23">
        <v>0</v>
      </c>
      <c r="G23">
        <v>0</v>
      </c>
      <c r="H23">
        <v>0</v>
      </c>
      <c r="I23">
        <v>10</v>
      </c>
      <c r="J23">
        <v>0</v>
      </c>
      <c r="K23">
        <v>65</v>
      </c>
      <c r="L23">
        <v>188</v>
      </c>
      <c r="M23">
        <v>269</v>
      </c>
      <c r="N23">
        <v>532</v>
      </c>
      <c r="O23">
        <v>6257995</v>
      </c>
      <c r="P23">
        <v>3112559</v>
      </c>
      <c r="Q23">
        <v>3145436</v>
      </c>
      <c r="R23">
        <v>454131.86400000012</v>
      </c>
      <c r="S23">
        <v>873412.43400000001</v>
      </c>
      <c r="T23">
        <v>887156.55900000012</v>
      </c>
      <c r="U23">
        <v>851683.30800000008</v>
      </c>
      <c r="V23">
        <v>819503.74500000011</v>
      </c>
      <c r="W23">
        <v>818149.83300000022</v>
      </c>
      <c r="X23">
        <v>696964.84</v>
      </c>
      <c r="Y23">
        <v>476232.03200000006</v>
      </c>
      <c r="Z23">
        <v>280020.772</v>
      </c>
      <c r="AA23">
        <v>96203.976999999999</v>
      </c>
      <c r="AB23" s="12">
        <f t="shared" si="1"/>
        <v>0</v>
      </c>
      <c r="AC23" s="12">
        <f t="shared" si="2"/>
        <v>0</v>
      </c>
      <c r="AD23" s="12">
        <f t="shared" si="3"/>
        <v>0</v>
      </c>
      <c r="AE23" s="12">
        <f t="shared" si="4"/>
        <v>0</v>
      </c>
      <c r="AF23" s="12">
        <f t="shared" si="4"/>
        <v>0</v>
      </c>
      <c r="AG23" s="12">
        <f t="shared" si="4"/>
        <v>1.2222700044235048E-5</v>
      </c>
      <c r="AH23" s="12">
        <f t="shared" si="4"/>
        <v>0</v>
      </c>
      <c r="AI23" s="12">
        <f t="shared" si="4"/>
        <v>1.3648808906663377E-4</v>
      </c>
      <c r="AJ23" s="12">
        <f t="shared" si="5"/>
        <v>6.7137876471535477E-4</v>
      </c>
      <c r="AK23" s="12">
        <f t="shared" si="5"/>
        <v>2.7961422010651391E-3</v>
      </c>
      <c r="AL23">
        <v>5276</v>
      </c>
      <c r="AM23">
        <v>666.66000000000031</v>
      </c>
      <c r="AN23">
        <v>410</v>
      </c>
      <c r="AO23">
        <v>991</v>
      </c>
      <c r="AP23">
        <v>24</v>
      </c>
      <c r="AQ23">
        <v>0</v>
      </c>
      <c r="AR23">
        <v>314</v>
      </c>
      <c r="AS23">
        <v>0</v>
      </c>
      <c r="AT23">
        <v>52.796885999999994</v>
      </c>
      <c r="AU23">
        <v>12705</v>
      </c>
      <c r="AV23">
        <v>2981</v>
      </c>
      <c r="AW23">
        <v>1181254</v>
      </c>
    </row>
    <row r="24" spans="1:49" x14ac:dyDescent="0.25">
      <c r="A24" s="1" t="s">
        <v>95</v>
      </c>
      <c r="B24" s="1" t="s">
        <v>13</v>
      </c>
      <c r="C24" s="1">
        <v>2012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11</v>
      </c>
      <c r="K24">
        <v>35</v>
      </c>
      <c r="L24">
        <v>199</v>
      </c>
      <c r="M24">
        <v>273</v>
      </c>
      <c r="N24">
        <v>518</v>
      </c>
      <c r="O24">
        <v>6410979</v>
      </c>
      <c r="P24">
        <v>3187926</v>
      </c>
      <c r="Q24">
        <v>3223053</v>
      </c>
      <c r="R24">
        <v>455863.22200000007</v>
      </c>
      <c r="S24">
        <v>900246.20200000005</v>
      </c>
      <c r="T24">
        <v>906892.93900000013</v>
      </c>
      <c r="U24">
        <v>863096.41800000018</v>
      </c>
      <c r="V24">
        <v>824146.85199999996</v>
      </c>
      <c r="W24">
        <v>833025.96099999989</v>
      </c>
      <c r="X24">
        <v>726808.64300000004</v>
      </c>
      <c r="Y24">
        <v>502499.223</v>
      </c>
      <c r="Z24">
        <v>284880.84899999999</v>
      </c>
      <c r="AA24">
        <v>104545.908</v>
      </c>
      <c r="AB24" s="12">
        <f t="shared" si="1"/>
        <v>0</v>
      </c>
      <c r="AC24" s="12">
        <f t="shared" si="2"/>
        <v>0</v>
      </c>
      <c r="AD24" s="12">
        <f t="shared" si="3"/>
        <v>0</v>
      </c>
      <c r="AE24" s="12">
        <f t="shared" si="4"/>
        <v>0</v>
      </c>
      <c r="AF24" s="12">
        <f t="shared" si="4"/>
        <v>0</v>
      </c>
      <c r="AG24" s="12">
        <f t="shared" si="4"/>
        <v>0</v>
      </c>
      <c r="AH24" s="12">
        <f t="shared" si="4"/>
        <v>1.513465766531893E-5</v>
      </c>
      <c r="AI24" s="12">
        <f t="shared" si="4"/>
        <v>6.9651848994003315E-5</v>
      </c>
      <c r="AJ24" s="12">
        <f t="shared" si="5"/>
        <v>6.985376542457581E-4</v>
      </c>
      <c r="AK24" s="12">
        <f t="shared" si="5"/>
        <v>2.6112930216264422E-3</v>
      </c>
      <c r="AL24">
        <v>4835</v>
      </c>
      <c r="AM24">
        <v>1073.3700000000001</v>
      </c>
      <c r="AN24">
        <v>462</v>
      </c>
      <c r="AO24">
        <v>795</v>
      </c>
      <c r="AP24">
        <v>30</v>
      </c>
      <c r="AQ24">
        <v>0</v>
      </c>
      <c r="AR24">
        <v>289</v>
      </c>
      <c r="AS24">
        <v>0</v>
      </c>
      <c r="AT24">
        <v>63.559121000000012</v>
      </c>
      <c r="AU24">
        <v>10362</v>
      </c>
      <c r="AV24">
        <v>1495</v>
      </c>
      <c r="AW24">
        <v>820538</v>
      </c>
    </row>
    <row r="25" spans="1:49" x14ac:dyDescent="0.25">
      <c r="A25" s="1" t="s">
        <v>96</v>
      </c>
      <c r="B25" s="1" t="s">
        <v>13</v>
      </c>
      <c r="C25" s="1">
        <v>2013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10</v>
      </c>
      <c r="K25">
        <v>48</v>
      </c>
      <c r="L25">
        <v>187</v>
      </c>
      <c r="M25">
        <v>348</v>
      </c>
      <c r="N25">
        <v>593</v>
      </c>
      <c r="O25">
        <v>6471024</v>
      </c>
      <c r="P25">
        <v>3216803</v>
      </c>
      <c r="Q25">
        <v>3254221</v>
      </c>
      <c r="R25">
        <v>447025.81299999997</v>
      </c>
      <c r="S25">
        <v>903409.99699999997</v>
      </c>
      <c r="T25">
        <v>915730.44400000002</v>
      </c>
      <c r="U25">
        <v>864909.08499999996</v>
      </c>
      <c r="V25">
        <v>828891.43900000013</v>
      </c>
      <c r="W25">
        <v>837667.321</v>
      </c>
      <c r="X25">
        <v>746335.272</v>
      </c>
      <c r="Y25">
        <v>527865.26300000004</v>
      </c>
      <c r="Z25">
        <v>291075.45400000003</v>
      </c>
      <c r="AA25">
        <v>106610.3</v>
      </c>
      <c r="AB25" s="12">
        <f t="shared" si="1"/>
        <v>0</v>
      </c>
      <c r="AC25" s="12">
        <f t="shared" si="2"/>
        <v>0</v>
      </c>
      <c r="AD25" s="12">
        <f t="shared" si="3"/>
        <v>0</v>
      </c>
      <c r="AE25" s="12">
        <f t="shared" si="4"/>
        <v>0</v>
      </c>
      <c r="AF25" s="12">
        <f t="shared" si="4"/>
        <v>0</v>
      </c>
      <c r="AG25" s="12">
        <f t="shared" si="4"/>
        <v>0</v>
      </c>
      <c r="AH25" s="12">
        <f t="shared" si="4"/>
        <v>1.3398803962731645E-5</v>
      </c>
      <c r="AI25" s="12">
        <f t="shared" si="4"/>
        <v>9.0932295349769953E-5</v>
      </c>
      <c r="AJ25" s="12">
        <f t="shared" si="5"/>
        <v>6.4244510291135712E-4</v>
      </c>
      <c r="AK25" s="12">
        <f t="shared" si="5"/>
        <v>3.264224938866132E-3</v>
      </c>
      <c r="AL25">
        <v>5041</v>
      </c>
      <c r="AM25">
        <v>891.86</v>
      </c>
      <c r="AN25">
        <v>349</v>
      </c>
      <c r="AO25">
        <v>1237</v>
      </c>
      <c r="AP25">
        <v>28</v>
      </c>
      <c r="AQ25">
        <v>0</v>
      </c>
      <c r="AR25">
        <v>340</v>
      </c>
      <c r="AS25">
        <v>0</v>
      </c>
      <c r="AT25">
        <v>70.202674000000002</v>
      </c>
      <c r="AU25">
        <v>14226</v>
      </c>
      <c r="AV25">
        <v>1825</v>
      </c>
      <c r="AW25">
        <v>970555</v>
      </c>
    </row>
    <row r="26" spans="1:49" x14ac:dyDescent="0.25">
      <c r="A26" s="1" t="s">
        <v>97</v>
      </c>
      <c r="B26" s="1" t="s">
        <v>13</v>
      </c>
      <c r="C26" s="1">
        <v>2014</v>
      </c>
      <c r="D26">
        <v>0</v>
      </c>
      <c r="E26">
        <v>0</v>
      </c>
      <c r="F26">
        <v>0</v>
      </c>
      <c r="G26">
        <v>0</v>
      </c>
      <c r="H26">
        <v>10</v>
      </c>
      <c r="I26">
        <v>15</v>
      </c>
      <c r="J26">
        <v>33</v>
      </c>
      <c r="K26">
        <v>109</v>
      </c>
      <c r="L26">
        <v>174</v>
      </c>
      <c r="M26">
        <v>270</v>
      </c>
      <c r="N26">
        <v>611</v>
      </c>
      <c r="O26">
        <v>6524205</v>
      </c>
      <c r="P26">
        <v>3238768</v>
      </c>
      <c r="Q26">
        <v>3285437</v>
      </c>
      <c r="R26">
        <v>438431.64299999992</v>
      </c>
      <c r="S26">
        <v>904270.46600000025</v>
      </c>
      <c r="T26">
        <v>919818.57899999991</v>
      </c>
      <c r="U26">
        <v>871065.06199999992</v>
      </c>
      <c r="V26">
        <v>823562.723</v>
      </c>
      <c r="W26">
        <v>836970.60699999996</v>
      </c>
      <c r="X26">
        <v>760042.52500000002</v>
      </c>
      <c r="Y26">
        <v>554320.38899999997</v>
      </c>
      <c r="Z26">
        <v>298935.28200000001</v>
      </c>
      <c r="AA26">
        <v>112907.53000000001</v>
      </c>
      <c r="AB26" s="12">
        <f t="shared" si="1"/>
        <v>0</v>
      </c>
      <c r="AC26" s="12">
        <f t="shared" si="2"/>
        <v>0</v>
      </c>
      <c r="AD26" s="12">
        <f t="shared" si="3"/>
        <v>0</v>
      </c>
      <c r="AE26" s="12">
        <f t="shared" si="4"/>
        <v>0</v>
      </c>
      <c r="AF26" s="12">
        <f t="shared" si="4"/>
        <v>1.2142365991958575E-5</v>
      </c>
      <c r="AG26" s="12">
        <f t="shared" si="4"/>
        <v>1.7921776313944081E-5</v>
      </c>
      <c r="AH26" s="12">
        <f t="shared" si="4"/>
        <v>4.3418623188222262E-5</v>
      </c>
      <c r="AI26" s="12">
        <f t="shared" si="4"/>
        <v>1.9663718341054925E-4</v>
      </c>
      <c r="AJ26" s="12">
        <f t="shared" si="5"/>
        <v>5.8206578639988032E-4</v>
      </c>
      <c r="AK26" s="12">
        <f t="shared" si="5"/>
        <v>2.3913374068142306E-3</v>
      </c>
      <c r="AL26">
        <v>5755</v>
      </c>
      <c r="AM26">
        <v>1301.0600000000004</v>
      </c>
      <c r="AN26">
        <v>1045</v>
      </c>
      <c r="AO26">
        <v>619</v>
      </c>
      <c r="AP26">
        <v>60</v>
      </c>
      <c r="AQ26">
        <v>0</v>
      </c>
      <c r="AR26">
        <v>435</v>
      </c>
      <c r="AS26">
        <v>0</v>
      </c>
      <c r="AT26">
        <v>74.601265999999953</v>
      </c>
      <c r="AU26">
        <v>17608</v>
      </c>
      <c r="AV26">
        <v>2784</v>
      </c>
      <c r="AW26">
        <v>1212913</v>
      </c>
    </row>
    <row r="27" spans="1:49" x14ac:dyDescent="0.25">
      <c r="A27" s="1" t="s">
        <v>98</v>
      </c>
      <c r="B27" s="1" t="s">
        <v>13</v>
      </c>
      <c r="C27" s="1">
        <v>2015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12</v>
      </c>
      <c r="K27">
        <v>72</v>
      </c>
      <c r="L27">
        <v>203</v>
      </c>
      <c r="M27">
        <v>321</v>
      </c>
      <c r="N27">
        <v>608</v>
      </c>
      <c r="O27">
        <v>6522731</v>
      </c>
      <c r="P27">
        <v>3240859</v>
      </c>
      <c r="Q27">
        <v>3281872</v>
      </c>
      <c r="R27">
        <v>424856.47899999999</v>
      </c>
      <c r="S27">
        <v>892843.10600000003</v>
      </c>
      <c r="T27">
        <v>916341.00699999998</v>
      </c>
      <c r="U27">
        <v>873997.61799999978</v>
      </c>
      <c r="V27">
        <v>823284.95900000003</v>
      </c>
      <c r="W27">
        <v>824481.64100000006</v>
      </c>
      <c r="X27">
        <v>767758.80299999996</v>
      </c>
      <c r="Y27">
        <v>581227.27800000005</v>
      </c>
      <c r="Z27">
        <v>309296.212</v>
      </c>
      <c r="AA27">
        <v>119063.27099999999</v>
      </c>
      <c r="AB27" s="12">
        <f t="shared" si="1"/>
        <v>0</v>
      </c>
      <c r="AC27" s="12">
        <f t="shared" si="2"/>
        <v>0</v>
      </c>
      <c r="AD27" s="12">
        <f t="shared" si="3"/>
        <v>0</v>
      </c>
      <c r="AE27" s="12">
        <f t="shared" si="4"/>
        <v>0</v>
      </c>
      <c r="AF27" s="12">
        <f t="shared" si="4"/>
        <v>0</v>
      </c>
      <c r="AG27" s="12">
        <f t="shared" si="4"/>
        <v>0</v>
      </c>
      <c r="AH27" s="12">
        <f t="shared" si="4"/>
        <v>1.562990870714901E-5</v>
      </c>
      <c r="AI27" s="12">
        <f t="shared" si="4"/>
        <v>1.2387581024715774E-4</v>
      </c>
      <c r="AJ27" s="12">
        <f t="shared" si="5"/>
        <v>6.5632876228047699E-4</v>
      </c>
      <c r="AK27" s="12">
        <f t="shared" si="5"/>
        <v>2.6960455336390013E-3</v>
      </c>
      <c r="AL27">
        <v>5631</v>
      </c>
      <c r="AM27">
        <v>667.96000000000026</v>
      </c>
      <c r="AN27">
        <v>5</v>
      </c>
      <c r="AO27">
        <v>1561</v>
      </c>
      <c r="AP27">
        <v>68</v>
      </c>
      <c r="AQ27">
        <v>0</v>
      </c>
      <c r="AR27">
        <v>211</v>
      </c>
      <c r="AS27">
        <v>0</v>
      </c>
      <c r="AT27">
        <v>81.055349000000021</v>
      </c>
      <c r="AU27">
        <v>17455</v>
      </c>
      <c r="AV27">
        <v>2714</v>
      </c>
      <c r="AW27">
        <v>1103596</v>
      </c>
    </row>
    <row r="28" spans="1:49" x14ac:dyDescent="0.25">
      <c r="A28" s="1" t="s">
        <v>373</v>
      </c>
      <c r="B28" s="1" t="s">
        <v>13</v>
      </c>
      <c r="C28" s="1">
        <v>2016</v>
      </c>
      <c r="D28">
        <v>0</v>
      </c>
      <c r="E28">
        <v>0</v>
      </c>
      <c r="F28">
        <v>0</v>
      </c>
      <c r="G28">
        <v>0</v>
      </c>
      <c r="H28">
        <v>0</v>
      </c>
      <c r="I28">
        <v>23</v>
      </c>
      <c r="J28">
        <v>70</v>
      </c>
      <c r="K28">
        <v>137</v>
      </c>
      <c r="L28">
        <v>213</v>
      </c>
      <c r="M28">
        <v>299</v>
      </c>
      <c r="N28">
        <v>742</v>
      </c>
      <c r="O28">
        <v>6508490</v>
      </c>
      <c r="P28">
        <v>3236477</v>
      </c>
      <c r="Q28">
        <v>3272013</v>
      </c>
      <c r="R28">
        <v>427120.03400000004</v>
      </c>
      <c r="S28">
        <v>890321.97599999991</v>
      </c>
      <c r="T28">
        <v>920124.60399999993</v>
      </c>
      <c r="U28">
        <v>879311.55999999994</v>
      </c>
      <c r="V28">
        <v>813442.70499999996</v>
      </c>
      <c r="W28">
        <v>817605.8600000001</v>
      </c>
      <c r="X28">
        <v>756395.48199999984</v>
      </c>
      <c r="Y28">
        <v>584304.53399999999</v>
      </c>
      <c r="Z28">
        <v>306398.891</v>
      </c>
      <c r="AA28">
        <v>115515.61300000001</v>
      </c>
      <c r="AB28" s="12">
        <f t="shared" si="1"/>
        <v>0</v>
      </c>
      <c r="AC28" s="12">
        <f t="shared" si="2"/>
        <v>0</v>
      </c>
      <c r="AD28" s="12">
        <f t="shared" si="3"/>
        <v>0</v>
      </c>
      <c r="AE28" s="12">
        <f t="shared" si="4"/>
        <v>0</v>
      </c>
      <c r="AF28" s="12">
        <f t="shared" si="4"/>
        <v>0</v>
      </c>
      <c r="AG28" s="12">
        <f t="shared" si="4"/>
        <v>2.8130913836649845E-5</v>
      </c>
      <c r="AH28" s="12">
        <f t="shared" si="4"/>
        <v>9.2544180479385804E-5</v>
      </c>
      <c r="AI28" s="12">
        <f t="shared" si="4"/>
        <v>2.3446677550511701E-4</v>
      </c>
      <c r="AJ28" s="12">
        <f t="shared" si="5"/>
        <v>6.9517222893603753E-4</v>
      </c>
      <c r="AK28" s="12">
        <f t="shared" si="5"/>
        <v>2.5883946960485764E-3</v>
      </c>
      <c r="AL28" t="e">
        <v>#N/A</v>
      </c>
      <c r="AM28" t="e">
        <v>#N/A</v>
      </c>
      <c r="AN28" t="e">
        <v>#N/A</v>
      </c>
      <c r="AO28" t="e">
        <v>#N/A</v>
      </c>
      <c r="AP28" t="e">
        <v>#N/A</v>
      </c>
      <c r="AQ28" t="e">
        <v>#N/A</v>
      </c>
      <c r="AR28" t="e">
        <v>#N/A</v>
      </c>
      <c r="AS28" t="e">
        <v>#N/A</v>
      </c>
      <c r="AT28">
        <v>101.90237399999995</v>
      </c>
      <c r="AU28">
        <v>22366</v>
      </c>
      <c r="AV28">
        <v>2421</v>
      </c>
      <c r="AW28">
        <v>1089562</v>
      </c>
    </row>
    <row r="29" spans="1:49" x14ac:dyDescent="0.25">
      <c r="A29" s="1" t="s">
        <v>374</v>
      </c>
      <c r="B29" s="1" t="s">
        <v>13</v>
      </c>
      <c r="C29" s="1">
        <v>2017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</v>
      </c>
      <c r="K29">
        <v>124</v>
      </c>
      <c r="L29">
        <v>203</v>
      </c>
      <c r="M29">
        <v>339</v>
      </c>
      <c r="N29">
        <v>696</v>
      </c>
      <c r="O29">
        <v>6742401</v>
      </c>
      <c r="P29">
        <v>3349295</v>
      </c>
      <c r="Q29">
        <v>3393106</v>
      </c>
      <c r="R29">
        <v>430289</v>
      </c>
      <c r="S29">
        <v>903976</v>
      </c>
      <c r="T29">
        <v>936681</v>
      </c>
      <c r="U29">
        <v>909225</v>
      </c>
      <c r="V29">
        <v>834243</v>
      </c>
      <c r="W29">
        <v>833583</v>
      </c>
      <c r="X29">
        <v>801636</v>
      </c>
      <c r="Y29">
        <v>637694</v>
      </c>
      <c r="Z29">
        <v>331749</v>
      </c>
      <c r="AA29">
        <v>123325</v>
      </c>
      <c r="AB29" s="12">
        <f t="shared" si="1"/>
        <v>0</v>
      </c>
      <c r="AC29" s="12">
        <f t="shared" si="2"/>
        <v>0</v>
      </c>
      <c r="AD29" s="12">
        <f t="shared" si="3"/>
        <v>0</v>
      </c>
      <c r="AE29" s="12">
        <f t="shared" si="4"/>
        <v>0</v>
      </c>
      <c r="AF29" s="12">
        <f t="shared" si="4"/>
        <v>0</v>
      </c>
      <c r="AG29" s="12">
        <f t="shared" si="4"/>
        <v>0</v>
      </c>
      <c r="AH29" s="12">
        <f t="shared" si="4"/>
        <v>3.7423469005882969E-5</v>
      </c>
      <c r="AI29" s="12">
        <f t="shared" si="4"/>
        <v>1.9445062992595193E-4</v>
      </c>
      <c r="AJ29" s="12">
        <f t="shared" si="5"/>
        <v>6.1190840062818577E-4</v>
      </c>
      <c r="AK29" s="12">
        <f t="shared" si="5"/>
        <v>2.7488343807013987E-3</v>
      </c>
      <c r="AL29" t="e">
        <v>#N/A</v>
      </c>
      <c r="AM29" t="e">
        <v>#N/A</v>
      </c>
      <c r="AN29" t="e">
        <v>#N/A</v>
      </c>
      <c r="AO29" t="e">
        <v>#N/A</v>
      </c>
      <c r="AP29" t="e">
        <v>#N/A</v>
      </c>
      <c r="AQ29" t="e">
        <v>#N/A</v>
      </c>
      <c r="AR29" t="e">
        <v>#N/A</v>
      </c>
      <c r="AS29" t="e">
        <v>#N/A</v>
      </c>
      <c r="AT29">
        <v>118.67798000000002</v>
      </c>
      <c r="AU29">
        <v>29539</v>
      </c>
      <c r="AV29">
        <v>2905</v>
      </c>
      <c r="AW29">
        <v>1214944</v>
      </c>
    </row>
    <row r="30" spans="1:49" x14ac:dyDescent="0.25">
      <c r="A30" s="1" t="s">
        <v>484</v>
      </c>
      <c r="B30" s="1" t="s">
        <v>14</v>
      </c>
      <c r="C30" s="1">
        <v>2009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12</v>
      </c>
      <c r="L30">
        <v>198</v>
      </c>
      <c r="M30">
        <v>288</v>
      </c>
      <c r="N30">
        <v>508</v>
      </c>
      <c r="O30">
        <v>2838143</v>
      </c>
      <c r="P30">
        <v>1388745</v>
      </c>
      <c r="Q30">
        <v>1449398</v>
      </c>
      <c r="R30">
        <v>198959.60400000005</v>
      </c>
      <c r="S30">
        <v>382358.41600000008</v>
      </c>
      <c r="T30">
        <v>391430.01899999985</v>
      </c>
      <c r="U30">
        <v>377051.39399999997</v>
      </c>
      <c r="V30">
        <v>375183.0560000001</v>
      </c>
      <c r="W30">
        <v>393354.82899999991</v>
      </c>
      <c r="X30">
        <v>322334.09100000007</v>
      </c>
      <c r="Y30">
        <v>210652.32399999999</v>
      </c>
      <c r="Z30">
        <v>137259.10600000003</v>
      </c>
      <c r="AA30">
        <v>51320.077999999987</v>
      </c>
      <c r="AB30" s="12">
        <f t="shared" si="1"/>
        <v>0</v>
      </c>
      <c r="AC30" s="12">
        <f t="shared" si="2"/>
        <v>0</v>
      </c>
      <c r="AD30" s="12">
        <f t="shared" si="3"/>
        <v>0</v>
      </c>
      <c r="AE30" s="12">
        <f t="shared" si="4"/>
        <v>0</v>
      </c>
      <c r="AF30" s="12">
        <f t="shared" si="4"/>
        <v>0</v>
      </c>
      <c r="AG30" s="12">
        <f t="shared" si="4"/>
        <v>0</v>
      </c>
      <c r="AH30" s="12">
        <f t="shared" si="4"/>
        <v>3.1023711978389518E-5</v>
      </c>
      <c r="AI30" s="12">
        <f t="shared" si="4"/>
        <v>5.6965903684974299E-5</v>
      </c>
      <c r="AJ30" s="12">
        <f t="shared" si="5"/>
        <v>1.4425272447862218E-3</v>
      </c>
      <c r="AK30" s="12">
        <f t="shared" si="5"/>
        <v>5.6118387037525563E-3</v>
      </c>
      <c r="AL30" t="e">
        <v>#N/A</v>
      </c>
      <c r="AM30" t="e">
        <v>#N/A</v>
      </c>
      <c r="AN30" t="e">
        <v>#N/A</v>
      </c>
      <c r="AO30" t="e">
        <v>#N/A</v>
      </c>
      <c r="AP30" t="e">
        <v>#N/A</v>
      </c>
      <c r="AQ30" t="e">
        <v>#N/A</v>
      </c>
      <c r="AR30" t="e">
        <v>#N/A</v>
      </c>
      <c r="AS30" t="e">
        <v>#N/A</v>
      </c>
      <c r="AT30">
        <v>0</v>
      </c>
      <c r="AU30">
        <v>0</v>
      </c>
      <c r="AV30">
        <v>0</v>
      </c>
      <c r="AW30">
        <v>0</v>
      </c>
    </row>
    <row r="31" spans="1:49" x14ac:dyDescent="0.25">
      <c r="A31" s="1" t="s">
        <v>99</v>
      </c>
      <c r="B31" s="1" t="s">
        <v>14</v>
      </c>
      <c r="C31" s="1">
        <v>2010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26</v>
      </c>
      <c r="L31">
        <v>173</v>
      </c>
      <c r="M31">
        <v>263</v>
      </c>
      <c r="N31">
        <v>462</v>
      </c>
      <c r="O31">
        <v>2850272</v>
      </c>
      <c r="P31">
        <v>1398449</v>
      </c>
      <c r="Q31">
        <v>1451823</v>
      </c>
      <c r="R31">
        <v>193750.10000000006</v>
      </c>
      <c r="S31">
        <v>386390.34600000008</v>
      </c>
      <c r="T31">
        <v>398755.78000000009</v>
      </c>
      <c r="U31">
        <v>366693.51300000015</v>
      </c>
      <c r="V31">
        <v>371864.35800000007</v>
      </c>
      <c r="W31">
        <v>396532.72499999998</v>
      </c>
      <c r="X31">
        <v>333785.03699999989</v>
      </c>
      <c r="Y31">
        <v>221412.56499999997</v>
      </c>
      <c r="Z31">
        <v>131788.647</v>
      </c>
      <c r="AA31">
        <v>49469.617999999995</v>
      </c>
      <c r="AB31" s="12">
        <f t="shared" si="1"/>
        <v>0</v>
      </c>
      <c r="AC31" s="12">
        <f t="shared" si="2"/>
        <v>0</v>
      </c>
      <c r="AD31" s="12">
        <f t="shared" si="3"/>
        <v>0</v>
      </c>
      <c r="AE31" s="12">
        <f t="shared" si="4"/>
        <v>0</v>
      </c>
      <c r="AF31" s="12">
        <f t="shared" si="4"/>
        <v>0</v>
      </c>
      <c r="AG31" s="12">
        <f t="shared" si="4"/>
        <v>0</v>
      </c>
      <c r="AH31" s="12">
        <f t="shared" si="4"/>
        <v>0</v>
      </c>
      <c r="AI31" s="12">
        <f t="shared" si="4"/>
        <v>1.1742784335658639E-4</v>
      </c>
      <c r="AJ31" s="12">
        <f t="shared" si="5"/>
        <v>1.3127079148175791E-3</v>
      </c>
      <c r="AK31" s="12">
        <f t="shared" si="5"/>
        <v>5.3163943978706291E-3</v>
      </c>
      <c r="AL31">
        <v>317</v>
      </c>
      <c r="AM31">
        <v>102.47</v>
      </c>
      <c r="AN31">
        <v>1</v>
      </c>
      <c r="AO31">
        <v>9</v>
      </c>
      <c r="AP31">
        <v>0</v>
      </c>
      <c r="AQ31">
        <v>0</v>
      </c>
      <c r="AR31">
        <v>20</v>
      </c>
      <c r="AS31">
        <v>0</v>
      </c>
      <c r="AT31">
        <v>18.87416</v>
      </c>
      <c r="AU31">
        <v>640</v>
      </c>
      <c r="AV31">
        <v>214</v>
      </c>
      <c r="AW31">
        <v>46399</v>
      </c>
    </row>
    <row r="32" spans="1:49" x14ac:dyDescent="0.25">
      <c r="A32" s="1" t="s">
        <v>100</v>
      </c>
      <c r="B32" s="1" t="s">
        <v>14</v>
      </c>
      <c r="C32" s="1">
        <v>2011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11</v>
      </c>
      <c r="K32">
        <v>33</v>
      </c>
      <c r="L32">
        <v>187</v>
      </c>
      <c r="M32">
        <v>343</v>
      </c>
      <c r="N32">
        <v>574</v>
      </c>
      <c r="O32">
        <v>2827954</v>
      </c>
      <c r="P32">
        <v>1387851</v>
      </c>
      <c r="Q32">
        <v>1440103</v>
      </c>
      <c r="R32">
        <v>192485.815</v>
      </c>
      <c r="S32">
        <v>382892.61699999997</v>
      </c>
      <c r="T32">
        <v>394691.85100000002</v>
      </c>
      <c r="U32">
        <v>366036.67599999992</v>
      </c>
      <c r="V32">
        <v>363949.2620000001</v>
      </c>
      <c r="W32">
        <v>392060.07599999994</v>
      </c>
      <c r="X32">
        <v>335176.46400000015</v>
      </c>
      <c r="Y32">
        <v>221751.48799999998</v>
      </c>
      <c r="Z32">
        <v>129581.75599999999</v>
      </c>
      <c r="AA32">
        <v>48667.197999999997</v>
      </c>
      <c r="AB32" s="12">
        <f t="shared" si="1"/>
        <v>0</v>
      </c>
      <c r="AC32" s="12">
        <f t="shared" si="2"/>
        <v>0</v>
      </c>
      <c r="AD32" s="12">
        <f t="shared" si="3"/>
        <v>0</v>
      </c>
      <c r="AE32" s="12">
        <f t="shared" si="4"/>
        <v>0</v>
      </c>
      <c r="AF32" s="12">
        <f t="shared" si="4"/>
        <v>0</v>
      </c>
      <c r="AG32" s="12">
        <f t="shared" si="4"/>
        <v>0</v>
      </c>
      <c r="AH32" s="12">
        <f t="shared" si="4"/>
        <v>3.281853346361454E-5</v>
      </c>
      <c r="AI32" s="12">
        <f t="shared" si="4"/>
        <v>1.4881523590948802E-4</v>
      </c>
      <c r="AJ32" s="12">
        <f t="shared" si="5"/>
        <v>1.4431043826879457E-3</v>
      </c>
      <c r="AK32" s="12">
        <f t="shared" si="5"/>
        <v>7.0478682582054558E-3</v>
      </c>
      <c r="AL32">
        <v>2340</v>
      </c>
      <c r="AM32">
        <v>366.90999999999997</v>
      </c>
      <c r="AN32">
        <v>106</v>
      </c>
      <c r="AO32">
        <v>118</v>
      </c>
      <c r="AP32">
        <v>26</v>
      </c>
      <c r="AQ32">
        <v>0</v>
      </c>
      <c r="AR32">
        <v>197</v>
      </c>
      <c r="AS32">
        <v>0</v>
      </c>
      <c r="AT32">
        <v>101.04223700000003</v>
      </c>
      <c r="AU32">
        <v>3824</v>
      </c>
      <c r="AV32">
        <v>629</v>
      </c>
      <c r="AW32">
        <v>141769</v>
      </c>
    </row>
    <row r="33" spans="1:49" x14ac:dyDescent="0.25">
      <c r="A33" s="1" t="s">
        <v>101</v>
      </c>
      <c r="B33" s="1" t="s">
        <v>14</v>
      </c>
      <c r="C33" s="1">
        <v>2012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</v>
      </c>
      <c r="K33">
        <v>35</v>
      </c>
      <c r="L33">
        <v>148</v>
      </c>
      <c r="M33">
        <v>353</v>
      </c>
      <c r="N33">
        <v>546</v>
      </c>
      <c r="O33">
        <v>2801685</v>
      </c>
      <c r="P33">
        <v>1373886</v>
      </c>
      <c r="Q33">
        <v>1427799</v>
      </c>
      <c r="R33">
        <v>189051.89600000001</v>
      </c>
      <c r="S33">
        <v>379119.902</v>
      </c>
      <c r="T33">
        <v>386124.33100000001</v>
      </c>
      <c r="U33">
        <v>362024.66000000015</v>
      </c>
      <c r="V33">
        <v>355916.28299999988</v>
      </c>
      <c r="W33">
        <v>386916.25200000015</v>
      </c>
      <c r="X33">
        <v>339085.7730000001</v>
      </c>
      <c r="Y33">
        <v>225537.25200000001</v>
      </c>
      <c r="Z33">
        <v>129616.069</v>
      </c>
      <c r="AA33">
        <v>48125.057000000008</v>
      </c>
      <c r="AB33" s="12">
        <f t="shared" si="1"/>
        <v>0</v>
      </c>
      <c r="AC33" s="12">
        <f t="shared" si="2"/>
        <v>0</v>
      </c>
      <c r="AD33" s="12">
        <f t="shared" si="3"/>
        <v>0</v>
      </c>
      <c r="AE33" s="12">
        <f t="shared" si="4"/>
        <v>0</v>
      </c>
      <c r="AF33" s="12">
        <f t="shared" si="4"/>
        <v>0</v>
      </c>
      <c r="AG33" s="12">
        <f t="shared" si="4"/>
        <v>0</v>
      </c>
      <c r="AH33" s="12">
        <f t="shared" si="4"/>
        <v>2.9491063312762452E-5</v>
      </c>
      <c r="AI33" s="12">
        <f t="shared" si="4"/>
        <v>1.5518500686529602E-4</v>
      </c>
      <c r="AJ33" s="12">
        <f t="shared" si="5"/>
        <v>1.1418337335936334E-3</v>
      </c>
      <c r="AK33" s="12">
        <f t="shared" si="5"/>
        <v>7.3350562473100019E-3</v>
      </c>
      <c r="AL33">
        <v>1364</v>
      </c>
      <c r="AM33">
        <v>286.40999999999997</v>
      </c>
      <c r="AN33">
        <v>16</v>
      </c>
      <c r="AO33">
        <v>75</v>
      </c>
      <c r="AP33">
        <v>19</v>
      </c>
      <c r="AQ33">
        <v>0</v>
      </c>
      <c r="AR33">
        <v>22</v>
      </c>
      <c r="AS33">
        <v>0</v>
      </c>
      <c r="AT33">
        <v>69.032882799999982</v>
      </c>
      <c r="AU33">
        <v>2947</v>
      </c>
      <c r="AV33">
        <v>726</v>
      </c>
      <c r="AW33">
        <v>164557</v>
      </c>
    </row>
    <row r="34" spans="1:49" x14ac:dyDescent="0.25">
      <c r="A34" s="1" t="s">
        <v>102</v>
      </c>
      <c r="B34" s="1" t="s">
        <v>14</v>
      </c>
      <c r="C34" s="1">
        <v>2013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105</v>
      </c>
      <c r="L34">
        <v>179</v>
      </c>
      <c r="M34">
        <v>335</v>
      </c>
      <c r="N34">
        <v>619</v>
      </c>
      <c r="O34">
        <v>2812846</v>
      </c>
      <c r="P34">
        <v>1381042</v>
      </c>
      <c r="Q34">
        <v>1431804</v>
      </c>
      <c r="R34">
        <v>188726.81399999998</v>
      </c>
      <c r="S34">
        <v>381715.03700000001</v>
      </c>
      <c r="T34">
        <v>391004.11600000004</v>
      </c>
      <c r="U34">
        <v>368519.81100000005</v>
      </c>
      <c r="V34">
        <v>353241.266</v>
      </c>
      <c r="W34">
        <v>382860.6</v>
      </c>
      <c r="X34">
        <v>340630.54100000008</v>
      </c>
      <c r="Y34">
        <v>228420.31199999998</v>
      </c>
      <c r="Z34">
        <v>128298.06599999999</v>
      </c>
      <c r="AA34">
        <v>48689.701999999997</v>
      </c>
      <c r="AB34" s="12">
        <f t="shared" si="1"/>
        <v>0</v>
      </c>
      <c r="AC34" s="12">
        <f t="shared" si="2"/>
        <v>0</v>
      </c>
      <c r="AD34" s="12">
        <f t="shared" si="3"/>
        <v>0</v>
      </c>
      <c r="AE34" s="12">
        <f t="shared" si="4"/>
        <v>0</v>
      </c>
      <c r="AF34" s="12">
        <f t="shared" si="4"/>
        <v>0</v>
      </c>
      <c r="AG34" s="12">
        <f t="shared" si="4"/>
        <v>0</v>
      </c>
      <c r="AH34" s="12">
        <f t="shared" si="4"/>
        <v>0</v>
      </c>
      <c r="AI34" s="12">
        <f t="shared" si="4"/>
        <v>4.5967890981604128E-4</v>
      </c>
      <c r="AJ34" s="12">
        <f t="shared" si="5"/>
        <v>1.3951886071299003E-3</v>
      </c>
      <c r="AK34" s="12">
        <f t="shared" si="5"/>
        <v>6.8803049975536927E-3</v>
      </c>
      <c r="AL34">
        <v>2293</v>
      </c>
      <c r="AM34">
        <v>554.64</v>
      </c>
      <c r="AN34">
        <v>69</v>
      </c>
      <c r="AO34">
        <v>125</v>
      </c>
      <c r="AP34">
        <v>84</v>
      </c>
      <c r="AQ34">
        <v>0</v>
      </c>
      <c r="AR34">
        <v>138</v>
      </c>
      <c r="AS34">
        <v>0</v>
      </c>
      <c r="AT34">
        <v>77.212233300000008</v>
      </c>
      <c r="AU34">
        <v>2790</v>
      </c>
      <c r="AV34">
        <v>603</v>
      </c>
      <c r="AW34">
        <v>131217</v>
      </c>
    </row>
    <row r="35" spans="1:49" x14ac:dyDescent="0.25">
      <c r="A35" s="1" t="s">
        <v>103</v>
      </c>
      <c r="B35" s="1" t="s">
        <v>14</v>
      </c>
      <c r="C35" s="1">
        <v>2014</v>
      </c>
      <c r="D35">
        <v>0</v>
      </c>
      <c r="E35">
        <v>0</v>
      </c>
      <c r="F35">
        <v>0</v>
      </c>
      <c r="G35">
        <v>0</v>
      </c>
      <c r="H35">
        <v>0</v>
      </c>
      <c r="I35">
        <v>10</v>
      </c>
      <c r="J35">
        <v>33</v>
      </c>
      <c r="K35">
        <v>55</v>
      </c>
      <c r="L35">
        <v>170</v>
      </c>
      <c r="M35">
        <v>260</v>
      </c>
      <c r="N35">
        <v>528</v>
      </c>
      <c r="O35">
        <v>2605417</v>
      </c>
      <c r="P35">
        <v>1278996</v>
      </c>
      <c r="Q35">
        <v>1326421</v>
      </c>
      <c r="R35">
        <v>173233.12300000005</v>
      </c>
      <c r="S35">
        <v>354739.36300000001</v>
      </c>
      <c r="T35">
        <v>362440.51599999995</v>
      </c>
      <c r="U35">
        <v>342188.29500000004</v>
      </c>
      <c r="V35">
        <v>327039.28200000001</v>
      </c>
      <c r="W35">
        <v>348229.59199999995</v>
      </c>
      <c r="X35">
        <v>316823.90800000005</v>
      </c>
      <c r="Y35">
        <v>217512.02799999999</v>
      </c>
      <c r="Z35">
        <v>118880.56999999999</v>
      </c>
      <c r="AA35">
        <v>44469.146000000008</v>
      </c>
      <c r="AB35" s="12">
        <f t="shared" si="1"/>
        <v>0</v>
      </c>
      <c r="AC35" s="12">
        <f t="shared" si="2"/>
        <v>0</v>
      </c>
      <c r="AD35" s="12">
        <f t="shared" si="3"/>
        <v>0</v>
      </c>
      <c r="AE35" s="12">
        <f t="shared" si="4"/>
        <v>0</v>
      </c>
      <c r="AF35" s="12">
        <f t="shared" si="4"/>
        <v>0</v>
      </c>
      <c r="AG35" s="12">
        <f t="shared" si="4"/>
        <v>2.8716686432553388E-5</v>
      </c>
      <c r="AH35" s="12">
        <f t="shared" si="4"/>
        <v>1.0415880609616114E-4</v>
      </c>
      <c r="AI35" s="12">
        <f t="shared" si="4"/>
        <v>2.5285957979298508E-4</v>
      </c>
      <c r="AJ35" s="12">
        <f t="shared" si="5"/>
        <v>1.4300066024246015E-3</v>
      </c>
      <c r="AK35" s="12">
        <f t="shared" si="5"/>
        <v>5.8467504637934797E-3</v>
      </c>
      <c r="AL35">
        <v>3146</v>
      </c>
      <c r="AM35">
        <v>499.75</v>
      </c>
      <c r="AN35">
        <v>104</v>
      </c>
      <c r="AO35">
        <v>119</v>
      </c>
      <c r="AP35">
        <v>387</v>
      </c>
      <c r="AQ35">
        <v>0</v>
      </c>
      <c r="AR35">
        <v>43</v>
      </c>
      <c r="AS35">
        <v>0</v>
      </c>
      <c r="AT35">
        <v>110.18150400000002</v>
      </c>
      <c r="AU35">
        <v>4464</v>
      </c>
      <c r="AV35">
        <v>570</v>
      </c>
      <c r="AW35">
        <v>158526</v>
      </c>
    </row>
    <row r="36" spans="1:49" x14ac:dyDescent="0.25">
      <c r="A36" s="1" t="s">
        <v>104</v>
      </c>
      <c r="B36" s="1" t="s">
        <v>14</v>
      </c>
      <c r="C36" s="1">
        <v>2015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75</v>
      </c>
      <c r="L36">
        <v>178</v>
      </c>
      <c r="M36">
        <v>268</v>
      </c>
      <c r="N36">
        <v>521</v>
      </c>
      <c r="O36">
        <v>2738361</v>
      </c>
      <c r="P36">
        <v>1343586</v>
      </c>
      <c r="Q36">
        <v>1394775</v>
      </c>
      <c r="R36">
        <v>179631.53100000002</v>
      </c>
      <c r="S36">
        <v>369171.18100000004</v>
      </c>
      <c r="T36">
        <v>374920.14299999998</v>
      </c>
      <c r="U36">
        <v>361278.16099999991</v>
      </c>
      <c r="V36">
        <v>340637.09600000002</v>
      </c>
      <c r="W36">
        <v>360254.58299999998</v>
      </c>
      <c r="X36">
        <v>337649.93399999995</v>
      </c>
      <c r="Y36">
        <v>237981.69199999998</v>
      </c>
      <c r="Z36">
        <v>127393.90500000004</v>
      </c>
      <c r="AA36">
        <v>48999.754000000008</v>
      </c>
      <c r="AB36" s="12">
        <f t="shared" si="1"/>
        <v>0</v>
      </c>
      <c r="AC36" s="12">
        <f t="shared" si="2"/>
        <v>0</v>
      </c>
      <c r="AD36" s="12">
        <f t="shared" si="3"/>
        <v>0</v>
      </c>
      <c r="AE36" s="12">
        <f t="shared" si="4"/>
        <v>0</v>
      </c>
      <c r="AF36" s="12">
        <f t="shared" si="4"/>
        <v>0</v>
      </c>
      <c r="AG36" s="12">
        <f t="shared" si="4"/>
        <v>0</v>
      </c>
      <c r="AH36" s="12">
        <f t="shared" si="4"/>
        <v>0</v>
      </c>
      <c r="AI36" s="12">
        <f t="shared" si="4"/>
        <v>3.151502931578451E-4</v>
      </c>
      <c r="AJ36" s="12">
        <f t="shared" si="5"/>
        <v>1.3972411003493452E-3</v>
      </c>
      <c r="AK36" s="12">
        <f t="shared" si="5"/>
        <v>5.4694152137988276E-3</v>
      </c>
      <c r="AL36">
        <v>2969</v>
      </c>
      <c r="AM36">
        <v>323.39</v>
      </c>
      <c r="AN36">
        <v>0</v>
      </c>
      <c r="AO36">
        <v>117</v>
      </c>
      <c r="AP36">
        <v>319</v>
      </c>
      <c r="AQ36">
        <v>0</v>
      </c>
      <c r="AR36">
        <v>188</v>
      </c>
      <c r="AS36">
        <v>0</v>
      </c>
      <c r="AT36">
        <v>91.401681300000021</v>
      </c>
      <c r="AU36">
        <v>3707</v>
      </c>
      <c r="AV36">
        <v>589</v>
      </c>
      <c r="AW36">
        <v>158798</v>
      </c>
    </row>
    <row r="37" spans="1:49" x14ac:dyDescent="0.25">
      <c r="A37" s="1" t="s">
        <v>375</v>
      </c>
      <c r="B37" s="1" t="s">
        <v>14</v>
      </c>
      <c r="C37" s="1">
        <v>2016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88</v>
      </c>
      <c r="L37">
        <v>164</v>
      </c>
      <c r="M37">
        <v>239</v>
      </c>
      <c r="N37">
        <v>491</v>
      </c>
      <c r="O37">
        <v>2626239</v>
      </c>
      <c r="P37">
        <v>1287135</v>
      </c>
      <c r="Q37">
        <v>1339104</v>
      </c>
      <c r="R37">
        <v>171521.45599999995</v>
      </c>
      <c r="S37">
        <v>354269.27700000006</v>
      </c>
      <c r="T37">
        <v>371123.60699999996</v>
      </c>
      <c r="U37">
        <v>348550.14399999991</v>
      </c>
      <c r="V37">
        <v>325688.72200000007</v>
      </c>
      <c r="W37">
        <v>337880.54499999993</v>
      </c>
      <c r="X37">
        <v>320161.87099999993</v>
      </c>
      <c r="Y37">
        <v>229480.63899999997</v>
      </c>
      <c r="Z37">
        <v>120414.78200000002</v>
      </c>
      <c r="AA37">
        <v>46708.431000000004</v>
      </c>
      <c r="AB37" s="12">
        <f t="shared" si="1"/>
        <v>0</v>
      </c>
      <c r="AC37" s="12">
        <f t="shared" si="2"/>
        <v>0</v>
      </c>
      <c r="AD37" s="12">
        <f t="shared" si="3"/>
        <v>0</v>
      </c>
      <c r="AE37" s="12">
        <f t="shared" si="4"/>
        <v>0</v>
      </c>
      <c r="AF37" s="12">
        <f t="shared" si="4"/>
        <v>0</v>
      </c>
      <c r="AG37" s="12">
        <f t="shared" si="4"/>
        <v>0</v>
      </c>
      <c r="AH37" s="12">
        <f t="shared" si="4"/>
        <v>0</v>
      </c>
      <c r="AI37" s="12">
        <f t="shared" si="4"/>
        <v>3.834746163487893E-4</v>
      </c>
      <c r="AJ37" s="12">
        <f t="shared" si="5"/>
        <v>1.3619590325712667E-3</v>
      </c>
      <c r="AK37" s="12">
        <f t="shared" si="5"/>
        <v>5.1168492471947939E-3</v>
      </c>
      <c r="AL37" t="e">
        <v>#N/A</v>
      </c>
      <c r="AM37" t="e">
        <v>#N/A</v>
      </c>
      <c r="AN37" t="e">
        <v>#N/A</v>
      </c>
      <c r="AO37" t="e">
        <v>#N/A</v>
      </c>
      <c r="AP37" t="e">
        <v>#N/A</v>
      </c>
      <c r="AQ37" t="e">
        <v>#N/A</v>
      </c>
      <c r="AR37" t="e">
        <v>#N/A</v>
      </c>
      <c r="AS37" t="e">
        <v>#N/A</v>
      </c>
      <c r="AT37">
        <v>81.480588900000029</v>
      </c>
      <c r="AU37">
        <v>2883</v>
      </c>
      <c r="AV37">
        <v>454</v>
      </c>
      <c r="AW37">
        <v>146338</v>
      </c>
    </row>
    <row r="38" spans="1:49" x14ac:dyDescent="0.25">
      <c r="A38" s="1" t="s">
        <v>376</v>
      </c>
      <c r="B38" s="1" t="s">
        <v>14</v>
      </c>
      <c r="C38" s="1">
        <v>2017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11</v>
      </c>
      <c r="K38">
        <v>89</v>
      </c>
      <c r="L38">
        <v>220</v>
      </c>
      <c r="M38">
        <v>240</v>
      </c>
      <c r="N38">
        <v>560</v>
      </c>
      <c r="O38">
        <v>2806372</v>
      </c>
      <c r="P38">
        <v>1378402</v>
      </c>
      <c r="Q38">
        <v>1427970</v>
      </c>
      <c r="R38">
        <v>181025</v>
      </c>
      <c r="S38">
        <v>375374</v>
      </c>
      <c r="T38">
        <v>386594</v>
      </c>
      <c r="U38">
        <v>370217</v>
      </c>
      <c r="V38">
        <v>348973</v>
      </c>
      <c r="W38">
        <v>357141</v>
      </c>
      <c r="X38">
        <v>348102</v>
      </c>
      <c r="Y38">
        <v>255784</v>
      </c>
      <c r="Z38">
        <v>131583</v>
      </c>
      <c r="AA38">
        <v>51579</v>
      </c>
      <c r="AB38" s="12">
        <f t="shared" si="1"/>
        <v>0</v>
      </c>
      <c r="AC38" s="12">
        <f t="shared" si="2"/>
        <v>0</v>
      </c>
      <c r="AD38" s="12">
        <f t="shared" si="3"/>
        <v>0</v>
      </c>
      <c r="AE38" s="12">
        <f t="shared" si="4"/>
        <v>0</v>
      </c>
      <c r="AF38" s="12">
        <f t="shared" si="4"/>
        <v>0</v>
      </c>
      <c r="AG38" s="12">
        <f t="shared" si="4"/>
        <v>0</v>
      </c>
      <c r="AH38" s="12">
        <f t="shared" si="4"/>
        <v>3.159993335286784E-5</v>
      </c>
      <c r="AI38" s="12">
        <f t="shared" si="4"/>
        <v>3.479498326713164E-4</v>
      </c>
      <c r="AJ38" s="12">
        <f t="shared" si="5"/>
        <v>1.6719485039860772E-3</v>
      </c>
      <c r="AK38" s="12">
        <f t="shared" si="5"/>
        <v>4.6530564764729835E-3</v>
      </c>
      <c r="AL38" t="e">
        <v>#N/A</v>
      </c>
      <c r="AM38" t="e">
        <v>#N/A</v>
      </c>
      <c r="AN38" t="e">
        <v>#N/A</v>
      </c>
      <c r="AO38" t="e">
        <v>#N/A</v>
      </c>
      <c r="AP38" t="e">
        <v>#N/A</v>
      </c>
      <c r="AQ38" t="e">
        <v>#N/A</v>
      </c>
      <c r="AR38" t="e">
        <v>#N/A</v>
      </c>
      <c r="AS38" t="e">
        <v>#N/A</v>
      </c>
      <c r="AT38">
        <v>130.93763299999998</v>
      </c>
      <c r="AU38">
        <v>6931</v>
      </c>
      <c r="AV38">
        <v>779</v>
      </c>
      <c r="AW38">
        <v>233175</v>
      </c>
    </row>
    <row r="39" spans="1:49" x14ac:dyDescent="0.25">
      <c r="A39" s="1" t="s">
        <v>485</v>
      </c>
      <c r="B39" s="1" t="s">
        <v>15</v>
      </c>
      <c r="C39" s="1">
        <v>2009</v>
      </c>
      <c r="D39">
        <v>0</v>
      </c>
      <c r="E39">
        <v>10</v>
      </c>
      <c r="F39">
        <v>11</v>
      </c>
      <c r="G39">
        <v>93</v>
      </c>
      <c r="H39">
        <v>168</v>
      </c>
      <c r="I39">
        <v>346</v>
      </c>
      <c r="J39">
        <v>436</v>
      </c>
      <c r="K39">
        <v>708</v>
      </c>
      <c r="L39">
        <v>1633</v>
      </c>
      <c r="M39">
        <v>2856</v>
      </c>
      <c r="N39">
        <v>6261</v>
      </c>
      <c r="O39">
        <v>36308527</v>
      </c>
      <c r="P39">
        <v>18158626</v>
      </c>
      <c r="Q39">
        <v>18149901</v>
      </c>
      <c r="R39">
        <v>2705685.9460000009</v>
      </c>
      <c r="S39">
        <v>5120723.3670000006</v>
      </c>
      <c r="T39">
        <v>5278915.8820000002</v>
      </c>
      <c r="U39">
        <v>5289214.3649999993</v>
      </c>
      <c r="V39">
        <v>5350963.709999999</v>
      </c>
      <c r="W39">
        <v>5064462.9830000009</v>
      </c>
      <c r="X39">
        <v>3562834.6289999997</v>
      </c>
      <c r="Y39">
        <v>2053164.0649999997</v>
      </c>
      <c r="Z39">
        <v>1375527.5410000004</v>
      </c>
      <c r="AA39">
        <v>543363.00399999996</v>
      </c>
      <c r="AB39" s="12">
        <f t="shared" si="1"/>
        <v>0</v>
      </c>
      <c r="AC39" s="12">
        <f t="shared" si="2"/>
        <v>1.9528490963686927E-6</v>
      </c>
      <c r="AD39" s="12">
        <f t="shared" si="3"/>
        <v>2.0837611823874103E-6</v>
      </c>
      <c r="AE39" s="12">
        <f t="shared" si="4"/>
        <v>1.7582951565624438E-5</v>
      </c>
      <c r="AF39" s="12">
        <f t="shared" si="4"/>
        <v>3.1396213673816903E-5</v>
      </c>
      <c r="AG39" s="12">
        <f t="shared" si="4"/>
        <v>6.8319188265651489E-5</v>
      </c>
      <c r="AH39" s="12">
        <f t="shared" si="4"/>
        <v>1.2237447016236465E-4</v>
      </c>
      <c r="AI39" s="12">
        <f t="shared" si="4"/>
        <v>3.4483362146706971E-4</v>
      </c>
      <c r="AJ39" s="12">
        <f t="shared" si="5"/>
        <v>1.1871808824800547E-3</v>
      </c>
      <c r="AK39" s="12">
        <f t="shared" si="5"/>
        <v>5.2561546866006364E-3</v>
      </c>
      <c r="AL39" t="e">
        <v>#N/A</v>
      </c>
      <c r="AM39" t="e">
        <v>#N/A</v>
      </c>
      <c r="AN39" t="e">
        <v>#N/A</v>
      </c>
      <c r="AO39" t="e">
        <v>#N/A</v>
      </c>
      <c r="AP39" t="e">
        <v>#N/A</v>
      </c>
      <c r="AQ39" t="e">
        <v>#N/A</v>
      </c>
      <c r="AR39" t="e">
        <v>#N/A</v>
      </c>
      <c r="AS39" t="e">
        <v>#N/A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 s="1" t="s">
        <v>105</v>
      </c>
      <c r="B40" s="1" t="s">
        <v>15</v>
      </c>
      <c r="C40" s="1">
        <v>2010</v>
      </c>
      <c r="D40">
        <v>0</v>
      </c>
      <c r="E40">
        <v>0</v>
      </c>
      <c r="F40">
        <v>0</v>
      </c>
      <c r="G40">
        <v>0</v>
      </c>
      <c r="H40">
        <v>27</v>
      </c>
      <c r="I40">
        <v>125</v>
      </c>
      <c r="J40">
        <v>351</v>
      </c>
      <c r="K40">
        <v>695</v>
      </c>
      <c r="L40">
        <v>1579</v>
      </c>
      <c r="M40">
        <v>2955</v>
      </c>
      <c r="N40">
        <v>5732</v>
      </c>
      <c r="O40">
        <v>36388689</v>
      </c>
      <c r="P40">
        <v>18100624</v>
      </c>
      <c r="Q40">
        <v>18288065</v>
      </c>
      <c r="R40">
        <v>2535634.203999999</v>
      </c>
      <c r="S40">
        <v>5069381.2720000017</v>
      </c>
      <c r="T40">
        <v>5478728.7649999997</v>
      </c>
      <c r="U40">
        <v>5214198.7339999992</v>
      </c>
      <c r="V40">
        <v>5246795.1690000007</v>
      </c>
      <c r="W40">
        <v>5104320.8229999999</v>
      </c>
      <c r="X40">
        <v>3730652.4450000003</v>
      </c>
      <c r="Y40">
        <v>2113248.1669999994</v>
      </c>
      <c r="Z40">
        <v>1351939.3490000002</v>
      </c>
      <c r="AA40">
        <v>555556.43999999971</v>
      </c>
      <c r="AB40" s="12">
        <f t="shared" si="1"/>
        <v>0</v>
      </c>
      <c r="AC40" s="12">
        <f t="shared" si="2"/>
        <v>0</v>
      </c>
      <c r="AD40" s="12">
        <f t="shared" si="3"/>
        <v>0</v>
      </c>
      <c r="AE40" s="12">
        <f t="shared" si="4"/>
        <v>0</v>
      </c>
      <c r="AF40" s="12">
        <f t="shared" si="4"/>
        <v>5.1459984867573925E-6</v>
      </c>
      <c r="AG40" s="12">
        <f t="shared" si="4"/>
        <v>2.4489056298489646E-5</v>
      </c>
      <c r="AH40" s="12">
        <f t="shared" si="4"/>
        <v>9.4085419420516389E-5</v>
      </c>
      <c r="AI40" s="12">
        <f t="shared" si="4"/>
        <v>3.2887760692424165E-4</v>
      </c>
      <c r="AJ40" s="12">
        <f t="shared" si="5"/>
        <v>1.1679518028437825E-3</v>
      </c>
      <c r="AK40" s="12">
        <f t="shared" si="5"/>
        <v>5.3189915321654839E-3</v>
      </c>
      <c r="AL40">
        <v>3250</v>
      </c>
      <c r="AM40">
        <v>59.959999999999994</v>
      </c>
      <c r="AN40">
        <v>13</v>
      </c>
      <c r="AO40">
        <v>34</v>
      </c>
      <c r="AP40">
        <v>20</v>
      </c>
      <c r="AQ40">
        <v>0</v>
      </c>
      <c r="AR40">
        <v>102</v>
      </c>
      <c r="AS40">
        <v>0</v>
      </c>
      <c r="AT40">
        <v>38.148330000000001</v>
      </c>
      <c r="AU40">
        <v>11502</v>
      </c>
      <c r="AV40">
        <v>1662</v>
      </c>
      <c r="AW40">
        <v>408582</v>
      </c>
    </row>
    <row r="41" spans="1:49" x14ac:dyDescent="0.25">
      <c r="A41" s="1" t="s">
        <v>106</v>
      </c>
      <c r="B41" s="1" t="s">
        <v>15</v>
      </c>
      <c r="C41" s="1">
        <v>2011</v>
      </c>
      <c r="D41">
        <v>0</v>
      </c>
      <c r="E41">
        <v>0</v>
      </c>
      <c r="F41">
        <v>0</v>
      </c>
      <c r="G41">
        <v>13</v>
      </c>
      <c r="H41">
        <v>40</v>
      </c>
      <c r="I41">
        <v>211</v>
      </c>
      <c r="J41">
        <v>444</v>
      </c>
      <c r="K41">
        <v>671</v>
      </c>
      <c r="L41">
        <v>1617</v>
      </c>
      <c r="M41">
        <v>3050</v>
      </c>
      <c r="N41">
        <v>6046</v>
      </c>
      <c r="O41">
        <v>36968289</v>
      </c>
      <c r="P41">
        <v>18386807</v>
      </c>
      <c r="Q41">
        <v>18581482</v>
      </c>
      <c r="R41">
        <v>2549625.0319999997</v>
      </c>
      <c r="S41">
        <v>5079649.3149999995</v>
      </c>
      <c r="T41">
        <v>5556442.8609999986</v>
      </c>
      <c r="U41">
        <v>5285804.7600000007</v>
      </c>
      <c r="V41">
        <v>5239311.8510000007</v>
      </c>
      <c r="W41">
        <v>5200534.3969999999</v>
      </c>
      <c r="X41">
        <v>3911197.6839999994</v>
      </c>
      <c r="Y41">
        <v>2219960.1390000004</v>
      </c>
      <c r="Z41">
        <v>1380683.5560000003</v>
      </c>
      <c r="AA41">
        <v>582011.06799999997</v>
      </c>
      <c r="AB41" s="12">
        <f t="shared" si="1"/>
        <v>0</v>
      </c>
      <c r="AC41" s="12">
        <f t="shared" si="2"/>
        <v>0</v>
      </c>
      <c r="AD41" s="12">
        <f t="shared" si="3"/>
        <v>0</v>
      </c>
      <c r="AE41" s="12">
        <f t="shared" si="4"/>
        <v>2.4594173622107069E-6</v>
      </c>
      <c r="AF41" s="12">
        <f t="shared" si="4"/>
        <v>7.6345904075867153E-6</v>
      </c>
      <c r="AG41" s="12">
        <f t="shared" si="4"/>
        <v>4.0572753469666166E-5</v>
      </c>
      <c r="AH41" s="12">
        <f t="shared" si="4"/>
        <v>1.1352021448987954E-4</v>
      </c>
      <c r="AI41" s="12">
        <f t="shared" si="4"/>
        <v>3.022576794114229E-4</v>
      </c>
      <c r="AJ41" s="12">
        <f t="shared" si="5"/>
        <v>1.1711590197283407E-3</v>
      </c>
      <c r="AK41" s="12">
        <f t="shared" si="5"/>
        <v>5.2404501695833732E-3</v>
      </c>
      <c r="AL41">
        <v>10369</v>
      </c>
      <c r="AM41">
        <v>312.87000000000012</v>
      </c>
      <c r="AN41">
        <v>256</v>
      </c>
      <c r="AO41">
        <v>267</v>
      </c>
      <c r="AP41">
        <v>291</v>
      </c>
      <c r="AQ41">
        <v>0</v>
      </c>
      <c r="AR41">
        <v>293</v>
      </c>
      <c r="AS41">
        <v>0</v>
      </c>
      <c r="AT41">
        <v>137.100922</v>
      </c>
      <c r="AU41">
        <v>43880</v>
      </c>
      <c r="AV41">
        <v>5675</v>
      </c>
      <c r="AW41">
        <v>1568456</v>
      </c>
    </row>
    <row r="42" spans="1:49" x14ac:dyDescent="0.25">
      <c r="A42" s="1" t="s">
        <v>107</v>
      </c>
      <c r="B42" s="1" t="s">
        <v>15</v>
      </c>
      <c r="C42" s="1">
        <v>2012</v>
      </c>
      <c r="D42">
        <v>0</v>
      </c>
      <c r="E42">
        <v>0</v>
      </c>
      <c r="F42">
        <v>0</v>
      </c>
      <c r="G42">
        <v>0</v>
      </c>
      <c r="H42">
        <v>0</v>
      </c>
      <c r="I42">
        <v>151</v>
      </c>
      <c r="J42">
        <v>412</v>
      </c>
      <c r="K42">
        <v>738</v>
      </c>
      <c r="L42">
        <v>1443</v>
      </c>
      <c r="M42">
        <v>2938</v>
      </c>
      <c r="N42">
        <v>5682</v>
      </c>
      <c r="O42">
        <v>37285546</v>
      </c>
      <c r="P42">
        <v>18540871</v>
      </c>
      <c r="Q42">
        <v>18744675</v>
      </c>
      <c r="R42">
        <v>2537045.1020000004</v>
      </c>
      <c r="S42">
        <v>5078494.1569999978</v>
      </c>
      <c r="T42">
        <v>5585841.6159999976</v>
      </c>
      <c r="U42">
        <v>5337157.284</v>
      </c>
      <c r="V42">
        <v>5194682.4820000026</v>
      </c>
      <c r="W42">
        <v>5214620.6539999973</v>
      </c>
      <c r="X42">
        <v>4043317.63</v>
      </c>
      <c r="Y42">
        <v>2301643.8830000004</v>
      </c>
      <c r="Z42">
        <v>1390369.4259999997</v>
      </c>
      <c r="AA42">
        <v>613606.24099999992</v>
      </c>
      <c r="AB42" s="12">
        <f t="shared" si="1"/>
        <v>0</v>
      </c>
      <c r="AC42" s="12">
        <f t="shared" si="2"/>
        <v>0</v>
      </c>
      <c r="AD42" s="12">
        <f t="shared" si="3"/>
        <v>0</v>
      </c>
      <c r="AE42" s="12">
        <f t="shared" si="4"/>
        <v>0</v>
      </c>
      <c r="AF42" s="12">
        <f t="shared" si="4"/>
        <v>0</v>
      </c>
      <c r="AG42" s="12">
        <f t="shared" si="4"/>
        <v>2.8957044053467611E-5</v>
      </c>
      <c r="AH42" s="12">
        <f t="shared" si="4"/>
        <v>1.0189652105070954E-4</v>
      </c>
      <c r="AI42" s="12">
        <f t="shared" si="4"/>
        <v>3.2064039335141575E-4</v>
      </c>
      <c r="AJ42" s="12">
        <f t="shared" si="5"/>
        <v>1.0378536617792402E-3</v>
      </c>
      <c r="AK42" s="12">
        <f t="shared" si="5"/>
        <v>4.7880868930079874E-3</v>
      </c>
      <c r="AL42">
        <v>12023</v>
      </c>
      <c r="AM42">
        <v>433.21999999999991</v>
      </c>
      <c r="AN42">
        <v>316</v>
      </c>
      <c r="AO42">
        <v>599</v>
      </c>
      <c r="AP42">
        <v>353</v>
      </c>
      <c r="AQ42">
        <v>0</v>
      </c>
      <c r="AR42">
        <v>149</v>
      </c>
      <c r="AS42">
        <v>0</v>
      </c>
      <c r="AT42">
        <v>133.5284</v>
      </c>
      <c r="AU42">
        <v>39282</v>
      </c>
      <c r="AV42">
        <v>5490</v>
      </c>
      <c r="AW42">
        <v>1498652</v>
      </c>
    </row>
    <row r="43" spans="1:49" x14ac:dyDescent="0.25">
      <c r="A43" s="1" t="s">
        <v>108</v>
      </c>
      <c r="B43" s="1" t="s">
        <v>15</v>
      </c>
      <c r="C43" s="1">
        <v>2013</v>
      </c>
      <c r="D43">
        <v>0</v>
      </c>
      <c r="E43">
        <v>0</v>
      </c>
      <c r="F43">
        <v>0</v>
      </c>
      <c r="G43">
        <v>11</v>
      </c>
      <c r="H43">
        <v>22</v>
      </c>
      <c r="I43">
        <v>159</v>
      </c>
      <c r="J43">
        <v>501</v>
      </c>
      <c r="K43">
        <v>828</v>
      </c>
      <c r="L43">
        <v>1602</v>
      </c>
      <c r="M43">
        <v>3264</v>
      </c>
      <c r="N43">
        <v>6387</v>
      </c>
      <c r="O43">
        <v>37571447</v>
      </c>
      <c r="P43">
        <v>18682472</v>
      </c>
      <c r="Q43">
        <v>18888975</v>
      </c>
      <c r="R43">
        <v>2520077.2250000001</v>
      </c>
      <c r="S43">
        <v>5073752.6380000012</v>
      </c>
      <c r="T43">
        <v>5593393.6000000006</v>
      </c>
      <c r="U43">
        <v>5413875.4250000007</v>
      </c>
      <c r="V43">
        <v>5163813.8609999996</v>
      </c>
      <c r="W43">
        <v>5226116.1449999986</v>
      </c>
      <c r="X43">
        <v>4171800.227</v>
      </c>
      <c r="Y43">
        <v>2418596.5970000001</v>
      </c>
      <c r="Z43">
        <v>1390860.4590000003</v>
      </c>
      <c r="AA43">
        <v>626661.42899999989</v>
      </c>
      <c r="AB43" s="12">
        <f t="shared" si="1"/>
        <v>0</v>
      </c>
      <c r="AC43" s="12">
        <f t="shared" si="2"/>
        <v>0</v>
      </c>
      <c r="AD43" s="12">
        <f t="shared" si="3"/>
        <v>0</v>
      </c>
      <c r="AE43" s="12">
        <f t="shared" si="4"/>
        <v>2.0318162381802495E-6</v>
      </c>
      <c r="AF43" s="12">
        <f t="shared" si="4"/>
        <v>4.2604169306249131E-6</v>
      </c>
      <c r="AG43" s="12">
        <f t="shared" si="4"/>
        <v>3.0424122921975369E-5</v>
      </c>
      <c r="AH43" s="12">
        <f t="shared" si="4"/>
        <v>1.2009204006402678E-4</v>
      </c>
      <c r="AI43" s="12">
        <f t="shared" si="4"/>
        <v>3.4234729389226871E-4</v>
      </c>
      <c r="AJ43" s="12">
        <f t="shared" si="5"/>
        <v>1.1518049777271004E-3</v>
      </c>
      <c r="AK43" s="12">
        <f t="shared" si="5"/>
        <v>5.2085541712828167E-3</v>
      </c>
      <c r="AL43">
        <v>18913</v>
      </c>
      <c r="AM43">
        <v>341.07000000000011</v>
      </c>
      <c r="AN43">
        <v>250</v>
      </c>
      <c r="AO43">
        <v>819</v>
      </c>
      <c r="AP43">
        <v>670</v>
      </c>
      <c r="AQ43">
        <v>0</v>
      </c>
      <c r="AR43">
        <v>543</v>
      </c>
      <c r="AS43">
        <v>0</v>
      </c>
      <c r="AT43">
        <v>128.59611999999993</v>
      </c>
      <c r="AU43">
        <v>41902</v>
      </c>
      <c r="AV43">
        <v>5726</v>
      </c>
      <c r="AW43">
        <v>1642397</v>
      </c>
    </row>
    <row r="44" spans="1:49" x14ac:dyDescent="0.25">
      <c r="A44" s="1" t="s">
        <v>109</v>
      </c>
      <c r="B44" s="1" t="s">
        <v>15</v>
      </c>
      <c r="C44" s="1">
        <v>2014</v>
      </c>
      <c r="D44">
        <v>0</v>
      </c>
      <c r="E44">
        <v>0</v>
      </c>
      <c r="F44">
        <v>0</v>
      </c>
      <c r="G44">
        <v>27</v>
      </c>
      <c r="H44">
        <v>84</v>
      </c>
      <c r="I44">
        <v>248</v>
      </c>
      <c r="J44">
        <v>589</v>
      </c>
      <c r="K44">
        <v>800</v>
      </c>
      <c r="L44">
        <v>1450</v>
      </c>
      <c r="M44">
        <v>2638</v>
      </c>
      <c r="N44">
        <v>5836</v>
      </c>
      <c r="O44">
        <v>38025540</v>
      </c>
      <c r="P44">
        <v>18889407</v>
      </c>
      <c r="Q44">
        <v>19136133</v>
      </c>
      <c r="R44">
        <v>2525748.9230000009</v>
      </c>
      <c r="S44">
        <v>5072323.1910000006</v>
      </c>
      <c r="T44">
        <v>5593678.845999998</v>
      </c>
      <c r="U44">
        <v>5511076.7609999999</v>
      </c>
      <c r="V44">
        <v>5165942.2199999988</v>
      </c>
      <c r="W44">
        <v>5237430.6040000021</v>
      </c>
      <c r="X44">
        <v>4304421.0879999995</v>
      </c>
      <c r="Y44">
        <v>2544986.6710000006</v>
      </c>
      <c r="Z44">
        <v>1413095.5919999992</v>
      </c>
      <c r="AA44">
        <v>650995.01199999987</v>
      </c>
      <c r="AB44" s="12">
        <f t="shared" si="1"/>
        <v>0</v>
      </c>
      <c r="AC44" s="12">
        <f t="shared" si="2"/>
        <v>0</v>
      </c>
      <c r="AD44" s="12">
        <f t="shared" si="3"/>
        <v>0</v>
      </c>
      <c r="AE44" s="12">
        <f t="shared" si="4"/>
        <v>4.8992240846779238E-6</v>
      </c>
      <c r="AF44" s="12">
        <f t="shared" si="4"/>
        <v>1.6260344468196551E-5</v>
      </c>
      <c r="AG44" s="12">
        <f t="shared" si="4"/>
        <v>4.7351462721165998E-5</v>
      </c>
      <c r="AH44" s="12">
        <f t="shared" si="4"/>
        <v>1.3683605482791466E-4</v>
      </c>
      <c r="AI44" s="12">
        <f t="shared" si="4"/>
        <v>3.1434349307835719E-4</v>
      </c>
      <c r="AJ44" s="12">
        <f t="shared" si="5"/>
        <v>1.0261160024905101E-3</v>
      </c>
      <c r="AK44" s="12">
        <f t="shared" si="5"/>
        <v>4.0522583911902542E-3</v>
      </c>
      <c r="AL44">
        <v>28378</v>
      </c>
      <c r="AM44">
        <v>373.83</v>
      </c>
      <c r="AN44">
        <v>960</v>
      </c>
      <c r="AO44">
        <v>1107</v>
      </c>
      <c r="AP44">
        <v>996</v>
      </c>
      <c r="AQ44">
        <v>0</v>
      </c>
      <c r="AR44">
        <v>407</v>
      </c>
      <c r="AS44">
        <v>0</v>
      </c>
      <c r="AT44">
        <v>126.16582000000002</v>
      </c>
      <c r="AU44">
        <v>43866</v>
      </c>
      <c r="AV44">
        <v>6017</v>
      </c>
      <c r="AW44">
        <v>1785847</v>
      </c>
    </row>
    <row r="45" spans="1:49" x14ac:dyDescent="0.25">
      <c r="A45" s="1" t="s">
        <v>110</v>
      </c>
      <c r="B45" s="1" t="s">
        <v>15</v>
      </c>
      <c r="C45" s="1">
        <v>2015</v>
      </c>
      <c r="D45">
        <v>0</v>
      </c>
      <c r="E45">
        <v>0</v>
      </c>
      <c r="F45">
        <v>0</v>
      </c>
      <c r="G45">
        <v>0</v>
      </c>
      <c r="H45">
        <v>14</v>
      </c>
      <c r="I45">
        <v>165</v>
      </c>
      <c r="J45">
        <v>441</v>
      </c>
      <c r="K45">
        <v>869</v>
      </c>
      <c r="L45">
        <v>1537</v>
      </c>
      <c r="M45">
        <v>3017</v>
      </c>
      <c r="N45">
        <v>6043</v>
      </c>
      <c r="O45">
        <v>38394172</v>
      </c>
      <c r="P45">
        <v>19071816</v>
      </c>
      <c r="Q45">
        <v>19322356</v>
      </c>
      <c r="R45">
        <v>2509918.56</v>
      </c>
      <c r="S45">
        <v>5064609.1620000005</v>
      </c>
      <c r="T45">
        <v>5570777.7749999994</v>
      </c>
      <c r="U45">
        <v>5609965.4479999999</v>
      </c>
      <c r="V45">
        <v>5172499.2820000006</v>
      </c>
      <c r="W45">
        <v>5241679.953999998</v>
      </c>
      <c r="X45">
        <v>4415390.3670000006</v>
      </c>
      <c r="Y45">
        <v>2680944.0040000007</v>
      </c>
      <c r="Z45">
        <v>1441997.9070000004</v>
      </c>
      <c r="AA45">
        <v>659838.44600000011</v>
      </c>
      <c r="AB45" s="12">
        <f t="shared" si="1"/>
        <v>0</v>
      </c>
      <c r="AC45" s="12">
        <f t="shared" si="2"/>
        <v>0</v>
      </c>
      <c r="AD45" s="12">
        <f t="shared" si="3"/>
        <v>0</v>
      </c>
      <c r="AE45" s="12">
        <f t="shared" si="4"/>
        <v>0</v>
      </c>
      <c r="AF45" s="12">
        <f t="shared" si="4"/>
        <v>2.7066219320163452E-6</v>
      </c>
      <c r="AG45" s="12">
        <f t="shared" si="4"/>
        <v>3.147845756475197E-5</v>
      </c>
      <c r="AH45" s="12">
        <f t="shared" si="4"/>
        <v>9.9877918676448464E-5</v>
      </c>
      <c r="AI45" s="12">
        <f t="shared" si="4"/>
        <v>3.2413955632920404E-4</v>
      </c>
      <c r="AJ45" s="12">
        <f t="shared" si="5"/>
        <v>1.0658822683020715E-3</v>
      </c>
      <c r="AK45" s="12">
        <f t="shared" si="5"/>
        <v>4.5723313309330863E-3</v>
      </c>
      <c r="AL45">
        <v>39277</v>
      </c>
      <c r="AM45">
        <v>404.5300000000002</v>
      </c>
      <c r="AN45">
        <v>25</v>
      </c>
      <c r="AO45">
        <v>4828</v>
      </c>
      <c r="AP45">
        <v>2254</v>
      </c>
      <c r="AQ45">
        <v>0</v>
      </c>
      <c r="AR45">
        <v>1196</v>
      </c>
      <c r="AS45">
        <v>0</v>
      </c>
      <c r="AT45">
        <v>117.051613</v>
      </c>
      <c r="AU45">
        <v>45900</v>
      </c>
      <c r="AV45">
        <v>6575</v>
      </c>
      <c r="AW45">
        <v>1931999</v>
      </c>
    </row>
    <row r="46" spans="1:49" x14ac:dyDescent="0.25">
      <c r="A46" s="1" t="s">
        <v>377</v>
      </c>
      <c r="B46" s="1" t="s">
        <v>15</v>
      </c>
      <c r="C46" s="1">
        <v>2016</v>
      </c>
      <c r="D46">
        <v>0</v>
      </c>
      <c r="E46">
        <v>0</v>
      </c>
      <c r="F46">
        <v>0</v>
      </c>
      <c r="G46">
        <v>0</v>
      </c>
      <c r="H46">
        <v>49</v>
      </c>
      <c r="I46">
        <v>173</v>
      </c>
      <c r="J46">
        <v>511</v>
      </c>
      <c r="K46">
        <v>921</v>
      </c>
      <c r="L46">
        <v>1439</v>
      </c>
      <c r="M46">
        <v>2725</v>
      </c>
      <c r="N46">
        <v>5818</v>
      </c>
      <c r="O46">
        <v>38572021</v>
      </c>
      <c r="P46">
        <v>19152210</v>
      </c>
      <c r="Q46">
        <v>19419811</v>
      </c>
      <c r="R46">
        <v>2495086.9609999997</v>
      </c>
      <c r="S46">
        <v>5067772.0149999987</v>
      </c>
      <c r="T46">
        <v>5514485.3839999996</v>
      </c>
      <c r="U46">
        <v>5694985.0879999995</v>
      </c>
      <c r="V46">
        <v>5150357.0209999997</v>
      </c>
      <c r="W46">
        <v>5197355.6550000003</v>
      </c>
      <c r="X46">
        <v>4497052.5309999995</v>
      </c>
      <c r="Y46">
        <v>2812507.1560000014</v>
      </c>
      <c r="Z46">
        <v>1472974.4059999997</v>
      </c>
      <c r="AA46">
        <v>673535.57299999986</v>
      </c>
      <c r="AB46" s="12">
        <f t="shared" si="1"/>
        <v>0</v>
      </c>
      <c r="AC46" s="12">
        <f t="shared" si="2"/>
        <v>0</v>
      </c>
      <c r="AD46" s="12">
        <f t="shared" si="3"/>
        <v>0</v>
      </c>
      <c r="AE46" s="12">
        <f t="shared" si="4"/>
        <v>0</v>
      </c>
      <c r="AF46" s="12">
        <f t="shared" si="4"/>
        <v>9.5139035605120237E-6</v>
      </c>
      <c r="AG46" s="12">
        <f t="shared" si="4"/>
        <v>3.3286157708597293E-5</v>
      </c>
      <c r="AH46" s="12">
        <f t="shared" si="4"/>
        <v>1.1362998241125061E-4</v>
      </c>
      <c r="AI46" s="12">
        <f t="shared" si="4"/>
        <v>3.2746583347715387E-4</v>
      </c>
      <c r="AJ46" s="12">
        <f t="shared" si="5"/>
        <v>9.7693482937544012E-4</v>
      </c>
      <c r="AK46" s="12">
        <f t="shared" si="5"/>
        <v>4.0458145185451114E-3</v>
      </c>
      <c r="AL46" t="e">
        <v>#N/A</v>
      </c>
      <c r="AM46" t="e">
        <v>#N/A</v>
      </c>
      <c r="AN46" t="e">
        <v>#N/A</v>
      </c>
      <c r="AO46" t="e">
        <v>#N/A</v>
      </c>
      <c r="AP46" t="e">
        <v>#N/A</v>
      </c>
      <c r="AQ46" t="e">
        <v>#N/A</v>
      </c>
      <c r="AR46" t="e">
        <v>#N/A</v>
      </c>
      <c r="AS46" t="e">
        <v>#N/A</v>
      </c>
      <c r="AT46">
        <v>103.63146299999997</v>
      </c>
      <c r="AU46">
        <v>44159</v>
      </c>
      <c r="AV46">
        <v>6131</v>
      </c>
      <c r="AW46">
        <v>2127255</v>
      </c>
    </row>
    <row r="47" spans="1:49" x14ac:dyDescent="0.25">
      <c r="A47" s="1" t="s">
        <v>378</v>
      </c>
      <c r="B47" s="1" t="s">
        <v>15</v>
      </c>
      <c r="C47" s="1">
        <v>2017</v>
      </c>
      <c r="D47">
        <v>0</v>
      </c>
      <c r="E47">
        <v>0</v>
      </c>
      <c r="F47">
        <v>0</v>
      </c>
      <c r="G47">
        <v>0</v>
      </c>
      <c r="H47">
        <v>26</v>
      </c>
      <c r="I47">
        <v>158</v>
      </c>
      <c r="J47">
        <v>503</v>
      </c>
      <c r="K47">
        <v>930</v>
      </c>
      <c r="L47">
        <v>1595</v>
      </c>
      <c r="M47">
        <v>2985</v>
      </c>
      <c r="N47">
        <v>6197</v>
      </c>
      <c r="O47">
        <v>38521420</v>
      </c>
      <c r="P47">
        <v>19134822</v>
      </c>
      <c r="Q47">
        <v>19386598</v>
      </c>
      <c r="R47">
        <v>2464389</v>
      </c>
      <c r="S47">
        <v>5014598</v>
      </c>
      <c r="T47">
        <v>5380362</v>
      </c>
      <c r="U47">
        <v>5762760</v>
      </c>
      <c r="V47">
        <v>5128668</v>
      </c>
      <c r="W47">
        <v>5148829</v>
      </c>
      <c r="X47">
        <v>4543110</v>
      </c>
      <c r="Y47">
        <v>2909151</v>
      </c>
      <c r="Z47">
        <v>1488220</v>
      </c>
      <c r="AA47">
        <v>681333</v>
      </c>
      <c r="AB47" s="12">
        <f t="shared" si="1"/>
        <v>0</v>
      </c>
      <c r="AC47" s="12">
        <f t="shared" si="2"/>
        <v>0</v>
      </c>
      <c r="AD47" s="12">
        <f t="shared" si="3"/>
        <v>0</v>
      </c>
      <c r="AE47" s="12">
        <f t="shared" si="4"/>
        <v>0</v>
      </c>
      <c r="AF47" s="12">
        <f t="shared" si="4"/>
        <v>5.0695424231008907E-6</v>
      </c>
      <c r="AG47" s="12">
        <f t="shared" si="4"/>
        <v>3.0686589125410846E-5</v>
      </c>
      <c r="AH47" s="12">
        <f t="shared" si="4"/>
        <v>1.1071710788424669E-4</v>
      </c>
      <c r="AI47" s="12">
        <f t="shared" si="4"/>
        <v>3.196808965914798E-4</v>
      </c>
      <c r="AJ47" s="12">
        <f t="shared" si="5"/>
        <v>1.0717501444678877E-3</v>
      </c>
      <c r="AK47" s="12">
        <f t="shared" si="5"/>
        <v>4.3811176032864984E-3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>
        <v>102.339015</v>
      </c>
      <c r="AU47">
        <v>61626</v>
      </c>
      <c r="AV47">
        <v>6698</v>
      </c>
      <c r="AW47">
        <v>2900259</v>
      </c>
    </row>
    <row r="48" spans="1:49" x14ac:dyDescent="0.25">
      <c r="A48" s="1" t="s">
        <v>486</v>
      </c>
      <c r="B48" s="1" t="s">
        <v>16</v>
      </c>
      <c r="C48" s="1">
        <v>2009</v>
      </c>
      <c r="D48">
        <v>0</v>
      </c>
      <c r="E48">
        <v>0</v>
      </c>
      <c r="F48">
        <v>0</v>
      </c>
      <c r="G48">
        <v>0</v>
      </c>
      <c r="H48">
        <v>0</v>
      </c>
      <c r="I48">
        <v>11</v>
      </c>
      <c r="J48">
        <v>28</v>
      </c>
      <c r="K48">
        <v>10</v>
      </c>
      <c r="L48">
        <v>135</v>
      </c>
      <c r="M48">
        <v>266</v>
      </c>
      <c r="N48">
        <v>450</v>
      </c>
      <c r="O48">
        <v>4843211</v>
      </c>
      <c r="P48">
        <v>2438103</v>
      </c>
      <c r="Q48">
        <v>2405108</v>
      </c>
      <c r="R48">
        <v>352170.75300000014</v>
      </c>
      <c r="S48">
        <v>645227.84299999999</v>
      </c>
      <c r="T48">
        <v>688483.64600000018</v>
      </c>
      <c r="U48">
        <v>699274.66000000027</v>
      </c>
      <c r="V48">
        <v>711011.37500000012</v>
      </c>
      <c r="W48">
        <v>727045.60599999991</v>
      </c>
      <c r="X48">
        <v>519046.69200000016</v>
      </c>
      <c r="Y48">
        <v>269309.02100000007</v>
      </c>
      <c r="Z48">
        <v>164052.90499999997</v>
      </c>
      <c r="AA48">
        <v>63253.125000000015</v>
      </c>
      <c r="AB48" s="12">
        <f t="shared" si="1"/>
        <v>0</v>
      </c>
      <c r="AC48" s="12">
        <f t="shared" si="2"/>
        <v>0</v>
      </c>
      <c r="AD48" s="12">
        <f t="shared" si="3"/>
        <v>0</v>
      </c>
      <c r="AE48" s="12">
        <f t="shared" si="4"/>
        <v>0</v>
      </c>
      <c r="AF48" s="12">
        <f t="shared" si="4"/>
        <v>0</v>
      </c>
      <c r="AG48" s="12">
        <f t="shared" si="4"/>
        <v>1.5129724888262375E-5</v>
      </c>
      <c r="AH48" s="12">
        <f t="shared" si="4"/>
        <v>5.3945050477269953E-5</v>
      </c>
      <c r="AI48" s="12">
        <f t="shared" si="4"/>
        <v>3.7132064729461838E-5</v>
      </c>
      <c r="AJ48" s="12">
        <f t="shared" si="5"/>
        <v>8.2290526949218017E-4</v>
      </c>
      <c r="AK48" s="12">
        <f t="shared" si="5"/>
        <v>4.2053258238229328E-3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>
        <v>0</v>
      </c>
      <c r="AU48">
        <v>0</v>
      </c>
      <c r="AV48">
        <v>0</v>
      </c>
      <c r="AW48">
        <v>0</v>
      </c>
    </row>
    <row r="49" spans="1:49" x14ac:dyDescent="0.25">
      <c r="A49" s="1" t="s">
        <v>111</v>
      </c>
      <c r="B49" s="1" t="s">
        <v>16</v>
      </c>
      <c r="C49" s="1">
        <v>2010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125</v>
      </c>
      <c r="M49">
        <v>260</v>
      </c>
      <c r="N49">
        <v>385</v>
      </c>
      <c r="O49">
        <v>4846647</v>
      </c>
      <c r="P49">
        <v>2428062</v>
      </c>
      <c r="Q49">
        <v>2418585</v>
      </c>
      <c r="R49">
        <v>337468.978</v>
      </c>
      <c r="S49">
        <v>654505.17699999991</v>
      </c>
      <c r="T49">
        <v>680999.09199999995</v>
      </c>
      <c r="U49">
        <v>696499.14299999981</v>
      </c>
      <c r="V49">
        <v>697768.24799999979</v>
      </c>
      <c r="W49">
        <v>724264.21400000004</v>
      </c>
      <c r="X49">
        <v>544392.12300000002</v>
      </c>
      <c r="Y49">
        <v>279423.6370000001</v>
      </c>
      <c r="Z49">
        <v>164547.44699999996</v>
      </c>
      <c r="AA49">
        <v>65537.263999999996</v>
      </c>
      <c r="AB49" s="12">
        <f t="shared" si="1"/>
        <v>0</v>
      </c>
      <c r="AC49" s="12">
        <f t="shared" si="2"/>
        <v>0</v>
      </c>
      <c r="AD49" s="12">
        <f t="shared" si="3"/>
        <v>0</v>
      </c>
      <c r="AE49" s="12">
        <f t="shared" si="4"/>
        <v>0</v>
      </c>
      <c r="AF49" s="12">
        <f t="shared" si="4"/>
        <v>0</v>
      </c>
      <c r="AG49" s="12">
        <f t="shared" si="4"/>
        <v>0</v>
      </c>
      <c r="AH49" s="12">
        <f t="shared" si="4"/>
        <v>0</v>
      </c>
      <c r="AI49" s="12">
        <f t="shared" si="4"/>
        <v>0</v>
      </c>
      <c r="AJ49" s="12">
        <f t="shared" si="5"/>
        <v>7.5965930969442525E-4</v>
      </c>
      <c r="AK49" s="12">
        <f t="shared" si="5"/>
        <v>3.9672086402630421E-3</v>
      </c>
      <c r="AL49">
        <v>2588</v>
      </c>
      <c r="AM49">
        <v>68.430000000000007</v>
      </c>
      <c r="AN49">
        <v>4</v>
      </c>
      <c r="AO49">
        <v>88</v>
      </c>
      <c r="AP49">
        <v>68</v>
      </c>
      <c r="AQ49">
        <v>0</v>
      </c>
      <c r="AR49">
        <v>9</v>
      </c>
      <c r="AS49">
        <v>0</v>
      </c>
      <c r="AT49">
        <v>10.598562999999999</v>
      </c>
      <c r="AU49">
        <v>1932</v>
      </c>
      <c r="AV49">
        <v>151</v>
      </c>
      <c r="AW49">
        <v>237856</v>
      </c>
    </row>
    <row r="50" spans="1:49" x14ac:dyDescent="0.25">
      <c r="A50" s="1" t="s">
        <v>112</v>
      </c>
      <c r="B50" s="1" t="s">
        <v>16</v>
      </c>
      <c r="C50" s="1">
        <v>2011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20</v>
      </c>
      <c r="L50">
        <v>116</v>
      </c>
      <c r="M50">
        <v>272</v>
      </c>
      <c r="N50">
        <v>408</v>
      </c>
      <c r="O50">
        <v>4941571</v>
      </c>
      <c r="P50">
        <v>2476712</v>
      </c>
      <c r="Q50">
        <v>2464859</v>
      </c>
      <c r="R50">
        <v>341927.0129999998</v>
      </c>
      <c r="S50">
        <v>668282.79500000004</v>
      </c>
      <c r="T50">
        <v>689236.48399999994</v>
      </c>
      <c r="U50">
        <v>711347.56900000002</v>
      </c>
      <c r="V50">
        <v>699432.7579999998</v>
      </c>
      <c r="W50">
        <v>729896.9380000002</v>
      </c>
      <c r="X50">
        <v>568917.89999999979</v>
      </c>
      <c r="Y50">
        <v>295441.40700000006</v>
      </c>
      <c r="Z50">
        <v>166762.25199999989</v>
      </c>
      <c r="AA50">
        <v>67838.427999999985</v>
      </c>
      <c r="AB50" s="12">
        <f t="shared" si="1"/>
        <v>0</v>
      </c>
      <c r="AC50" s="12">
        <f t="shared" si="2"/>
        <v>0</v>
      </c>
      <c r="AD50" s="12">
        <f t="shared" si="3"/>
        <v>0</v>
      </c>
      <c r="AE50" s="12">
        <f t="shared" si="4"/>
        <v>0</v>
      </c>
      <c r="AF50" s="12">
        <f t="shared" si="4"/>
        <v>0</v>
      </c>
      <c r="AG50" s="12">
        <f t="shared" si="4"/>
        <v>0</v>
      </c>
      <c r="AH50" s="12">
        <f t="shared" si="4"/>
        <v>0</v>
      </c>
      <c r="AI50" s="12">
        <f t="shared" si="4"/>
        <v>6.7695318009367573E-5</v>
      </c>
      <c r="AJ50" s="12">
        <f t="shared" si="5"/>
        <v>6.9560106444232995E-4</v>
      </c>
      <c r="AK50" s="12">
        <f t="shared" si="5"/>
        <v>4.0095268717016859E-3</v>
      </c>
      <c r="AL50">
        <v>11921</v>
      </c>
      <c r="AM50">
        <v>281.96000000000004</v>
      </c>
      <c r="AN50">
        <v>80</v>
      </c>
      <c r="AO50">
        <v>196</v>
      </c>
      <c r="AP50">
        <v>486</v>
      </c>
      <c r="AQ50">
        <v>0</v>
      </c>
      <c r="AR50">
        <v>393</v>
      </c>
      <c r="AS50">
        <v>0</v>
      </c>
      <c r="AT50">
        <v>47.55779800000002</v>
      </c>
      <c r="AU50">
        <v>9616</v>
      </c>
      <c r="AV50">
        <v>588</v>
      </c>
      <c r="AW50">
        <v>1014549</v>
      </c>
    </row>
    <row r="51" spans="1:49" x14ac:dyDescent="0.25">
      <c r="A51" s="1" t="s">
        <v>113</v>
      </c>
      <c r="B51" s="1" t="s">
        <v>16</v>
      </c>
      <c r="C51" s="1">
        <v>2012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10</v>
      </c>
      <c r="L51">
        <v>111</v>
      </c>
      <c r="M51">
        <v>254</v>
      </c>
      <c r="N51">
        <v>375</v>
      </c>
      <c r="O51">
        <v>4918239</v>
      </c>
      <c r="P51">
        <v>2465169</v>
      </c>
      <c r="Q51">
        <v>2453070</v>
      </c>
      <c r="R51">
        <v>332292.17200000008</v>
      </c>
      <c r="S51">
        <v>664298.64999999979</v>
      </c>
      <c r="T51">
        <v>677300.8600000001</v>
      </c>
      <c r="U51">
        <v>713433.17499999993</v>
      </c>
      <c r="V51">
        <v>686243.15799999982</v>
      </c>
      <c r="W51">
        <v>716738.00100000016</v>
      </c>
      <c r="X51">
        <v>584295.27300000016</v>
      </c>
      <c r="Y51">
        <v>308210.28499999997</v>
      </c>
      <c r="Z51">
        <v>167007.00499999998</v>
      </c>
      <c r="AA51">
        <v>69746.900999999998</v>
      </c>
      <c r="AB51" s="12">
        <f t="shared" si="1"/>
        <v>0</v>
      </c>
      <c r="AC51" s="12">
        <f t="shared" si="2"/>
        <v>0</v>
      </c>
      <c r="AD51" s="12">
        <f t="shared" si="3"/>
        <v>0</v>
      </c>
      <c r="AE51" s="12">
        <f t="shared" si="4"/>
        <v>0</v>
      </c>
      <c r="AF51" s="12">
        <f t="shared" si="4"/>
        <v>0</v>
      </c>
      <c r="AG51" s="12">
        <f t="shared" si="4"/>
        <v>0</v>
      </c>
      <c r="AH51" s="12">
        <f t="shared" si="4"/>
        <v>0</v>
      </c>
      <c r="AI51" s="12">
        <f t="shared" si="4"/>
        <v>3.2445380594615785E-5</v>
      </c>
      <c r="AJ51" s="12">
        <f t="shared" si="5"/>
        <v>6.6464277950496753E-4</v>
      </c>
      <c r="AK51" s="12">
        <f t="shared" si="5"/>
        <v>3.6417388637812022E-3</v>
      </c>
      <c r="AL51">
        <v>12094</v>
      </c>
      <c r="AM51">
        <v>386.01</v>
      </c>
      <c r="AN51">
        <v>33</v>
      </c>
      <c r="AO51">
        <v>426</v>
      </c>
      <c r="AP51">
        <v>459</v>
      </c>
      <c r="AQ51">
        <v>0</v>
      </c>
      <c r="AR51">
        <v>493</v>
      </c>
      <c r="AS51">
        <v>0</v>
      </c>
      <c r="AT51">
        <v>41.037715000000006</v>
      </c>
      <c r="AU51">
        <v>8623</v>
      </c>
      <c r="AV51">
        <v>549</v>
      </c>
      <c r="AW51">
        <v>1085384</v>
      </c>
    </row>
    <row r="52" spans="1:49" x14ac:dyDescent="0.25">
      <c r="A52" s="1" t="s">
        <v>114</v>
      </c>
      <c r="B52" s="1" t="s">
        <v>16</v>
      </c>
      <c r="C52" s="1">
        <v>2013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22</v>
      </c>
      <c r="K52">
        <v>11</v>
      </c>
      <c r="L52">
        <v>84</v>
      </c>
      <c r="M52">
        <v>280</v>
      </c>
      <c r="N52">
        <v>397</v>
      </c>
      <c r="O52">
        <v>5066830</v>
      </c>
      <c r="P52">
        <v>2539089</v>
      </c>
      <c r="Q52">
        <v>2527741</v>
      </c>
      <c r="R52">
        <v>336966.73399999982</v>
      </c>
      <c r="S52">
        <v>683288.55599999998</v>
      </c>
      <c r="T52">
        <v>694229.7840000001</v>
      </c>
      <c r="U52">
        <v>739375.74600000028</v>
      </c>
      <c r="V52">
        <v>697925.41799999971</v>
      </c>
      <c r="W52">
        <v>723727.50099999958</v>
      </c>
      <c r="X52">
        <v>613090.44799999997</v>
      </c>
      <c r="Y52">
        <v>332618.28899999982</v>
      </c>
      <c r="Z52">
        <v>172144.11199999999</v>
      </c>
      <c r="AA52">
        <v>72189.206999999995</v>
      </c>
      <c r="AB52" s="12">
        <f t="shared" si="1"/>
        <v>0</v>
      </c>
      <c r="AC52" s="12">
        <f t="shared" si="2"/>
        <v>0</v>
      </c>
      <c r="AD52" s="12">
        <f t="shared" si="3"/>
        <v>0</v>
      </c>
      <c r="AE52" s="12">
        <f t="shared" si="4"/>
        <v>0</v>
      </c>
      <c r="AF52" s="12">
        <f t="shared" si="4"/>
        <v>0</v>
      </c>
      <c r="AG52" s="12">
        <f t="shared" si="4"/>
        <v>0</v>
      </c>
      <c r="AH52" s="12">
        <f t="shared" si="4"/>
        <v>3.5883775504523928E-5</v>
      </c>
      <c r="AI52" s="12">
        <f t="shared" si="4"/>
        <v>3.3070941568098819E-5</v>
      </c>
      <c r="AJ52" s="12">
        <f t="shared" si="5"/>
        <v>4.8796324790940281E-4</v>
      </c>
      <c r="AK52" s="12">
        <f t="shared" si="5"/>
        <v>3.8786961602168594E-3</v>
      </c>
      <c r="AL52">
        <v>17016</v>
      </c>
      <c r="AM52">
        <v>473.89</v>
      </c>
      <c r="AN52">
        <v>1400</v>
      </c>
      <c r="AO52">
        <v>346</v>
      </c>
      <c r="AP52">
        <v>811</v>
      </c>
      <c r="AQ52">
        <v>0</v>
      </c>
      <c r="AR52">
        <v>432</v>
      </c>
      <c r="AS52">
        <v>0</v>
      </c>
      <c r="AT52">
        <v>52.768093999999998</v>
      </c>
      <c r="AU52">
        <v>11352</v>
      </c>
      <c r="AV52">
        <v>530</v>
      </c>
      <c r="AW52">
        <v>1075821</v>
      </c>
    </row>
    <row r="53" spans="1:49" x14ac:dyDescent="0.25">
      <c r="A53" s="1" t="s">
        <v>115</v>
      </c>
      <c r="B53" s="1" t="s">
        <v>16</v>
      </c>
      <c r="C53" s="1">
        <v>2014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33</v>
      </c>
      <c r="K53">
        <v>33</v>
      </c>
      <c r="L53">
        <v>108</v>
      </c>
      <c r="M53">
        <v>286</v>
      </c>
      <c r="N53">
        <v>460</v>
      </c>
      <c r="O53">
        <v>5040592</v>
      </c>
      <c r="P53">
        <v>2526967</v>
      </c>
      <c r="Q53">
        <v>2513625</v>
      </c>
      <c r="R53">
        <v>327905.65800000005</v>
      </c>
      <c r="S53">
        <v>678666.34199999971</v>
      </c>
      <c r="T53">
        <v>688226.31900000002</v>
      </c>
      <c r="U53">
        <v>742924.19700000004</v>
      </c>
      <c r="V53">
        <v>689738.00499999989</v>
      </c>
      <c r="W53">
        <v>701609.36300000013</v>
      </c>
      <c r="X53">
        <v>618569.06500000006</v>
      </c>
      <c r="Y53">
        <v>345345.821</v>
      </c>
      <c r="Z53">
        <v>172295.24</v>
      </c>
      <c r="AA53">
        <v>73396.257000000027</v>
      </c>
      <c r="AB53" s="12">
        <f t="shared" si="1"/>
        <v>0</v>
      </c>
      <c r="AC53" s="12">
        <f t="shared" si="2"/>
        <v>0</v>
      </c>
      <c r="AD53" s="12">
        <f t="shared" si="3"/>
        <v>0</v>
      </c>
      <c r="AE53" s="12">
        <f t="shared" si="4"/>
        <v>0</v>
      </c>
      <c r="AF53" s="12">
        <f t="shared" si="4"/>
        <v>0</v>
      </c>
      <c r="AG53" s="12">
        <f t="shared" si="4"/>
        <v>0</v>
      </c>
      <c r="AH53" s="12">
        <f t="shared" si="4"/>
        <v>5.3348933639285693E-5</v>
      </c>
      <c r="AI53" s="12">
        <f t="shared" si="4"/>
        <v>9.5556390126406079E-5</v>
      </c>
      <c r="AJ53" s="12">
        <f t="shared" si="5"/>
        <v>6.2683101401988823E-4</v>
      </c>
      <c r="AK53" s="12">
        <f t="shared" si="5"/>
        <v>3.8966564739125577E-3</v>
      </c>
      <c r="AL53">
        <v>20069</v>
      </c>
      <c r="AM53">
        <v>520.44000000000005</v>
      </c>
      <c r="AN53">
        <v>1072</v>
      </c>
      <c r="AO53">
        <v>1368</v>
      </c>
      <c r="AP53">
        <v>1695</v>
      </c>
      <c r="AQ53">
        <v>0</v>
      </c>
      <c r="AR53">
        <v>112</v>
      </c>
      <c r="AS53">
        <v>0</v>
      </c>
      <c r="AT53">
        <v>46.355225200000007</v>
      </c>
      <c r="AU53">
        <v>5721</v>
      </c>
      <c r="AV53">
        <v>384</v>
      </c>
      <c r="AW53">
        <v>526713</v>
      </c>
    </row>
    <row r="54" spans="1:49" x14ac:dyDescent="0.25">
      <c r="A54" s="1" t="s">
        <v>116</v>
      </c>
      <c r="B54" s="1" t="s">
        <v>16</v>
      </c>
      <c r="C54" s="1">
        <v>2015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21</v>
      </c>
      <c r="L54">
        <v>117</v>
      </c>
      <c r="M54">
        <v>302</v>
      </c>
      <c r="N54">
        <v>440</v>
      </c>
      <c r="O54">
        <v>5162330</v>
      </c>
      <c r="P54">
        <v>2587165</v>
      </c>
      <c r="Q54">
        <v>2575165</v>
      </c>
      <c r="R54">
        <v>331074.33</v>
      </c>
      <c r="S54">
        <v>690865.52800000028</v>
      </c>
      <c r="T54">
        <v>702934.91299999971</v>
      </c>
      <c r="U54">
        <v>768552.96400000027</v>
      </c>
      <c r="V54">
        <v>703694.99899999972</v>
      </c>
      <c r="W54">
        <v>703617.70299999998</v>
      </c>
      <c r="X54">
        <v>636849.3879999998</v>
      </c>
      <c r="Y54">
        <v>370677.5830000001</v>
      </c>
      <c r="Z54">
        <v>179829.17900000003</v>
      </c>
      <c r="AA54">
        <v>74365.219000000012</v>
      </c>
      <c r="AB54" s="12">
        <f t="shared" si="1"/>
        <v>0</v>
      </c>
      <c r="AC54" s="12">
        <f t="shared" si="2"/>
        <v>0</v>
      </c>
      <c r="AD54" s="12">
        <f t="shared" si="3"/>
        <v>0</v>
      </c>
      <c r="AE54" s="12">
        <f t="shared" si="4"/>
        <v>0</v>
      </c>
      <c r="AF54" s="12">
        <f t="shared" si="4"/>
        <v>0</v>
      </c>
      <c r="AG54" s="12">
        <f t="shared" si="4"/>
        <v>0</v>
      </c>
      <c r="AH54" s="12">
        <f t="shared" si="4"/>
        <v>0</v>
      </c>
      <c r="AI54" s="12">
        <f t="shared" si="4"/>
        <v>5.6653007797344992E-5</v>
      </c>
      <c r="AJ54" s="12">
        <f t="shared" si="5"/>
        <v>6.5061743956468807E-4</v>
      </c>
      <c r="AK54" s="12">
        <f t="shared" si="5"/>
        <v>4.0610382657516268E-3</v>
      </c>
      <c r="AL54">
        <v>12264</v>
      </c>
      <c r="AM54">
        <v>218.12</v>
      </c>
      <c r="AN54">
        <v>5</v>
      </c>
      <c r="AO54">
        <v>207</v>
      </c>
      <c r="AP54">
        <v>291</v>
      </c>
      <c r="AQ54">
        <v>0</v>
      </c>
      <c r="AR54">
        <v>694</v>
      </c>
      <c r="AS54">
        <v>0</v>
      </c>
      <c r="AT54">
        <v>44.567180999999991</v>
      </c>
      <c r="AU54">
        <v>1533</v>
      </c>
      <c r="AV54">
        <v>284</v>
      </c>
      <c r="AW54">
        <v>172916</v>
      </c>
    </row>
    <row r="55" spans="1:49" x14ac:dyDescent="0.25">
      <c r="A55" s="1" t="s">
        <v>379</v>
      </c>
      <c r="B55" s="1" t="s">
        <v>16</v>
      </c>
      <c r="C55" s="1">
        <v>2016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12</v>
      </c>
      <c r="K55">
        <v>25</v>
      </c>
      <c r="L55">
        <v>74</v>
      </c>
      <c r="M55">
        <v>220</v>
      </c>
      <c r="N55">
        <v>331</v>
      </c>
      <c r="O55">
        <v>5226520</v>
      </c>
      <c r="P55">
        <v>2621429</v>
      </c>
      <c r="Q55">
        <v>2605091</v>
      </c>
      <c r="R55">
        <v>327758.6339999999</v>
      </c>
      <c r="S55">
        <v>690305.36399999971</v>
      </c>
      <c r="T55">
        <v>707081.68700000027</v>
      </c>
      <c r="U55">
        <v>782385.90900000022</v>
      </c>
      <c r="V55">
        <v>709751.50399999972</v>
      </c>
      <c r="W55">
        <v>700049.29499999958</v>
      </c>
      <c r="X55">
        <v>651793.321</v>
      </c>
      <c r="Y55">
        <v>396733.64</v>
      </c>
      <c r="Z55">
        <v>185165.53899999996</v>
      </c>
      <c r="AA55">
        <v>75474.670999999988</v>
      </c>
      <c r="AB55" s="12">
        <f t="shared" si="1"/>
        <v>0</v>
      </c>
      <c r="AC55" s="12">
        <f t="shared" si="2"/>
        <v>0</v>
      </c>
      <c r="AD55" s="12">
        <f t="shared" si="3"/>
        <v>0</v>
      </c>
      <c r="AE55" s="12">
        <f t="shared" si="4"/>
        <v>0</v>
      </c>
      <c r="AF55" s="12">
        <f t="shared" si="4"/>
        <v>0</v>
      </c>
      <c r="AG55" s="12">
        <f t="shared" si="4"/>
        <v>0</v>
      </c>
      <c r="AH55" s="12">
        <f t="shared" si="4"/>
        <v>1.8410744040134159E-5</v>
      </c>
      <c r="AI55" s="12">
        <f t="shared" si="4"/>
        <v>6.301457068273817E-5</v>
      </c>
      <c r="AJ55" s="12">
        <f t="shared" si="5"/>
        <v>3.9964239782219963E-4</v>
      </c>
      <c r="AK55" s="12">
        <f t="shared" si="5"/>
        <v>2.9148851804865774E-3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>
        <v>47.752244999999988</v>
      </c>
      <c r="AU55">
        <v>1705</v>
      </c>
      <c r="AV55">
        <v>321</v>
      </c>
      <c r="AW55">
        <v>179328</v>
      </c>
    </row>
    <row r="56" spans="1:49" x14ac:dyDescent="0.25">
      <c r="A56" s="1" t="s">
        <v>380</v>
      </c>
      <c r="B56" s="1" t="s">
        <v>16</v>
      </c>
      <c r="C56" s="1">
        <v>2017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42</v>
      </c>
      <c r="K56">
        <v>33</v>
      </c>
      <c r="L56">
        <v>65</v>
      </c>
      <c r="M56">
        <v>236</v>
      </c>
      <c r="N56">
        <v>376</v>
      </c>
      <c r="O56">
        <v>5273117</v>
      </c>
      <c r="P56">
        <v>2643069</v>
      </c>
      <c r="Q56">
        <v>2630048</v>
      </c>
      <c r="R56">
        <v>322790</v>
      </c>
      <c r="S56">
        <v>679209</v>
      </c>
      <c r="T56">
        <v>732272</v>
      </c>
      <c r="U56">
        <v>786858</v>
      </c>
      <c r="V56">
        <v>699962</v>
      </c>
      <c r="W56">
        <v>686121</v>
      </c>
      <c r="X56">
        <v>657660</v>
      </c>
      <c r="Y56">
        <v>423589</v>
      </c>
      <c r="Z56">
        <v>199032</v>
      </c>
      <c r="AA56">
        <v>85624</v>
      </c>
      <c r="AB56" s="12">
        <f t="shared" si="1"/>
        <v>0</v>
      </c>
      <c r="AC56" s="12">
        <f t="shared" si="2"/>
        <v>0</v>
      </c>
      <c r="AD56" s="12">
        <f t="shared" si="3"/>
        <v>0</v>
      </c>
      <c r="AE56" s="12">
        <f t="shared" si="4"/>
        <v>0</v>
      </c>
      <c r="AF56" s="12">
        <f t="shared" si="4"/>
        <v>0</v>
      </c>
      <c r="AG56" s="12">
        <f t="shared" si="4"/>
        <v>0</v>
      </c>
      <c r="AH56" s="12">
        <f t="shared" si="4"/>
        <v>6.3862786242131195E-5</v>
      </c>
      <c r="AI56" s="12">
        <f t="shared" si="4"/>
        <v>7.7905705766674778E-5</v>
      </c>
      <c r="AJ56" s="12">
        <f t="shared" si="5"/>
        <v>3.265806503476828E-4</v>
      </c>
      <c r="AK56" s="12">
        <f t="shared" si="5"/>
        <v>2.7562365691862095E-3</v>
      </c>
      <c r="AL56" t="e">
        <v>#N/A</v>
      </c>
      <c r="AM56" t="e">
        <v>#N/A</v>
      </c>
      <c r="AN56" t="e">
        <v>#N/A</v>
      </c>
      <c r="AO56" t="e">
        <v>#N/A</v>
      </c>
      <c r="AP56" t="e">
        <v>#N/A</v>
      </c>
      <c r="AQ56" t="e">
        <v>#N/A</v>
      </c>
      <c r="AR56" t="e">
        <v>#N/A</v>
      </c>
      <c r="AS56" t="e">
        <v>#N/A</v>
      </c>
      <c r="AT56">
        <v>58.918219999999984</v>
      </c>
      <c r="AU56">
        <v>9022</v>
      </c>
      <c r="AV56">
        <v>1402</v>
      </c>
      <c r="AW56">
        <v>835150</v>
      </c>
    </row>
    <row r="57" spans="1:49" x14ac:dyDescent="0.25">
      <c r="A57" s="1" t="s">
        <v>487</v>
      </c>
      <c r="B57" s="1" t="s">
        <v>17</v>
      </c>
      <c r="C57" s="1">
        <v>2009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12</v>
      </c>
      <c r="L57">
        <v>170</v>
      </c>
      <c r="M57">
        <v>364</v>
      </c>
      <c r="N57">
        <v>546</v>
      </c>
      <c r="O57">
        <v>3494487</v>
      </c>
      <c r="P57">
        <v>1704135</v>
      </c>
      <c r="Q57">
        <v>1790352</v>
      </c>
      <c r="R57">
        <v>212558.02899999998</v>
      </c>
      <c r="S57">
        <v>459486.46100000007</v>
      </c>
      <c r="T57">
        <v>478043.67699999997</v>
      </c>
      <c r="U57">
        <v>403268.70999999996</v>
      </c>
      <c r="V57">
        <v>519801.315</v>
      </c>
      <c r="W57">
        <v>548351.92500000005</v>
      </c>
      <c r="X57">
        <v>397044.58799999999</v>
      </c>
      <c r="Y57">
        <v>233949.85399999999</v>
      </c>
      <c r="Z57">
        <v>164920.69399999999</v>
      </c>
      <c r="AA57">
        <v>77304.618000000002</v>
      </c>
      <c r="AB57" s="12">
        <f t="shared" si="1"/>
        <v>0</v>
      </c>
      <c r="AC57" s="12">
        <f t="shared" si="2"/>
        <v>0</v>
      </c>
      <c r="AD57" s="12">
        <f t="shared" si="3"/>
        <v>0</v>
      </c>
      <c r="AE57" s="12">
        <f t="shared" si="4"/>
        <v>0</v>
      </c>
      <c r="AF57" s="12">
        <f t="shared" si="4"/>
        <v>0</v>
      </c>
      <c r="AG57" s="12">
        <f t="shared" si="4"/>
        <v>0</v>
      </c>
      <c r="AH57" s="12">
        <f t="shared" si="4"/>
        <v>0</v>
      </c>
      <c r="AI57" s="12">
        <f t="shared" si="4"/>
        <v>5.1293043337398277E-5</v>
      </c>
      <c r="AJ57" s="12">
        <f t="shared" si="5"/>
        <v>1.0307984757813352E-3</v>
      </c>
      <c r="AK57" s="12">
        <f t="shared" si="5"/>
        <v>4.7086449609000068E-3</v>
      </c>
      <c r="AL57" t="e">
        <v>#N/A</v>
      </c>
      <c r="AM57" t="e">
        <v>#N/A</v>
      </c>
      <c r="AN57" t="e">
        <v>#N/A</v>
      </c>
      <c r="AO57" t="e">
        <v>#N/A</v>
      </c>
      <c r="AP57" t="e">
        <v>#N/A</v>
      </c>
      <c r="AQ57" t="e">
        <v>#N/A</v>
      </c>
      <c r="AR57" t="e">
        <v>#N/A</v>
      </c>
      <c r="AS57" t="e">
        <v>#N/A</v>
      </c>
      <c r="AT57">
        <v>0</v>
      </c>
      <c r="AU57">
        <v>0</v>
      </c>
      <c r="AV57">
        <v>0</v>
      </c>
      <c r="AW57">
        <v>0</v>
      </c>
    </row>
    <row r="58" spans="1:49" x14ac:dyDescent="0.25">
      <c r="A58" s="1" t="s">
        <v>117</v>
      </c>
      <c r="B58" s="1" t="s">
        <v>17</v>
      </c>
      <c r="C58" s="1">
        <v>2010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20</v>
      </c>
      <c r="L58">
        <v>100</v>
      </c>
      <c r="M58">
        <v>339</v>
      </c>
      <c r="N58">
        <v>459</v>
      </c>
      <c r="O58">
        <v>3545837</v>
      </c>
      <c r="P58">
        <v>1724834</v>
      </c>
      <c r="Q58">
        <v>1821003</v>
      </c>
      <c r="R58">
        <v>205283.99900000001</v>
      </c>
      <c r="S58">
        <v>468081.70400000009</v>
      </c>
      <c r="T58">
        <v>474259.14500000002</v>
      </c>
      <c r="U58">
        <v>410857.38199999998</v>
      </c>
      <c r="V58">
        <v>512567.81</v>
      </c>
      <c r="W58">
        <v>564174.88900000008</v>
      </c>
      <c r="X58">
        <v>419799.91</v>
      </c>
      <c r="Y58">
        <v>239997.74699999997</v>
      </c>
      <c r="Z58">
        <v>171018.71299999999</v>
      </c>
      <c r="AA58">
        <v>80632.789000000004</v>
      </c>
      <c r="AB58" s="12">
        <f t="shared" si="1"/>
        <v>0</v>
      </c>
      <c r="AC58" s="12">
        <f t="shared" si="2"/>
        <v>0</v>
      </c>
      <c r="AD58" s="12">
        <f t="shared" si="3"/>
        <v>0</v>
      </c>
      <c r="AE58" s="12">
        <f t="shared" si="4"/>
        <v>0</v>
      </c>
      <c r="AF58" s="12">
        <f t="shared" si="4"/>
        <v>0</v>
      </c>
      <c r="AG58" s="12">
        <f t="shared" si="4"/>
        <v>0</v>
      </c>
      <c r="AH58" s="12">
        <f t="shared" si="4"/>
        <v>0</v>
      </c>
      <c r="AI58" s="12">
        <f t="shared" si="4"/>
        <v>8.3334115632343841E-5</v>
      </c>
      <c r="AJ58" s="12">
        <f t="shared" si="5"/>
        <v>5.8473133288051353E-4</v>
      </c>
      <c r="AK58" s="12">
        <f t="shared" si="5"/>
        <v>4.2042450001326384E-3</v>
      </c>
      <c r="AL58">
        <v>1224</v>
      </c>
      <c r="AM58">
        <v>136.65</v>
      </c>
      <c r="AN58">
        <v>8</v>
      </c>
      <c r="AO58">
        <v>189</v>
      </c>
      <c r="AP58">
        <v>0</v>
      </c>
      <c r="AQ58">
        <v>0</v>
      </c>
      <c r="AR58">
        <v>7</v>
      </c>
      <c r="AS58">
        <v>0</v>
      </c>
      <c r="AT58">
        <v>6.5603125000000002</v>
      </c>
      <c r="AU58">
        <v>203</v>
      </c>
      <c r="AV58">
        <v>225</v>
      </c>
      <c r="AW58">
        <v>45209</v>
      </c>
    </row>
    <row r="59" spans="1:49" x14ac:dyDescent="0.25">
      <c r="A59" s="1" t="s">
        <v>118</v>
      </c>
      <c r="B59" s="1" t="s">
        <v>17</v>
      </c>
      <c r="C59" s="1">
        <v>2011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119</v>
      </c>
      <c r="M59">
        <v>415</v>
      </c>
      <c r="N59">
        <v>534</v>
      </c>
      <c r="O59">
        <v>3558172</v>
      </c>
      <c r="P59">
        <v>1731389</v>
      </c>
      <c r="Q59">
        <v>1826783</v>
      </c>
      <c r="R59">
        <v>203157.07199999999</v>
      </c>
      <c r="S59">
        <v>463028.13099999999</v>
      </c>
      <c r="T59">
        <v>477078.43899999995</v>
      </c>
      <c r="U59">
        <v>414807.14800000004</v>
      </c>
      <c r="V59">
        <v>497351.57299999997</v>
      </c>
      <c r="W59">
        <v>568458.89300000004</v>
      </c>
      <c r="X59">
        <v>431497.94</v>
      </c>
      <c r="Y59">
        <v>248604.04199999999</v>
      </c>
      <c r="Z59">
        <v>166614.00900000002</v>
      </c>
      <c r="AA59">
        <v>84415.731</v>
      </c>
      <c r="AB59" s="12">
        <f t="shared" si="1"/>
        <v>0</v>
      </c>
      <c r="AC59" s="12">
        <f t="shared" si="2"/>
        <v>0</v>
      </c>
      <c r="AD59" s="12">
        <f t="shared" si="3"/>
        <v>0</v>
      </c>
      <c r="AE59" s="12">
        <f t="shared" si="4"/>
        <v>0</v>
      </c>
      <c r="AF59" s="12">
        <f t="shared" si="4"/>
        <v>0</v>
      </c>
      <c r="AG59" s="12">
        <f t="shared" si="4"/>
        <v>0</v>
      </c>
      <c r="AH59" s="12">
        <f t="shared" si="4"/>
        <v>0</v>
      </c>
      <c r="AI59" s="12">
        <f t="shared" si="4"/>
        <v>0</v>
      </c>
      <c r="AJ59" s="12">
        <f t="shared" si="5"/>
        <v>7.1422565673934409E-4</v>
      </c>
      <c r="AK59" s="12">
        <f t="shared" si="5"/>
        <v>4.9161453094565986E-3</v>
      </c>
      <c r="AL59">
        <v>6745</v>
      </c>
      <c r="AM59">
        <v>587.74999999999989</v>
      </c>
      <c r="AN59">
        <v>432</v>
      </c>
      <c r="AO59">
        <v>976</v>
      </c>
      <c r="AP59">
        <v>35</v>
      </c>
      <c r="AQ59">
        <v>0</v>
      </c>
      <c r="AR59">
        <v>234</v>
      </c>
      <c r="AS59">
        <v>0</v>
      </c>
      <c r="AT59">
        <v>21.439134999999993</v>
      </c>
      <c r="AU59">
        <v>919</v>
      </c>
      <c r="AV59">
        <v>680</v>
      </c>
      <c r="AW59">
        <v>167272</v>
      </c>
    </row>
    <row r="60" spans="1:49" x14ac:dyDescent="0.25">
      <c r="A60" s="1" t="s">
        <v>119</v>
      </c>
      <c r="B60" s="1" t="s">
        <v>17</v>
      </c>
      <c r="C60" s="1">
        <v>2012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113</v>
      </c>
      <c r="M60">
        <v>317</v>
      </c>
      <c r="N60">
        <v>430</v>
      </c>
      <c r="O60">
        <v>3572213</v>
      </c>
      <c r="P60">
        <v>1739522</v>
      </c>
      <c r="Q60">
        <v>1832691</v>
      </c>
      <c r="R60">
        <v>199318.37699999998</v>
      </c>
      <c r="S60">
        <v>458918.10799999995</v>
      </c>
      <c r="T60">
        <v>479176.98499999993</v>
      </c>
      <c r="U60">
        <v>420884.95999999996</v>
      </c>
      <c r="V60">
        <v>485113.86600000004</v>
      </c>
      <c r="W60">
        <v>569386.64899999998</v>
      </c>
      <c r="X60">
        <v>444154.76499999996</v>
      </c>
      <c r="Y60">
        <v>258418.13399999999</v>
      </c>
      <c r="Z60">
        <v>167108.36599999998</v>
      </c>
      <c r="AA60">
        <v>84749.743999999992</v>
      </c>
      <c r="AB60" s="12">
        <f t="shared" si="1"/>
        <v>0</v>
      </c>
      <c r="AC60" s="12">
        <f t="shared" si="2"/>
        <v>0</v>
      </c>
      <c r="AD60" s="12">
        <f t="shared" si="3"/>
        <v>0</v>
      </c>
      <c r="AE60" s="12">
        <f t="shared" si="4"/>
        <v>0</v>
      </c>
      <c r="AF60" s="12">
        <f t="shared" si="4"/>
        <v>0</v>
      </c>
      <c r="AG60" s="12">
        <f t="shared" si="4"/>
        <v>0</v>
      </c>
      <c r="AH60" s="12">
        <f t="shared" si="4"/>
        <v>0</v>
      </c>
      <c r="AI60" s="12">
        <f t="shared" si="4"/>
        <v>0</v>
      </c>
      <c r="AJ60" s="12">
        <f t="shared" si="5"/>
        <v>6.762079164845643E-4</v>
      </c>
      <c r="AK60" s="12">
        <f t="shared" si="5"/>
        <v>3.740424277859766E-3</v>
      </c>
      <c r="AL60">
        <v>8806</v>
      </c>
      <c r="AM60">
        <v>356.51000000000005</v>
      </c>
      <c r="AN60">
        <v>72</v>
      </c>
      <c r="AO60">
        <v>637</v>
      </c>
      <c r="AP60">
        <v>203</v>
      </c>
      <c r="AQ60">
        <v>0</v>
      </c>
      <c r="AR60">
        <v>74</v>
      </c>
      <c r="AS60">
        <v>0</v>
      </c>
      <c r="AT60">
        <v>30.438909300000002</v>
      </c>
      <c r="AU60">
        <v>951</v>
      </c>
      <c r="AV60">
        <v>677</v>
      </c>
      <c r="AW60">
        <v>149864</v>
      </c>
    </row>
    <row r="61" spans="1:49" x14ac:dyDescent="0.25">
      <c r="A61" s="1" t="s">
        <v>120</v>
      </c>
      <c r="B61" s="1" t="s">
        <v>17</v>
      </c>
      <c r="C61" s="1">
        <v>2013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11</v>
      </c>
      <c r="L61">
        <v>79</v>
      </c>
      <c r="M61">
        <v>377</v>
      </c>
      <c r="N61">
        <v>467</v>
      </c>
      <c r="O61">
        <v>3583561</v>
      </c>
      <c r="P61">
        <v>1745364</v>
      </c>
      <c r="Q61">
        <v>1838197</v>
      </c>
      <c r="R61">
        <v>197304.91999999998</v>
      </c>
      <c r="S61">
        <v>456704.39100000006</v>
      </c>
      <c r="T61">
        <v>485144.57699999999</v>
      </c>
      <c r="U61">
        <v>427408.02799999999</v>
      </c>
      <c r="V61">
        <v>469068.08099999995</v>
      </c>
      <c r="W61">
        <v>568017.80499999993</v>
      </c>
      <c r="X61">
        <v>457295.72200000007</v>
      </c>
      <c r="Y61">
        <v>269149.79800000001</v>
      </c>
      <c r="Z61">
        <v>163767.89499999999</v>
      </c>
      <c r="AA61">
        <v>86889.545999999988</v>
      </c>
      <c r="AB61" s="12">
        <f t="shared" si="1"/>
        <v>0</v>
      </c>
      <c r="AC61" s="12">
        <f t="shared" si="2"/>
        <v>0</v>
      </c>
      <c r="AD61" s="12">
        <f t="shared" si="3"/>
        <v>0</v>
      </c>
      <c r="AE61" s="12">
        <f t="shared" si="4"/>
        <v>0</v>
      </c>
      <c r="AF61" s="12">
        <f t="shared" si="4"/>
        <v>0</v>
      </c>
      <c r="AG61" s="12">
        <f t="shared" si="4"/>
        <v>0</v>
      </c>
      <c r="AH61" s="12">
        <f t="shared" si="4"/>
        <v>0</v>
      </c>
      <c r="AI61" s="12">
        <f t="shared" si="4"/>
        <v>4.086943435120096E-5</v>
      </c>
      <c r="AJ61" s="12">
        <f t="shared" si="5"/>
        <v>4.8239003133062193E-4</v>
      </c>
      <c r="AK61" s="12">
        <f t="shared" si="5"/>
        <v>4.3388418671217368E-3</v>
      </c>
      <c r="AL61">
        <v>9418</v>
      </c>
      <c r="AM61">
        <v>414.56999999999982</v>
      </c>
      <c r="AN61">
        <v>127</v>
      </c>
      <c r="AO61">
        <v>670</v>
      </c>
      <c r="AP61">
        <v>345</v>
      </c>
      <c r="AQ61">
        <v>0</v>
      </c>
      <c r="AR61">
        <v>257</v>
      </c>
      <c r="AS61">
        <v>0</v>
      </c>
      <c r="AT61">
        <v>53.788203199999991</v>
      </c>
      <c r="AU61">
        <v>1983</v>
      </c>
      <c r="AV61">
        <v>778</v>
      </c>
      <c r="AW61">
        <v>134775</v>
      </c>
    </row>
    <row r="62" spans="1:49" x14ac:dyDescent="0.25">
      <c r="A62" s="1" t="s">
        <v>121</v>
      </c>
      <c r="B62" s="1" t="s">
        <v>17</v>
      </c>
      <c r="C62" s="1">
        <v>2014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30</v>
      </c>
      <c r="L62">
        <v>103</v>
      </c>
      <c r="M62">
        <v>364</v>
      </c>
      <c r="N62">
        <v>497</v>
      </c>
      <c r="O62">
        <v>3592053</v>
      </c>
      <c r="P62">
        <v>1750621</v>
      </c>
      <c r="Q62">
        <v>1841432</v>
      </c>
      <c r="R62">
        <v>194081.70499999999</v>
      </c>
      <c r="S62">
        <v>453491.70200000011</v>
      </c>
      <c r="T62">
        <v>489989.38800000004</v>
      </c>
      <c r="U62">
        <v>433442.86000000004</v>
      </c>
      <c r="V62">
        <v>459871.28799999994</v>
      </c>
      <c r="W62">
        <v>564044.85899999994</v>
      </c>
      <c r="X62">
        <v>469398.27200000006</v>
      </c>
      <c r="Y62">
        <v>281209.196</v>
      </c>
      <c r="Z62">
        <v>163445.33199999999</v>
      </c>
      <c r="AA62">
        <v>86810.755999999994</v>
      </c>
      <c r="AB62" s="12">
        <f t="shared" si="1"/>
        <v>0</v>
      </c>
      <c r="AC62" s="12">
        <f t="shared" si="2"/>
        <v>0</v>
      </c>
      <c r="AD62" s="12">
        <f t="shared" si="3"/>
        <v>0</v>
      </c>
      <c r="AE62" s="12">
        <f t="shared" si="4"/>
        <v>0</v>
      </c>
      <c r="AF62" s="12">
        <f t="shared" si="4"/>
        <v>0</v>
      </c>
      <c r="AG62" s="12">
        <f t="shared" si="4"/>
        <v>0</v>
      </c>
      <c r="AH62" s="12">
        <f t="shared" si="4"/>
        <v>0</v>
      </c>
      <c r="AI62" s="12">
        <f t="shared" si="4"/>
        <v>1.0668214420697678E-4</v>
      </c>
      <c r="AJ62" s="12">
        <f t="shared" si="5"/>
        <v>6.3018012652695399E-4</v>
      </c>
      <c r="AK62" s="12">
        <f t="shared" si="5"/>
        <v>4.1930287993344976E-3</v>
      </c>
      <c r="AL62">
        <v>13411</v>
      </c>
      <c r="AM62">
        <v>531.34</v>
      </c>
      <c r="AN62">
        <v>588</v>
      </c>
      <c r="AO62">
        <v>529</v>
      </c>
      <c r="AP62">
        <v>583</v>
      </c>
      <c r="AQ62">
        <v>0</v>
      </c>
      <c r="AR62">
        <v>289</v>
      </c>
      <c r="AS62">
        <v>0</v>
      </c>
      <c r="AT62">
        <v>74.369580600000006</v>
      </c>
      <c r="AU62">
        <v>2691</v>
      </c>
      <c r="AV62">
        <v>655</v>
      </c>
      <c r="AW62">
        <v>129767</v>
      </c>
    </row>
    <row r="63" spans="1:49" x14ac:dyDescent="0.25">
      <c r="A63" s="1" t="s">
        <v>122</v>
      </c>
      <c r="B63" s="1" t="s">
        <v>17</v>
      </c>
      <c r="C63" s="1">
        <v>2015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</v>
      </c>
      <c r="L63">
        <v>137</v>
      </c>
      <c r="M63">
        <v>397</v>
      </c>
      <c r="N63">
        <v>548</v>
      </c>
      <c r="O63">
        <v>3593222</v>
      </c>
      <c r="P63">
        <v>1751607</v>
      </c>
      <c r="Q63">
        <v>1841615</v>
      </c>
      <c r="R63">
        <v>191428.15599999999</v>
      </c>
      <c r="S63">
        <v>447137.47500000009</v>
      </c>
      <c r="T63">
        <v>494068.23699999996</v>
      </c>
      <c r="U63">
        <v>437346.90099999995</v>
      </c>
      <c r="V63">
        <v>449396.44099999993</v>
      </c>
      <c r="W63">
        <v>555610.25200000009</v>
      </c>
      <c r="X63">
        <v>478011.77999999997</v>
      </c>
      <c r="Y63">
        <v>292294.24699999997</v>
      </c>
      <c r="Z63">
        <v>162165.48300000004</v>
      </c>
      <c r="AA63">
        <v>87955.889999999985</v>
      </c>
      <c r="AB63" s="12">
        <f t="shared" si="1"/>
        <v>0</v>
      </c>
      <c r="AC63" s="12">
        <f t="shared" si="2"/>
        <v>0</v>
      </c>
      <c r="AD63" s="12">
        <f t="shared" si="3"/>
        <v>0</v>
      </c>
      <c r="AE63" s="12">
        <f t="shared" si="4"/>
        <v>0</v>
      </c>
      <c r="AF63" s="12">
        <f t="shared" si="4"/>
        <v>0</v>
      </c>
      <c r="AG63" s="12">
        <f t="shared" si="4"/>
        <v>0</v>
      </c>
      <c r="AH63" s="12">
        <f t="shared" si="4"/>
        <v>0</v>
      </c>
      <c r="AI63" s="12">
        <f t="shared" ref="AI63:AK126" si="6">K63/Y63</f>
        <v>4.7896939962694516E-5</v>
      </c>
      <c r="AJ63" s="12">
        <f t="shared" si="5"/>
        <v>8.4481603276820609E-4</v>
      </c>
      <c r="AK63" s="12">
        <f t="shared" si="5"/>
        <v>4.5136260914419727E-3</v>
      </c>
      <c r="AL63">
        <v>12621</v>
      </c>
      <c r="AM63">
        <v>340.21</v>
      </c>
      <c r="AN63">
        <v>5</v>
      </c>
      <c r="AO63">
        <v>694</v>
      </c>
      <c r="AP63">
        <v>757</v>
      </c>
      <c r="AQ63">
        <v>0</v>
      </c>
      <c r="AR63">
        <v>362</v>
      </c>
      <c r="AS63">
        <v>0</v>
      </c>
      <c r="AT63">
        <v>88.055377600000014</v>
      </c>
      <c r="AU63">
        <v>3665</v>
      </c>
      <c r="AV63">
        <v>806</v>
      </c>
      <c r="AW63">
        <v>197768</v>
      </c>
    </row>
    <row r="64" spans="1:49" x14ac:dyDescent="0.25">
      <c r="A64" s="1" t="s">
        <v>381</v>
      </c>
      <c r="B64" s="1" t="s">
        <v>17</v>
      </c>
      <c r="C64" s="1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92</v>
      </c>
      <c r="M64">
        <v>307</v>
      </c>
      <c r="N64">
        <v>399</v>
      </c>
      <c r="O64">
        <v>3588570</v>
      </c>
      <c r="P64">
        <v>1750270</v>
      </c>
      <c r="Q64">
        <v>1838300</v>
      </c>
      <c r="R64">
        <v>188741.39800000002</v>
      </c>
      <c r="S64">
        <v>439800.21500000003</v>
      </c>
      <c r="T64">
        <v>494764.12300000002</v>
      </c>
      <c r="U64">
        <v>438606.065</v>
      </c>
      <c r="V64">
        <v>439966.12500000006</v>
      </c>
      <c r="W64">
        <v>546335.86200000008</v>
      </c>
      <c r="X64">
        <v>488884.00199999998</v>
      </c>
      <c r="Y64">
        <v>303525.87199999997</v>
      </c>
      <c r="Z64">
        <v>162787.73599999998</v>
      </c>
      <c r="AA64">
        <v>87324.955000000002</v>
      </c>
      <c r="AB64" s="12">
        <f t="shared" si="1"/>
        <v>0</v>
      </c>
      <c r="AC64" s="12">
        <f t="shared" si="2"/>
        <v>0</v>
      </c>
      <c r="AD64" s="12">
        <f t="shared" si="3"/>
        <v>0</v>
      </c>
      <c r="AE64" s="12">
        <f t="shared" si="4"/>
        <v>0</v>
      </c>
      <c r="AF64" s="12">
        <f t="shared" si="4"/>
        <v>0</v>
      </c>
      <c r="AG64" s="12">
        <f t="shared" si="4"/>
        <v>0</v>
      </c>
      <c r="AH64" s="12">
        <f t="shared" si="4"/>
        <v>0</v>
      </c>
      <c r="AI64" s="12">
        <f t="shared" si="6"/>
        <v>0</v>
      </c>
      <c r="AJ64" s="12">
        <f t="shared" si="5"/>
        <v>5.6515313905465222E-4</v>
      </c>
      <c r="AK64" s="12">
        <f t="shared" si="5"/>
        <v>3.5156044454875469E-3</v>
      </c>
      <c r="AL64" t="e">
        <v>#N/A</v>
      </c>
      <c r="AM64" t="e">
        <v>#N/A</v>
      </c>
      <c r="AN64" t="e">
        <v>#N/A</v>
      </c>
      <c r="AO64" t="e">
        <v>#N/A</v>
      </c>
      <c r="AP64" t="e">
        <v>#N/A</v>
      </c>
      <c r="AQ64" t="e">
        <v>#N/A</v>
      </c>
      <c r="AR64" t="e">
        <v>#N/A</v>
      </c>
      <c r="AS64" t="e">
        <v>#N/A</v>
      </c>
      <c r="AT64">
        <v>84.781236000000021</v>
      </c>
      <c r="AU64">
        <v>3369</v>
      </c>
      <c r="AV64">
        <v>776</v>
      </c>
      <c r="AW64">
        <v>159606</v>
      </c>
    </row>
    <row r="65" spans="1:49" x14ac:dyDescent="0.25">
      <c r="A65" s="1" t="s">
        <v>382</v>
      </c>
      <c r="B65" s="1" t="s">
        <v>17</v>
      </c>
      <c r="C65" s="1">
        <v>2017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10</v>
      </c>
      <c r="K65">
        <v>33</v>
      </c>
      <c r="L65">
        <v>105</v>
      </c>
      <c r="M65">
        <v>389</v>
      </c>
      <c r="N65">
        <v>537</v>
      </c>
      <c r="O65">
        <v>3594478</v>
      </c>
      <c r="P65">
        <v>1754046</v>
      </c>
      <c r="Q65">
        <v>1840432</v>
      </c>
      <c r="R65">
        <v>186188</v>
      </c>
      <c r="S65">
        <v>432367</v>
      </c>
      <c r="T65">
        <v>495626</v>
      </c>
      <c r="U65">
        <v>439239</v>
      </c>
      <c r="V65">
        <v>433401</v>
      </c>
      <c r="W65">
        <v>535611</v>
      </c>
      <c r="X65">
        <v>496289</v>
      </c>
      <c r="Y65">
        <v>318515</v>
      </c>
      <c r="Z65">
        <v>167133</v>
      </c>
      <c r="AA65">
        <v>90109</v>
      </c>
      <c r="AB65" s="12">
        <f t="shared" si="1"/>
        <v>0</v>
      </c>
      <c r="AC65" s="12">
        <f t="shared" si="2"/>
        <v>0</v>
      </c>
      <c r="AD65" s="12">
        <f t="shared" si="3"/>
        <v>0</v>
      </c>
      <c r="AE65" s="12">
        <f t="shared" si="4"/>
        <v>0</v>
      </c>
      <c r="AF65" s="12">
        <f t="shared" si="4"/>
        <v>0</v>
      </c>
      <c r="AG65" s="12">
        <f t="shared" si="4"/>
        <v>0</v>
      </c>
      <c r="AH65" s="12">
        <f t="shared" si="4"/>
        <v>2.0149549959801647E-5</v>
      </c>
      <c r="AI65" s="12">
        <f t="shared" si="6"/>
        <v>1.0360579564541702E-4</v>
      </c>
      <c r="AJ65" s="12">
        <f t="shared" si="5"/>
        <v>6.2824217838487913E-4</v>
      </c>
      <c r="AK65" s="12">
        <f t="shared" si="5"/>
        <v>4.3169938629881591E-3</v>
      </c>
      <c r="AL65" t="e">
        <v>#N/A</v>
      </c>
      <c r="AM65" t="e">
        <v>#N/A</v>
      </c>
      <c r="AN65" t="e">
        <v>#N/A</v>
      </c>
      <c r="AO65" t="e">
        <v>#N/A</v>
      </c>
      <c r="AP65" t="e">
        <v>#N/A</v>
      </c>
      <c r="AQ65" t="e">
        <v>#N/A</v>
      </c>
      <c r="AR65" t="e">
        <v>#N/A</v>
      </c>
      <c r="AS65" t="e">
        <v>#N/A</v>
      </c>
      <c r="AT65">
        <v>92.474838999999989</v>
      </c>
      <c r="AU65">
        <v>4312</v>
      </c>
      <c r="AV65">
        <v>873</v>
      </c>
      <c r="AW65">
        <v>189625</v>
      </c>
    </row>
    <row r="66" spans="1:49" x14ac:dyDescent="0.25">
      <c r="A66" s="1" t="s">
        <v>488</v>
      </c>
      <c r="B66" s="1" t="s">
        <v>18</v>
      </c>
      <c r="C66" s="1">
        <v>2009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863832</v>
      </c>
      <c r="P66">
        <v>419541</v>
      </c>
      <c r="Q66">
        <v>444291</v>
      </c>
      <c r="R66">
        <v>58270.941999999995</v>
      </c>
      <c r="S66">
        <v>111165.51800000001</v>
      </c>
      <c r="T66">
        <v>117963.568</v>
      </c>
      <c r="U66">
        <v>112326.01799999998</v>
      </c>
      <c r="V66">
        <v>121305.82999999999</v>
      </c>
      <c r="W66">
        <v>125074.128</v>
      </c>
      <c r="X66">
        <v>99139.957999999984</v>
      </c>
      <c r="Y66">
        <v>63093.334000000003</v>
      </c>
      <c r="Z66">
        <v>40563.036000000007</v>
      </c>
      <c r="AA66">
        <v>15490.835999999999</v>
      </c>
      <c r="AB66" s="12">
        <f t="shared" si="1"/>
        <v>0</v>
      </c>
      <c r="AC66" s="12">
        <f t="shared" si="2"/>
        <v>0</v>
      </c>
      <c r="AD66" s="12">
        <f t="shared" si="3"/>
        <v>0</v>
      </c>
      <c r="AE66" s="12">
        <f t="shared" si="4"/>
        <v>0</v>
      </c>
      <c r="AF66" s="12">
        <f t="shared" si="4"/>
        <v>0</v>
      </c>
      <c r="AG66" s="12">
        <f t="shared" si="4"/>
        <v>0</v>
      </c>
      <c r="AH66" s="12">
        <f t="shared" si="4"/>
        <v>0</v>
      </c>
      <c r="AI66" s="12">
        <f t="shared" si="6"/>
        <v>0</v>
      </c>
      <c r="AJ66" s="12">
        <f t="shared" si="5"/>
        <v>0</v>
      </c>
      <c r="AK66" s="12">
        <f t="shared" si="5"/>
        <v>0</v>
      </c>
      <c r="AL66" t="e">
        <v>#N/A</v>
      </c>
      <c r="AM66" t="e">
        <v>#N/A</v>
      </c>
      <c r="AN66" t="e">
        <v>#N/A</v>
      </c>
      <c r="AO66" t="e">
        <v>#N/A</v>
      </c>
      <c r="AP66" t="e">
        <v>#N/A</v>
      </c>
      <c r="AQ66" t="e">
        <v>#N/A</v>
      </c>
      <c r="AR66" t="e">
        <v>#N/A</v>
      </c>
      <c r="AS66" t="e">
        <v>#N/A</v>
      </c>
      <c r="AT66">
        <v>0</v>
      </c>
      <c r="AU66">
        <v>0</v>
      </c>
      <c r="AV66">
        <v>0</v>
      </c>
      <c r="AW66">
        <v>0</v>
      </c>
    </row>
    <row r="67" spans="1:49" x14ac:dyDescent="0.25">
      <c r="A67" s="1" t="s">
        <v>123</v>
      </c>
      <c r="B67" s="1" t="s">
        <v>18</v>
      </c>
      <c r="C67" s="1">
        <v>2010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10</v>
      </c>
      <c r="N67">
        <v>10</v>
      </c>
      <c r="O67">
        <v>881278</v>
      </c>
      <c r="P67">
        <v>427218</v>
      </c>
      <c r="Q67">
        <v>454060</v>
      </c>
      <c r="R67">
        <v>55855.555999999997</v>
      </c>
      <c r="S67">
        <v>112543.174</v>
      </c>
      <c r="T67">
        <v>125219.46</v>
      </c>
      <c r="U67">
        <v>109915.41399999999</v>
      </c>
      <c r="V67">
        <v>120411.88</v>
      </c>
      <c r="W67">
        <v>130201.804</v>
      </c>
      <c r="X67">
        <v>104765.266</v>
      </c>
      <c r="Y67">
        <v>67709.213999999993</v>
      </c>
      <c r="Z67">
        <v>39449.731999999996</v>
      </c>
      <c r="AA67">
        <v>15622.119999999999</v>
      </c>
      <c r="AB67" s="12">
        <f t="shared" si="1"/>
        <v>0</v>
      </c>
      <c r="AC67" s="12">
        <f t="shared" si="2"/>
        <v>0</v>
      </c>
      <c r="AD67" s="12">
        <f t="shared" si="3"/>
        <v>0</v>
      </c>
      <c r="AE67" s="12">
        <f t="shared" si="4"/>
        <v>0</v>
      </c>
      <c r="AF67" s="12">
        <f t="shared" si="4"/>
        <v>0</v>
      </c>
      <c r="AG67" s="12">
        <f t="shared" si="4"/>
        <v>0</v>
      </c>
      <c r="AH67" s="12">
        <f t="shared" si="4"/>
        <v>0</v>
      </c>
      <c r="AI67" s="12">
        <f t="shared" si="6"/>
        <v>0</v>
      </c>
      <c r="AJ67" s="12">
        <f t="shared" si="5"/>
        <v>0</v>
      </c>
      <c r="AK67" s="12">
        <f t="shared" si="5"/>
        <v>6.4011798654728044E-4</v>
      </c>
      <c r="AL67">
        <v>1190</v>
      </c>
      <c r="AM67">
        <v>41.629999999999995</v>
      </c>
      <c r="AN67">
        <v>5</v>
      </c>
      <c r="AO67">
        <v>31</v>
      </c>
      <c r="AP67">
        <v>0</v>
      </c>
      <c r="AQ67">
        <v>0</v>
      </c>
      <c r="AR67">
        <v>6</v>
      </c>
      <c r="AS67">
        <v>0</v>
      </c>
      <c r="AT67">
        <v>5.1157250000000003</v>
      </c>
      <c r="AU67">
        <v>174</v>
      </c>
      <c r="AV67">
        <v>164</v>
      </c>
      <c r="AW67">
        <v>45953</v>
      </c>
    </row>
    <row r="68" spans="1:49" x14ac:dyDescent="0.25">
      <c r="A68" s="1" t="s">
        <v>124</v>
      </c>
      <c r="B68" s="1" t="s">
        <v>18</v>
      </c>
      <c r="C68" s="1">
        <v>2011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890856</v>
      </c>
      <c r="P68">
        <v>432225</v>
      </c>
      <c r="Q68">
        <v>458631</v>
      </c>
      <c r="R68">
        <v>55769.298000000003</v>
      </c>
      <c r="S68">
        <v>112323.41400000002</v>
      </c>
      <c r="T68">
        <v>126170.592</v>
      </c>
      <c r="U68">
        <v>110709.19200000001</v>
      </c>
      <c r="V68">
        <v>117917.394</v>
      </c>
      <c r="W68">
        <v>131753.24400000001</v>
      </c>
      <c r="X68">
        <v>108786.44399999999</v>
      </c>
      <c r="Y68">
        <v>70359.245999999999</v>
      </c>
      <c r="Z68">
        <v>40071.9</v>
      </c>
      <c r="AA68">
        <v>16151.268</v>
      </c>
      <c r="AB68" s="12">
        <f t="shared" ref="AB68:AB131" si="7">D68/R68</f>
        <v>0</v>
      </c>
      <c r="AC68" s="12">
        <f t="shared" ref="AC68:AC131" si="8">E68/S68</f>
        <v>0</v>
      </c>
      <c r="AD68" s="12">
        <f t="shared" ref="AD68:AD131" si="9">F68/T68</f>
        <v>0</v>
      </c>
      <c r="AE68" s="12">
        <f t="shared" ref="AE68:AH131" si="10">G68/U68</f>
        <v>0</v>
      </c>
      <c r="AF68" s="12">
        <f t="shared" si="10"/>
        <v>0</v>
      </c>
      <c r="AG68" s="12">
        <f t="shared" si="10"/>
        <v>0</v>
      </c>
      <c r="AH68" s="12">
        <f t="shared" si="10"/>
        <v>0</v>
      </c>
      <c r="AI68" s="12">
        <f t="shared" si="6"/>
        <v>0</v>
      </c>
      <c r="AJ68" s="12">
        <f t="shared" si="5"/>
        <v>0</v>
      </c>
      <c r="AK68" s="12">
        <f t="shared" si="5"/>
        <v>0</v>
      </c>
      <c r="AL68">
        <v>6327</v>
      </c>
      <c r="AM68">
        <v>529.77999999999986</v>
      </c>
      <c r="AN68">
        <v>718</v>
      </c>
      <c r="AO68">
        <v>609</v>
      </c>
      <c r="AP68">
        <v>5</v>
      </c>
      <c r="AQ68">
        <v>0</v>
      </c>
      <c r="AR68">
        <v>223</v>
      </c>
      <c r="AS68">
        <v>0</v>
      </c>
      <c r="AT68">
        <v>26.955470500000004</v>
      </c>
      <c r="AU68">
        <v>1132</v>
      </c>
      <c r="AV68">
        <v>391</v>
      </c>
      <c r="AW68">
        <v>122035</v>
      </c>
    </row>
    <row r="69" spans="1:49" x14ac:dyDescent="0.25">
      <c r="A69" s="1" t="s">
        <v>125</v>
      </c>
      <c r="B69" s="1" t="s">
        <v>18</v>
      </c>
      <c r="C69" s="1">
        <v>2012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21</v>
      </c>
      <c r="N69">
        <v>21</v>
      </c>
      <c r="O69">
        <v>900131</v>
      </c>
      <c r="P69">
        <v>436338</v>
      </c>
      <c r="Q69">
        <v>463793</v>
      </c>
      <c r="R69">
        <v>56156.893000000004</v>
      </c>
      <c r="S69">
        <v>113484.041</v>
      </c>
      <c r="T69">
        <v>127042.61800000002</v>
      </c>
      <c r="U69">
        <v>111979.94399999999</v>
      </c>
      <c r="V69">
        <v>115866.42300000001</v>
      </c>
      <c r="W69">
        <v>132333.603</v>
      </c>
      <c r="X69">
        <v>111943.48799999998</v>
      </c>
      <c r="Y69">
        <v>73350.815000000002</v>
      </c>
      <c r="Z69">
        <v>41219.457000000002</v>
      </c>
      <c r="AA69">
        <v>16162.742999999999</v>
      </c>
      <c r="AB69" s="12">
        <f t="shared" si="7"/>
        <v>0</v>
      </c>
      <c r="AC69" s="12">
        <f t="shared" si="8"/>
        <v>0</v>
      </c>
      <c r="AD69" s="12">
        <f t="shared" si="9"/>
        <v>0</v>
      </c>
      <c r="AE69" s="12">
        <f t="shared" si="10"/>
        <v>0</v>
      </c>
      <c r="AF69" s="12">
        <f t="shared" si="10"/>
        <v>0</v>
      </c>
      <c r="AG69" s="12">
        <f t="shared" si="10"/>
        <v>0</v>
      </c>
      <c r="AH69" s="12">
        <f t="shared" si="10"/>
        <v>0</v>
      </c>
      <c r="AI69" s="12">
        <f t="shared" si="6"/>
        <v>0</v>
      </c>
      <c r="AJ69" s="12">
        <f t="shared" si="5"/>
        <v>0</v>
      </c>
      <c r="AK69" s="12">
        <f t="shared" si="5"/>
        <v>1.299284409830683E-3</v>
      </c>
      <c r="AL69">
        <v>3822</v>
      </c>
      <c r="AM69">
        <v>632.66</v>
      </c>
      <c r="AN69">
        <v>37</v>
      </c>
      <c r="AO69">
        <v>701</v>
      </c>
      <c r="AP69">
        <v>52</v>
      </c>
      <c r="AQ69">
        <v>0</v>
      </c>
      <c r="AR69">
        <v>68</v>
      </c>
      <c r="AS69">
        <v>0</v>
      </c>
      <c r="AT69">
        <v>21.409415899999996</v>
      </c>
      <c r="AU69">
        <v>632</v>
      </c>
      <c r="AV69">
        <v>361</v>
      </c>
      <c r="AW69">
        <v>111630</v>
      </c>
    </row>
    <row r="70" spans="1:49" x14ac:dyDescent="0.25">
      <c r="A70" s="1" t="s">
        <v>126</v>
      </c>
      <c r="B70" s="1" t="s">
        <v>18</v>
      </c>
      <c r="C70" s="1">
        <v>2013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10</v>
      </c>
      <c r="N70">
        <v>10</v>
      </c>
      <c r="O70">
        <v>908446</v>
      </c>
      <c r="P70">
        <v>439985</v>
      </c>
      <c r="Q70">
        <v>468461</v>
      </c>
      <c r="R70">
        <v>56145.642</v>
      </c>
      <c r="S70">
        <v>113812.83</v>
      </c>
      <c r="T70">
        <v>127261.97</v>
      </c>
      <c r="U70">
        <v>114392.564</v>
      </c>
      <c r="V70">
        <v>113779.46400000001</v>
      </c>
      <c r="W70">
        <v>132610.28</v>
      </c>
      <c r="X70">
        <v>115009.85800000001</v>
      </c>
      <c r="Y70">
        <v>77609.5</v>
      </c>
      <c r="Z70">
        <v>41069.712</v>
      </c>
      <c r="AA70">
        <v>16718.577999999998</v>
      </c>
      <c r="AB70" s="12">
        <f t="shared" si="7"/>
        <v>0</v>
      </c>
      <c r="AC70" s="12">
        <f t="shared" si="8"/>
        <v>0</v>
      </c>
      <c r="AD70" s="12">
        <f t="shared" si="9"/>
        <v>0</v>
      </c>
      <c r="AE70" s="12">
        <f t="shared" si="10"/>
        <v>0</v>
      </c>
      <c r="AF70" s="12">
        <f t="shared" si="10"/>
        <v>0</v>
      </c>
      <c r="AG70" s="12">
        <f t="shared" si="10"/>
        <v>0</v>
      </c>
      <c r="AH70" s="12">
        <f t="shared" si="10"/>
        <v>0</v>
      </c>
      <c r="AI70" s="12">
        <f t="shared" si="6"/>
        <v>0</v>
      </c>
      <c r="AJ70" s="12">
        <f t="shared" si="5"/>
        <v>0</v>
      </c>
      <c r="AK70" s="12">
        <f t="shared" si="5"/>
        <v>5.9813699466545545E-4</v>
      </c>
      <c r="AL70">
        <v>3407</v>
      </c>
      <c r="AM70">
        <v>806.16999999999985</v>
      </c>
      <c r="AN70">
        <v>100</v>
      </c>
      <c r="AO70">
        <v>321</v>
      </c>
      <c r="AP70">
        <v>278</v>
      </c>
      <c r="AQ70">
        <v>0</v>
      </c>
      <c r="AR70">
        <v>476</v>
      </c>
      <c r="AS70">
        <v>0</v>
      </c>
      <c r="AT70">
        <v>51.033793299999999</v>
      </c>
      <c r="AU70">
        <v>1316</v>
      </c>
      <c r="AV70">
        <v>341</v>
      </c>
      <c r="AW70">
        <v>87639</v>
      </c>
    </row>
    <row r="71" spans="1:49" x14ac:dyDescent="0.25">
      <c r="A71" s="1" t="s">
        <v>127</v>
      </c>
      <c r="B71" s="1" t="s">
        <v>18</v>
      </c>
      <c r="C71" s="1">
        <v>2014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11</v>
      </c>
      <c r="M71">
        <v>20</v>
      </c>
      <c r="N71">
        <v>31</v>
      </c>
      <c r="O71">
        <v>917060</v>
      </c>
      <c r="P71">
        <v>443923</v>
      </c>
      <c r="Q71">
        <v>473137</v>
      </c>
      <c r="R71">
        <v>55963.097000000002</v>
      </c>
      <c r="S71">
        <v>114168.27499999999</v>
      </c>
      <c r="T71">
        <v>126039.97400000002</v>
      </c>
      <c r="U71">
        <v>117064.497</v>
      </c>
      <c r="V71">
        <v>112274.973</v>
      </c>
      <c r="W71">
        <v>132012.74</v>
      </c>
      <c r="X71">
        <v>118516.83900000001</v>
      </c>
      <c r="Y71">
        <v>81244.688999999998</v>
      </c>
      <c r="Z71">
        <v>42241.995999999999</v>
      </c>
      <c r="AA71">
        <v>17598.285</v>
      </c>
      <c r="AB71" s="12">
        <f t="shared" si="7"/>
        <v>0</v>
      </c>
      <c r="AC71" s="12">
        <f t="shared" si="8"/>
        <v>0</v>
      </c>
      <c r="AD71" s="12">
        <f t="shared" si="9"/>
        <v>0</v>
      </c>
      <c r="AE71" s="12">
        <f t="shared" si="10"/>
        <v>0</v>
      </c>
      <c r="AF71" s="12">
        <f t="shared" si="10"/>
        <v>0</v>
      </c>
      <c r="AG71" s="12">
        <f t="shared" si="10"/>
        <v>0</v>
      </c>
      <c r="AH71" s="12">
        <f t="shared" si="10"/>
        <v>0</v>
      </c>
      <c r="AI71" s="12">
        <f t="shared" si="6"/>
        <v>0</v>
      </c>
      <c r="AJ71" s="12">
        <f t="shared" si="5"/>
        <v>2.6040436157420211E-4</v>
      </c>
      <c r="AK71" s="12">
        <f t="shared" si="5"/>
        <v>1.1364743780430877E-3</v>
      </c>
      <c r="AL71">
        <v>6657</v>
      </c>
      <c r="AM71">
        <v>914.14000000000021</v>
      </c>
      <c r="AN71">
        <v>574</v>
      </c>
      <c r="AO71">
        <v>566</v>
      </c>
      <c r="AP71">
        <v>728</v>
      </c>
      <c r="AQ71">
        <v>0</v>
      </c>
      <c r="AR71">
        <v>194</v>
      </c>
      <c r="AS71">
        <v>0</v>
      </c>
      <c r="AT71">
        <v>35.9118061</v>
      </c>
      <c r="AU71">
        <v>800</v>
      </c>
      <c r="AV71">
        <v>440</v>
      </c>
      <c r="AW71">
        <v>95878</v>
      </c>
    </row>
    <row r="72" spans="1:49" x14ac:dyDescent="0.25">
      <c r="A72" s="1" t="s">
        <v>128</v>
      </c>
      <c r="B72" s="1" t="s">
        <v>18</v>
      </c>
      <c r="C72" s="1">
        <v>2015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10</v>
      </c>
      <c r="L72">
        <v>0</v>
      </c>
      <c r="M72">
        <v>42</v>
      </c>
      <c r="N72">
        <v>52</v>
      </c>
      <c r="O72">
        <v>926454</v>
      </c>
      <c r="P72">
        <v>448413</v>
      </c>
      <c r="Q72">
        <v>478041</v>
      </c>
      <c r="R72">
        <v>55605.577000000005</v>
      </c>
      <c r="S72">
        <v>113673.158</v>
      </c>
      <c r="T72">
        <v>125757.539</v>
      </c>
      <c r="U72">
        <v>120033.74799999999</v>
      </c>
      <c r="V72">
        <v>111328.33799999999</v>
      </c>
      <c r="W72">
        <v>131079.57</v>
      </c>
      <c r="X72">
        <v>121253.851</v>
      </c>
      <c r="Y72">
        <v>85953.712</v>
      </c>
      <c r="Z72">
        <v>43807.407000000007</v>
      </c>
      <c r="AA72">
        <v>17788.268</v>
      </c>
      <c r="AB72" s="12">
        <f t="shared" si="7"/>
        <v>0</v>
      </c>
      <c r="AC72" s="12">
        <f t="shared" si="8"/>
        <v>0</v>
      </c>
      <c r="AD72" s="12">
        <f t="shared" si="9"/>
        <v>0</v>
      </c>
      <c r="AE72" s="12">
        <f t="shared" si="10"/>
        <v>0</v>
      </c>
      <c r="AF72" s="12">
        <f t="shared" si="10"/>
        <v>0</v>
      </c>
      <c r="AG72" s="12">
        <f t="shared" si="10"/>
        <v>0</v>
      </c>
      <c r="AH72" s="12">
        <f t="shared" si="10"/>
        <v>0</v>
      </c>
      <c r="AI72" s="12">
        <f t="shared" si="6"/>
        <v>1.1634168865214338E-4</v>
      </c>
      <c r="AJ72" s="12">
        <f t="shared" si="5"/>
        <v>0</v>
      </c>
      <c r="AK72" s="12">
        <f t="shared" si="5"/>
        <v>2.3611067699227379E-3</v>
      </c>
      <c r="AL72">
        <v>3445</v>
      </c>
      <c r="AM72">
        <v>308.25</v>
      </c>
      <c r="AN72">
        <v>5</v>
      </c>
      <c r="AO72">
        <v>332</v>
      </c>
      <c r="AP72">
        <v>320</v>
      </c>
      <c r="AQ72">
        <v>0</v>
      </c>
      <c r="AR72">
        <v>66</v>
      </c>
      <c r="AS72">
        <v>0</v>
      </c>
      <c r="AT72">
        <v>21.370872199999994</v>
      </c>
      <c r="AU72">
        <v>660</v>
      </c>
      <c r="AV72">
        <v>559</v>
      </c>
      <c r="AW72">
        <v>131652</v>
      </c>
    </row>
    <row r="73" spans="1:49" x14ac:dyDescent="0.25">
      <c r="A73" s="1" t="s">
        <v>383</v>
      </c>
      <c r="B73" s="1" t="s">
        <v>18</v>
      </c>
      <c r="C73" s="1">
        <v>2016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934695</v>
      </c>
      <c r="P73">
        <v>452416</v>
      </c>
      <c r="Q73">
        <v>482279</v>
      </c>
      <c r="R73">
        <v>55711.476000000002</v>
      </c>
      <c r="S73">
        <v>114488.31</v>
      </c>
      <c r="T73">
        <v>124332.12899999999</v>
      </c>
      <c r="U73">
        <v>122261.96699999999</v>
      </c>
      <c r="V73">
        <v>110395.70699999999</v>
      </c>
      <c r="W73">
        <v>129752.73000000001</v>
      </c>
      <c r="X73">
        <v>124605.88800000001</v>
      </c>
      <c r="Y73">
        <v>90855.747000000003</v>
      </c>
      <c r="Z73">
        <v>44843.163</v>
      </c>
      <c r="AA73">
        <v>17960.129999999997</v>
      </c>
      <c r="AB73" s="12">
        <f t="shared" si="7"/>
        <v>0</v>
      </c>
      <c r="AC73" s="12">
        <f t="shared" si="8"/>
        <v>0</v>
      </c>
      <c r="AD73" s="12">
        <f t="shared" si="9"/>
        <v>0</v>
      </c>
      <c r="AE73" s="12">
        <f t="shared" si="10"/>
        <v>0</v>
      </c>
      <c r="AF73" s="12">
        <f t="shared" si="10"/>
        <v>0</v>
      </c>
      <c r="AG73" s="12">
        <f t="shared" si="10"/>
        <v>0</v>
      </c>
      <c r="AH73" s="12">
        <f t="shared" si="10"/>
        <v>0</v>
      </c>
      <c r="AI73" s="12">
        <f t="shared" si="6"/>
        <v>0</v>
      </c>
      <c r="AJ73" s="12">
        <f t="shared" si="5"/>
        <v>0</v>
      </c>
      <c r="AK73" s="12">
        <f t="shared" si="5"/>
        <v>0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  <c r="AQ73" t="e">
        <v>#N/A</v>
      </c>
      <c r="AR73" t="e">
        <v>#N/A</v>
      </c>
      <c r="AS73" t="e">
        <v>#N/A</v>
      </c>
      <c r="AT73">
        <v>13.827587900000003</v>
      </c>
      <c r="AU73">
        <v>416</v>
      </c>
      <c r="AV73">
        <v>646</v>
      </c>
      <c r="AW73">
        <v>146531</v>
      </c>
    </row>
    <row r="74" spans="1:49" x14ac:dyDescent="0.25">
      <c r="A74" s="1" t="s">
        <v>384</v>
      </c>
      <c r="B74" s="1" t="s">
        <v>18</v>
      </c>
      <c r="C74" s="1">
        <v>2017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</v>
      </c>
      <c r="M74">
        <v>0</v>
      </c>
      <c r="N74">
        <v>10</v>
      </c>
      <c r="O74">
        <v>943732</v>
      </c>
      <c r="P74">
        <v>456876</v>
      </c>
      <c r="Q74">
        <v>486856</v>
      </c>
      <c r="R74">
        <v>55282</v>
      </c>
      <c r="S74">
        <v>114024</v>
      </c>
      <c r="T74">
        <v>122886</v>
      </c>
      <c r="U74">
        <v>125241</v>
      </c>
      <c r="V74">
        <v>110313</v>
      </c>
      <c r="W74">
        <v>128392</v>
      </c>
      <c r="X74">
        <v>127029</v>
      </c>
      <c r="Y74">
        <v>95605</v>
      </c>
      <c r="Z74">
        <v>46641</v>
      </c>
      <c r="AA74">
        <v>18319</v>
      </c>
      <c r="AB74" s="12">
        <f t="shared" si="7"/>
        <v>0</v>
      </c>
      <c r="AC74" s="12">
        <f t="shared" si="8"/>
        <v>0</v>
      </c>
      <c r="AD74" s="12">
        <f t="shared" si="9"/>
        <v>0</v>
      </c>
      <c r="AE74" s="12">
        <f t="shared" si="10"/>
        <v>0</v>
      </c>
      <c r="AF74" s="12">
        <f t="shared" si="10"/>
        <v>0</v>
      </c>
      <c r="AG74" s="12">
        <f t="shared" si="10"/>
        <v>0</v>
      </c>
      <c r="AH74" s="12">
        <f t="shared" si="10"/>
        <v>0</v>
      </c>
      <c r="AI74" s="12">
        <f t="shared" si="6"/>
        <v>0</v>
      </c>
      <c r="AJ74" s="12">
        <f t="shared" si="5"/>
        <v>2.144036362856714E-4</v>
      </c>
      <c r="AK74" s="12">
        <f t="shared" si="5"/>
        <v>0</v>
      </c>
      <c r="AL74" t="e">
        <v>#N/A</v>
      </c>
      <c r="AM74" t="e">
        <v>#N/A</v>
      </c>
      <c r="AN74" t="e">
        <v>#N/A</v>
      </c>
      <c r="AO74" t="e">
        <v>#N/A</v>
      </c>
      <c r="AP74" t="e">
        <v>#N/A</v>
      </c>
      <c r="AQ74" t="e">
        <v>#N/A</v>
      </c>
      <c r="AR74" t="e">
        <v>#N/A</v>
      </c>
      <c r="AS74" t="e">
        <v>#N/A</v>
      </c>
      <c r="AT74">
        <v>13.611030100000002</v>
      </c>
      <c r="AU74">
        <v>429</v>
      </c>
      <c r="AV74">
        <v>800</v>
      </c>
      <c r="AW74">
        <v>168214</v>
      </c>
    </row>
    <row r="75" spans="1:49" x14ac:dyDescent="0.25">
      <c r="A75" s="1" t="s">
        <v>489</v>
      </c>
      <c r="B75" s="1" t="s">
        <v>19</v>
      </c>
      <c r="C75" s="1">
        <v>2009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588433</v>
      </c>
      <c r="P75">
        <v>277522</v>
      </c>
      <c r="Q75">
        <v>310911</v>
      </c>
      <c r="R75">
        <v>35894.413</v>
      </c>
      <c r="S75">
        <v>59431.733</v>
      </c>
      <c r="T75">
        <v>89441.815999999992</v>
      </c>
      <c r="U75">
        <v>105917.94</v>
      </c>
      <c r="V75">
        <v>86499.650999999998</v>
      </c>
      <c r="W75">
        <v>78261.589000000007</v>
      </c>
      <c r="X75">
        <v>64139.197</v>
      </c>
      <c r="Y75">
        <v>36482.845999999998</v>
      </c>
      <c r="Z75">
        <v>23537.32</v>
      </c>
      <c r="AA75">
        <v>10003.361000000001</v>
      </c>
      <c r="AB75" s="12">
        <f t="shared" si="7"/>
        <v>0</v>
      </c>
      <c r="AC75" s="12">
        <f t="shared" si="8"/>
        <v>0</v>
      </c>
      <c r="AD75" s="12">
        <f t="shared" si="9"/>
        <v>0</v>
      </c>
      <c r="AE75" s="12">
        <f t="shared" si="10"/>
        <v>0</v>
      </c>
      <c r="AF75" s="12">
        <f t="shared" si="10"/>
        <v>0</v>
      </c>
      <c r="AG75" s="12">
        <f t="shared" si="10"/>
        <v>0</v>
      </c>
      <c r="AH75" s="12">
        <f t="shared" si="10"/>
        <v>0</v>
      </c>
      <c r="AI75" s="12">
        <f t="shared" si="6"/>
        <v>0</v>
      </c>
      <c r="AJ75" s="12">
        <f t="shared" si="5"/>
        <v>0</v>
      </c>
      <c r="AK75" s="12">
        <f t="shared" si="5"/>
        <v>0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>
        <v>0</v>
      </c>
      <c r="AU75">
        <v>0</v>
      </c>
      <c r="AV75">
        <v>0</v>
      </c>
      <c r="AW75">
        <v>0</v>
      </c>
    </row>
    <row r="76" spans="1:49" x14ac:dyDescent="0.25">
      <c r="A76" s="1" t="s">
        <v>129</v>
      </c>
      <c r="B76" s="1" t="s">
        <v>19</v>
      </c>
      <c r="C76" s="1">
        <v>2010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584400</v>
      </c>
      <c r="P76">
        <v>276101</v>
      </c>
      <c r="Q76">
        <v>308299</v>
      </c>
      <c r="R76">
        <v>32142</v>
      </c>
      <c r="S76">
        <v>53180.4</v>
      </c>
      <c r="T76">
        <v>99932.4</v>
      </c>
      <c r="U76">
        <v>113958</v>
      </c>
      <c r="V76">
        <v>81816</v>
      </c>
      <c r="W76">
        <v>75387.600000000006</v>
      </c>
      <c r="X76">
        <v>61946.399999999994</v>
      </c>
      <c r="Y76">
        <v>35648.400000000001</v>
      </c>
      <c r="Z76">
        <v>22207.200000000001</v>
      </c>
      <c r="AA76">
        <v>9350.4</v>
      </c>
      <c r="AB76" s="12">
        <f t="shared" si="7"/>
        <v>0</v>
      </c>
      <c r="AC76" s="12">
        <f t="shared" si="8"/>
        <v>0</v>
      </c>
      <c r="AD76" s="12">
        <f t="shared" si="9"/>
        <v>0</v>
      </c>
      <c r="AE76" s="12">
        <f t="shared" si="10"/>
        <v>0</v>
      </c>
      <c r="AF76" s="12">
        <f t="shared" si="10"/>
        <v>0</v>
      </c>
      <c r="AG76" s="12">
        <f t="shared" si="10"/>
        <v>0</v>
      </c>
      <c r="AH76" s="12">
        <f t="shared" si="10"/>
        <v>0</v>
      </c>
      <c r="AI76" s="12">
        <f t="shared" si="6"/>
        <v>0</v>
      </c>
      <c r="AJ76" s="12">
        <f t="shared" si="5"/>
        <v>0</v>
      </c>
      <c r="AK76" s="12">
        <f t="shared" si="5"/>
        <v>0</v>
      </c>
      <c r="AL76">
        <v>152</v>
      </c>
      <c r="AM76">
        <v>56.48</v>
      </c>
      <c r="AN76">
        <v>2</v>
      </c>
      <c r="AO76">
        <v>2</v>
      </c>
      <c r="AP76">
        <v>4</v>
      </c>
      <c r="AQ76">
        <v>0</v>
      </c>
      <c r="AR76">
        <v>3</v>
      </c>
      <c r="AS76">
        <v>0</v>
      </c>
      <c r="AT76">
        <v>45.832989999999995</v>
      </c>
      <c r="AU76">
        <v>1176</v>
      </c>
      <c r="AV76">
        <v>52</v>
      </c>
      <c r="AW76">
        <v>35512</v>
      </c>
    </row>
    <row r="77" spans="1:49" x14ac:dyDescent="0.25">
      <c r="A77" s="1" t="s">
        <v>130</v>
      </c>
      <c r="B77" s="1" t="s">
        <v>19</v>
      </c>
      <c r="C77" s="1">
        <v>2011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593955</v>
      </c>
      <c r="P77">
        <v>280675</v>
      </c>
      <c r="Q77">
        <v>313280</v>
      </c>
      <c r="R77">
        <v>33261.480000000003</v>
      </c>
      <c r="S77">
        <v>52268.04</v>
      </c>
      <c r="T77">
        <v>100972.35</v>
      </c>
      <c r="U77">
        <v>119384.955</v>
      </c>
      <c r="V77">
        <v>81965.790000000008</v>
      </c>
      <c r="W77">
        <v>75432.285000000003</v>
      </c>
      <c r="X77">
        <v>63553.184999999998</v>
      </c>
      <c r="Y77">
        <v>35637.300000000003</v>
      </c>
      <c r="Z77">
        <v>21382.38</v>
      </c>
      <c r="AA77">
        <v>10097.235000000001</v>
      </c>
      <c r="AB77" s="12">
        <f t="shared" si="7"/>
        <v>0</v>
      </c>
      <c r="AC77" s="12">
        <f t="shared" si="8"/>
        <v>0</v>
      </c>
      <c r="AD77" s="12">
        <f t="shared" si="9"/>
        <v>0</v>
      </c>
      <c r="AE77" s="12">
        <f t="shared" si="10"/>
        <v>0</v>
      </c>
      <c r="AF77" s="12">
        <f t="shared" si="10"/>
        <v>0</v>
      </c>
      <c r="AG77" s="12">
        <f t="shared" si="10"/>
        <v>0</v>
      </c>
      <c r="AH77" s="12">
        <f t="shared" si="10"/>
        <v>0</v>
      </c>
      <c r="AI77" s="12">
        <f t="shared" si="6"/>
        <v>0</v>
      </c>
      <c r="AJ77" s="12">
        <f t="shared" si="5"/>
        <v>0</v>
      </c>
      <c r="AK77" s="12">
        <f t="shared" si="5"/>
        <v>0</v>
      </c>
      <c r="AL77">
        <v>367</v>
      </c>
      <c r="AM77">
        <v>515.79999999999995</v>
      </c>
      <c r="AN77">
        <v>8</v>
      </c>
      <c r="AO77">
        <v>5</v>
      </c>
      <c r="AP77">
        <v>80</v>
      </c>
      <c r="AQ77">
        <v>0</v>
      </c>
      <c r="AR77">
        <v>33</v>
      </c>
      <c r="AS77">
        <v>0</v>
      </c>
      <c r="AT77">
        <v>160.68755580000004</v>
      </c>
      <c r="AU77">
        <v>3310</v>
      </c>
      <c r="AV77">
        <v>118</v>
      </c>
      <c r="AW77">
        <v>102474</v>
      </c>
    </row>
    <row r="78" spans="1:49" x14ac:dyDescent="0.25">
      <c r="A78" s="1" t="s">
        <v>131</v>
      </c>
      <c r="B78" s="1" t="s">
        <v>19</v>
      </c>
      <c r="C78" s="1">
        <v>2012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605759</v>
      </c>
      <c r="P78">
        <v>286427</v>
      </c>
      <c r="Q78">
        <v>319332</v>
      </c>
      <c r="R78">
        <v>34528.262999999999</v>
      </c>
      <c r="S78">
        <v>52095.274000000005</v>
      </c>
      <c r="T78">
        <v>101161.753</v>
      </c>
      <c r="U78">
        <v>125392.113</v>
      </c>
      <c r="V78">
        <v>82383.224000000002</v>
      </c>
      <c r="W78">
        <v>75114.116000000009</v>
      </c>
      <c r="X78">
        <v>64816.213000000003</v>
      </c>
      <c r="Y78">
        <v>37557.058000000005</v>
      </c>
      <c r="Z78">
        <v>21807.324000000001</v>
      </c>
      <c r="AA78">
        <v>10297.903</v>
      </c>
      <c r="AB78" s="12">
        <f t="shared" si="7"/>
        <v>0</v>
      </c>
      <c r="AC78" s="12">
        <f t="shared" si="8"/>
        <v>0</v>
      </c>
      <c r="AD78" s="12">
        <f t="shared" si="9"/>
        <v>0</v>
      </c>
      <c r="AE78" s="12">
        <f t="shared" si="10"/>
        <v>0</v>
      </c>
      <c r="AF78" s="12">
        <f t="shared" si="10"/>
        <v>0</v>
      </c>
      <c r="AG78" s="12">
        <f t="shared" si="10"/>
        <v>0</v>
      </c>
      <c r="AH78" s="12">
        <f t="shared" si="10"/>
        <v>0</v>
      </c>
      <c r="AI78" s="12">
        <f t="shared" si="6"/>
        <v>0</v>
      </c>
      <c r="AJ78" s="12">
        <f t="shared" si="5"/>
        <v>0</v>
      </c>
      <c r="AK78" s="12">
        <f t="shared" si="5"/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196.83119000000005</v>
      </c>
      <c r="AU78">
        <v>3771</v>
      </c>
      <c r="AV78">
        <v>81</v>
      </c>
      <c r="AW78">
        <v>103180</v>
      </c>
    </row>
    <row r="79" spans="1:49" x14ac:dyDescent="0.25">
      <c r="A79" s="1" t="s">
        <v>132</v>
      </c>
      <c r="B79" s="1" t="s">
        <v>19</v>
      </c>
      <c r="C79" s="1">
        <v>2013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619371</v>
      </c>
      <c r="P79">
        <v>293104</v>
      </c>
      <c r="Q79">
        <v>326267</v>
      </c>
      <c r="R79">
        <v>36542.889000000003</v>
      </c>
      <c r="S79">
        <v>52027.164000000004</v>
      </c>
      <c r="T79">
        <v>99718.731</v>
      </c>
      <c r="U79">
        <v>133164.76500000001</v>
      </c>
      <c r="V79">
        <v>84234.456000000006</v>
      </c>
      <c r="W79">
        <v>76182.633000000002</v>
      </c>
      <c r="X79">
        <v>65653.326000000001</v>
      </c>
      <c r="Y79">
        <v>38401.002</v>
      </c>
      <c r="Z79">
        <v>21677.985000000001</v>
      </c>
      <c r="AA79">
        <v>9909.9359999999997</v>
      </c>
      <c r="AB79" s="12">
        <f t="shared" si="7"/>
        <v>0</v>
      </c>
      <c r="AC79" s="12">
        <f t="shared" si="8"/>
        <v>0</v>
      </c>
      <c r="AD79" s="12">
        <f t="shared" si="9"/>
        <v>0</v>
      </c>
      <c r="AE79" s="12">
        <f t="shared" si="10"/>
        <v>0</v>
      </c>
      <c r="AF79" s="12">
        <f t="shared" si="10"/>
        <v>0</v>
      </c>
      <c r="AG79" s="12">
        <f t="shared" si="10"/>
        <v>0</v>
      </c>
      <c r="AH79" s="12">
        <f t="shared" si="10"/>
        <v>0</v>
      </c>
      <c r="AI79" s="12">
        <f t="shared" si="6"/>
        <v>0</v>
      </c>
      <c r="AJ79" s="12">
        <f t="shared" si="5"/>
        <v>0</v>
      </c>
      <c r="AK79" s="12">
        <f t="shared" si="5"/>
        <v>0</v>
      </c>
      <c r="AL79">
        <v>67</v>
      </c>
      <c r="AM79">
        <v>248.79000000000002</v>
      </c>
      <c r="AN79">
        <v>3</v>
      </c>
      <c r="AO79">
        <v>4</v>
      </c>
      <c r="AP79">
        <v>0</v>
      </c>
      <c r="AQ79">
        <v>0</v>
      </c>
      <c r="AR79">
        <v>22</v>
      </c>
      <c r="AS79">
        <v>0</v>
      </c>
      <c r="AT79">
        <v>302.10678000000007</v>
      </c>
      <c r="AU79">
        <v>4822</v>
      </c>
      <c r="AV79">
        <v>107</v>
      </c>
      <c r="AW79">
        <v>84012</v>
      </c>
    </row>
    <row r="80" spans="1:49" x14ac:dyDescent="0.25">
      <c r="A80" s="1" t="s">
        <v>133</v>
      </c>
      <c r="B80" s="1" t="s">
        <v>19</v>
      </c>
      <c r="C80" s="1">
        <v>2014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633736</v>
      </c>
      <c r="P80">
        <v>300030</v>
      </c>
      <c r="Q80">
        <v>333706</v>
      </c>
      <c r="R80">
        <v>38657.896000000001</v>
      </c>
      <c r="S80">
        <v>53233.824000000001</v>
      </c>
      <c r="T80">
        <v>98862.815999999992</v>
      </c>
      <c r="U80">
        <v>140055.65600000002</v>
      </c>
      <c r="V80">
        <v>87455.567999999999</v>
      </c>
      <c r="W80">
        <v>76048.320000000007</v>
      </c>
      <c r="X80">
        <v>67809.752000000008</v>
      </c>
      <c r="Y80">
        <v>39925.368000000002</v>
      </c>
      <c r="Z80">
        <v>21547.023999999998</v>
      </c>
      <c r="AA80">
        <v>10139.776</v>
      </c>
      <c r="AB80" s="12">
        <f t="shared" si="7"/>
        <v>0</v>
      </c>
      <c r="AC80" s="12">
        <f t="shared" si="8"/>
        <v>0</v>
      </c>
      <c r="AD80" s="12">
        <f t="shared" si="9"/>
        <v>0</v>
      </c>
      <c r="AE80" s="12">
        <f t="shared" si="10"/>
        <v>0</v>
      </c>
      <c r="AF80" s="12">
        <f t="shared" si="10"/>
        <v>0</v>
      </c>
      <c r="AG80" s="12">
        <f t="shared" si="10"/>
        <v>0</v>
      </c>
      <c r="AH80" s="12">
        <f t="shared" si="10"/>
        <v>0</v>
      </c>
      <c r="AI80" s="12">
        <f t="shared" si="6"/>
        <v>0</v>
      </c>
      <c r="AJ80" s="12">
        <f t="shared" si="5"/>
        <v>0</v>
      </c>
      <c r="AK80" s="12">
        <f t="shared" si="5"/>
        <v>0</v>
      </c>
      <c r="AL80">
        <v>307</v>
      </c>
      <c r="AM80">
        <v>1030.6100000000001</v>
      </c>
      <c r="AN80">
        <v>113</v>
      </c>
      <c r="AO80">
        <v>140</v>
      </c>
      <c r="AP80">
        <v>0</v>
      </c>
      <c r="AQ80">
        <v>0</v>
      </c>
      <c r="AR80">
        <v>5</v>
      </c>
      <c r="AS80">
        <v>0</v>
      </c>
      <c r="AT80">
        <v>418.55913999999996</v>
      </c>
      <c r="AU80">
        <v>5585</v>
      </c>
      <c r="AV80">
        <v>92</v>
      </c>
      <c r="AW80">
        <v>73135</v>
      </c>
    </row>
    <row r="81" spans="1:49" x14ac:dyDescent="0.25">
      <c r="A81" s="1" t="s">
        <v>134</v>
      </c>
      <c r="B81" s="1" t="s">
        <v>19</v>
      </c>
      <c r="C81" s="1">
        <v>2015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647484</v>
      </c>
      <c r="P81">
        <v>306674</v>
      </c>
      <c r="Q81">
        <v>340810</v>
      </c>
      <c r="R81">
        <v>40144.008000000002</v>
      </c>
      <c r="S81">
        <v>55036.14</v>
      </c>
      <c r="T81">
        <v>97770.084000000003</v>
      </c>
      <c r="U81">
        <v>145036.41600000003</v>
      </c>
      <c r="V81">
        <v>90000.276000000013</v>
      </c>
      <c r="W81">
        <v>77050.59599999999</v>
      </c>
      <c r="X81">
        <v>68633.304000000004</v>
      </c>
      <c r="Y81">
        <v>41438.975999999995</v>
      </c>
      <c r="Z81">
        <v>22014.455999999998</v>
      </c>
      <c r="AA81">
        <v>10359.744000000001</v>
      </c>
      <c r="AB81" s="12">
        <f t="shared" si="7"/>
        <v>0</v>
      </c>
      <c r="AC81" s="12">
        <f t="shared" si="8"/>
        <v>0</v>
      </c>
      <c r="AD81" s="12">
        <f t="shared" si="9"/>
        <v>0</v>
      </c>
      <c r="AE81" s="12">
        <f t="shared" si="10"/>
        <v>0</v>
      </c>
      <c r="AF81" s="12">
        <f t="shared" si="10"/>
        <v>0</v>
      </c>
      <c r="AG81" s="12">
        <f t="shared" si="10"/>
        <v>0</v>
      </c>
      <c r="AH81" s="12">
        <f t="shared" si="10"/>
        <v>0</v>
      </c>
      <c r="AI81" s="12">
        <f t="shared" si="6"/>
        <v>0</v>
      </c>
      <c r="AJ81" s="12">
        <f t="shared" si="5"/>
        <v>0</v>
      </c>
      <c r="AK81" s="12">
        <f t="shared" si="5"/>
        <v>0</v>
      </c>
      <c r="AL81">
        <v>86</v>
      </c>
      <c r="AM81">
        <v>392.84000000000003</v>
      </c>
      <c r="AN81">
        <v>0</v>
      </c>
      <c r="AO81">
        <v>59</v>
      </c>
      <c r="AP81">
        <v>0</v>
      </c>
      <c r="AQ81">
        <v>0</v>
      </c>
      <c r="AR81">
        <v>8</v>
      </c>
      <c r="AS81">
        <v>0</v>
      </c>
      <c r="AT81">
        <v>267.86635699999999</v>
      </c>
      <c r="AU81">
        <v>4010</v>
      </c>
      <c r="AV81">
        <v>71</v>
      </c>
      <c r="AW81">
        <v>63840</v>
      </c>
    </row>
    <row r="82" spans="1:49" x14ac:dyDescent="0.25">
      <c r="A82" s="1" t="s">
        <v>385</v>
      </c>
      <c r="B82" s="1" t="s">
        <v>19</v>
      </c>
      <c r="C82" s="1">
        <v>2016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659009</v>
      </c>
      <c r="P82">
        <v>312629</v>
      </c>
      <c r="Q82">
        <v>346380</v>
      </c>
      <c r="R82">
        <v>42176.576000000001</v>
      </c>
      <c r="S82">
        <v>57333.782999999996</v>
      </c>
      <c r="T82">
        <v>96874.323000000004</v>
      </c>
      <c r="U82">
        <v>149595.04300000001</v>
      </c>
      <c r="V82">
        <v>92920.269</v>
      </c>
      <c r="W82">
        <v>77104.053</v>
      </c>
      <c r="X82">
        <v>69195.945000000007</v>
      </c>
      <c r="Y82">
        <v>42835.584999999999</v>
      </c>
      <c r="Z82">
        <v>21747.296999999999</v>
      </c>
      <c r="AA82">
        <v>10544.144</v>
      </c>
      <c r="AB82" s="12">
        <f t="shared" si="7"/>
        <v>0</v>
      </c>
      <c r="AC82" s="12">
        <f t="shared" si="8"/>
        <v>0</v>
      </c>
      <c r="AD82" s="12">
        <f t="shared" si="9"/>
        <v>0</v>
      </c>
      <c r="AE82" s="12">
        <f t="shared" si="10"/>
        <v>0</v>
      </c>
      <c r="AF82" s="12">
        <f t="shared" si="10"/>
        <v>0</v>
      </c>
      <c r="AG82" s="12">
        <f t="shared" si="10"/>
        <v>0</v>
      </c>
      <c r="AH82" s="12">
        <f t="shared" si="10"/>
        <v>0</v>
      </c>
      <c r="AI82" s="12">
        <f t="shared" si="6"/>
        <v>0</v>
      </c>
      <c r="AJ82" s="12">
        <f t="shared" si="5"/>
        <v>0</v>
      </c>
      <c r="AK82" s="12">
        <f t="shared" si="5"/>
        <v>0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e">
        <v>#N/A</v>
      </c>
      <c r="AT82">
        <v>324.60781999999995</v>
      </c>
      <c r="AU82">
        <v>6953</v>
      </c>
      <c r="AV82">
        <v>103</v>
      </c>
      <c r="AW82">
        <v>112261</v>
      </c>
    </row>
    <row r="83" spans="1:49" x14ac:dyDescent="0.25">
      <c r="A83" s="1" t="s">
        <v>386</v>
      </c>
      <c r="B83" s="1" t="s">
        <v>19</v>
      </c>
      <c r="C83" s="1">
        <v>2017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672391</v>
      </c>
      <c r="P83">
        <v>319046</v>
      </c>
      <c r="Q83">
        <v>353345</v>
      </c>
      <c r="R83">
        <v>43607</v>
      </c>
      <c r="S83">
        <v>58900</v>
      </c>
      <c r="T83">
        <v>92041</v>
      </c>
      <c r="U83">
        <v>156390</v>
      </c>
      <c r="V83">
        <v>95604</v>
      </c>
      <c r="W83">
        <v>76580</v>
      </c>
      <c r="X83">
        <v>69500</v>
      </c>
      <c r="Y83">
        <v>45582</v>
      </c>
      <c r="Z83">
        <v>23058</v>
      </c>
      <c r="AA83">
        <v>11129</v>
      </c>
      <c r="AB83" s="12">
        <f t="shared" si="7"/>
        <v>0</v>
      </c>
      <c r="AC83" s="12">
        <f t="shared" si="8"/>
        <v>0</v>
      </c>
      <c r="AD83" s="12">
        <f t="shared" si="9"/>
        <v>0</v>
      </c>
      <c r="AE83" s="12">
        <f t="shared" si="10"/>
        <v>0</v>
      </c>
      <c r="AF83" s="12">
        <f t="shared" si="10"/>
        <v>0</v>
      </c>
      <c r="AG83" s="12">
        <f t="shared" si="10"/>
        <v>0</v>
      </c>
      <c r="AH83" s="12">
        <f t="shared" si="10"/>
        <v>0</v>
      </c>
      <c r="AI83" s="12">
        <f t="shared" si="6"/>
        <v>0</v>
      </c>
      <c r="AJ83" s="12">
        <f t="shared" si="6"/>
        <v>0</v>
      </c>
      <c r="AK83" s="12">
        <f t="shared" si="6"/>
        <v>0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>
        <v>233.96653999999998</v>
      </c>
      <c r="AU83">
        <v>13086</v>
      </c>
      <c r="AV83">
        <v>204</v>
      </c>
      <c r="AW83">
        <v>447022</v>
      </c>
    </row>
    <row r="84" spans="1:49" x14ac:dyDescent="0.25">
      <c r="A84" s="1" t="s">
        <v>490</v>
      </c>
      <c r="B84" s="1" t="s">
        <v>20</v>
      </c>
      <c r="C84" s="1">
        <v>2009</v>
      </c>
      <c r="D84">
        <v>0</v>
      </c>
      <c r="E84">
        <v>0</v>
      </c>
      <c r="F84">
        <v>0</v>
      </c>
      <c r="G84">
        <v>20</v>
      </c>
      <c r="H84">
        <v>22</v>
      </c>
      <c r="I84">
        <v>150</v>
      </c>
      <c r="J84">
        <v>201</v>
      </c>
      <c r="K84">
        <v>284</v>
      </c>
      <c r="L84">
        <v>604</v>
      </c>
      <c r="M84">
        <v>973</v>
      </c>
      <c r="N84">
        <v>2254</v>
      </c>
      <c r="O84">
        <v>18222420</v>
      </c>
      <c r="P84">
        <v>8953246</v>
      </c>
      <c r="Q84">
        <v>9269174</v>
      </c>
      <c r="R84">
        <v>1145650.9979999999</v>
      </c>
      <c r="S84">
        <v>2200526.0930000003</v>
      </c>
      <c r="T84">
        <v>2347623.716</v>
      </c>
      <c r="U84">
        <v>2290188.2549999999</v>
      </c>
      <c r="V84">
        <v>2518290.550999999</v>
      </c>
      <c r="W84">
        <v>2560323.9870000007</v>
      </c>
      <c r="X84">
        <v>2092147.9109999994</v>
      </c>
      <c r="Y84">
        <v>1478978.5720000002</v>
      </c>
      <c r="Z84">
        <v>1165060.9329999997</v>
      </c>
      <c r="AA84">
        <v>427425.42700000003</v>
      </c>
      <c r="AB84" s="12">
        <f t="shared" si="7"/>
        <v>0</v>
      </c>
      <c r="AC84" s="12">
        <f t="shared" si="8"/>
        <v>0</v>
      </c>
      <c r="AD84" s="12">
        <f t="shared" si="9"/>
        <v>0</v>
      </c>
      <c r="AE84" s="12">
        <f t="shared" si="10"/>
        <v>8.7329065444010844E-6</v>
      </c>
      <c r="AF84" s="12">
        <f t="shared" si="10"/>
        <v>8.7360848776023567E-6</v>
      </c>
      <c r="AG84" s="12">
        <f t="shared" si="10"/>
        <v>5.8586335464426506E-5</v>
      </c>
      <c r="AH84" s="12">
        <f t="shared" si="10"/>
        <v>9.6073513226857158E-5</v>
      </c>
      <c r="AI84" s="12">
        <f t="shared" si="6"/>
        <v>1.9202441832267463E-4</v>
      </c>
      <c r="AJ84" s="12">
        <f t="shared" si="6"/>
        <v>5.184278202898081E-4</v>
      </c>
      <c r="AK84" s="12">
        <f t="shared" si="6"/>
        <v>2.2764204900706572E-3</v>
      </c>
      <c r="AL84" t="e">
        <v>#N/A</v>
      </c>
      <c r="AM84" t="e">
        <v>#N/A</v>
      </c>
      <c r="AN84" t="e">
        <v>#N/A</v>
      </c>
      <c r="AO84" t="e">
        <v>#N/A</v>
      </c>
      <c r="AP84" t="e">
        <v>#N/A</v>
      </c>
      <c r="AQ84" t="e">
        <v>#N/A</v>
      </c>
      <c r="AR84" t="e">
        <v>#N/A</v>
      </c>
      <c r="AS84" t="e">
        <v>#N/A</v>
      </c>
      <c r="AT84">
        <v>0</v>
      </c>
      <c r="AU84">
        <v>0</v>
      </c>
      <c r="AV84">
        <v>0</v>
      </c>
      <c r="AW84">
        <v>0</v>
      </c>
    </row>
    <row r="85" spans="1:49" x14ac:dyDescent="0.25">
      <c r="A85" s="1" t="s">
        <v>491</v>
      </c>
      <c r="B85" s="1" t="s">
        <v>20</v>
      </c>
      <c r="C85" s="1">
        <v>2010</v>
      </c>
      <c r="D85">
        <v>0</v>
      </c>
      <c r="E85">
        <v>0</v>
      </c>
      <c r="F85">
        <v>0</v>
      </c>
      <c r="G85">
        <v>0</v>
      </c>
      <c r="H85">
        <v>0</v>
      </c>
      <c r="I85">
        <v>60</v>
      </c>
      <c r="J85">
        <v>140</v>
      </c>
      <c r="K85">
        <v>294</v>
      </c>
      <c r="L85">
        <v>648</v>
      </c>
      <c r="M85">
        <v>962</v>
      </c>
      <c r="N85">
        <v>2104</v>
      </c>
      <c r="O85">
        <v>18500150</v>
      </c>
      <c r="P85">
        <v>9043668</v>
      </c>
      <c r="Q85">
        <v>9456482</v>
      </c>
      <c r="R85">
        <v>1080836.835</v>
      </c>
      <c r="S85">
        <v>2202076.4870000007</v>
      </c>
      <c r="T85">
        <v>2439215.9299999992</v>
      </c>
      <c r="U85">
        <v>2247327.1740000006</v>
      </c>
      <c r="V85">
        <v>2505383.6539999996</v>
      </c>
      <c r="W85">
        <v>2664807.1129999999</v>
      </c>
      <c r="X85">
        <v>2222828.6969999997</v>
      </c>
      <c r="Y85">
        <v>1633381.0200000003</v>
      </c>
      <c r="Z85">
        <v>1086536.33</v>
      </c>
      <c r="AA85">
        <v>412305.614</v>
      </c>
      <c r="AB85" s="12">
        <f t="shared" si="7"/>
        <v>0</v>
      </c>
      <c r="AC85" s="12">
        <f t="shared" si="8"/>
        <v>0</v>
      </c>
      <c r="AD85" s="12">
        <f t="shared" si="9"/>
        <v>0</v>
      </c>
      <c r="AE85" s="12">
        <f t="shared" si="10"/>
        <v>0</v>
      </c>
      <c r="AF85" s="12">
        <f t="shared" si="10"/>
        <v>0</v>
      </c>
      <c r="AG85" s="12">
        <f t="shared" si="10"/>
        <v>2.2515700932835208E-5</v>
      </c>
      <c r="AH85" s="12">
        <f t="shared" si="10"/>
        <v>6.2982811131126947E-5</v>
      </c>
      <c r="AI85" s="12">
        <f t="shared" si="6"/>
        <v>1.7999474488812167E-4</v>
      </c>
      <c r="AJ85" s="12">
        <f t="shared" si="6"/>
        <v>5.963905505120109E-4</v>
      </c>
      <c r="AK85" s="12">
        <f t="shared" si="6"/>
        <v>2.3332207162233788E-3</v>
      </c>
      <c r="AL85" t="e">
        <v>#N/A</v>
      </c>
      <c r="AM85" t="e">
        <v>#N/A</v>
      </c>
      <c r="AN85" t="e">
        <v>#N/A</v>
      </c>
      <c r="AO85" t="e">
        <v>#N/A</v>
      </c>
      <c r="AP85" t="e">
        <v>#N/A</v>
      </c>
      <c r="AQ85" t="e">
        <v>#N/A</v>
      </c>
      <c r="AR85" t="e">
        <v>#N/A</v>
      </c>
      <c r="AS85" t="e">
        <v>#N/A</v>
      </c>
      <c r="AT85">
        <v>0</v>
      </c>
      <c r="AU85">
        <v>0</v>
      </c>
      <c r="AV85">
        <v>0</v>
      </c>
      <c r="AW85">
        <v>0</v>
      </c>
    </row>
    <row r="86" spans="1:49" x14ac:dyDescent="0.25">
      <c r="A86" s="1" t="s">
        <v>492</v>
      </c>
      <c r="B86" s="1" t="s">
        <v>20</v>
      </c>
      <c r="C86" s="1">
        <v>2011</v>
      </c>
      <c r="D86">
        <v>0</v>
      </c>
      <c r="E86">
        <v>0</v>
      </c>
      <c r="F86">
        <v>0</v>
      </c>
      <c r="G86">
        <v>0</v>
      </c>
      <c r="H86">
        <v>10</v>
      </c>
      <c r="I86">
        <v>74</v>
      </c>
      <c r="J86">
        <v>193</v>
      </c>
      <c r="K86">
        <v>327</v>
      </c>
      <c r="L86">
        <v>629</v>
      </c>
      <c r="M86">
        <v>1078</v>
      </c>
      <c r="N86">
        <v>2311</v>
      </c>
      <c r="O86">
        <v>18587927</v>
      </c>
      <c r="P86">
        <v>9084131</v>
      </c>
      <c r="Q86">
        <v>9503796</v>
      </c>
      <c r="R86">
        <v>1073654.807</v>
      </c>
      <c r="S86">
        <v>2192820.6609999998</v>
      </c>
      <c r="T86">
        <v>2445659.3059999999</v>
      </c>
      <c r="U86">
        <v>2264145.7240000004</v>
      </c>
      <c r="V86">
        <v>2460035.4679999999</v>
      </c>
      <c r="W86">
        <v>2686329.3809999996</v>
      </c>
      <c r="X86">
        <v>2276056.3210000009</v>
      </c>
      <c r="Y86">
        <v>1673538.595</v>
      </c>
      <c r="Z86">
        <v>1090709.9360000002</v>
      </c>
      <c r="AA86">
        <v>429136.14400000009</v>
      </c>
      <c r="AB86" s="12">
        <f t="shared" si="7"/>
        <v>0</v>
      </c>
      <c r="AC86" s="12">
        <f t="shared" si="8"/>
        <v>0</v>
      </c>
      <c r="AD86" s="12">
        <f t="shared" si="9"/>
        <v>0</v>
      </c>
      <c r="AE86" s="12">
        <f t="shared" si="10"/>
        <v>0</v>
      </c>
      <c r="AF86" s="12">
        <f t="shared" si="10"/>
        <v>4.064982041958104E-6</v>
      </c>
      <c r="AG86" s="12">
        <f t="shared" si="10"/>
        <v>2.7546882568977126E-5</v>
      </c>
      <c r="AH86" s="12">
        <f t="shared" si="10"/>
        <v>8.4795792713602148E-5</v>
      </c>
      <c r="AI86" s="12">
        <f t="shared" si="6"/>
        <v>1.9539435838347068E-4</v>
      </c>
      <c r="AJ86" s="12">
        <f t="shared" si="6"/>
        <v>5.7668861283757475E-4</v>
      </c>
      <c r="AK86" s="12">
        <f t="shared" si="6"/>
        <v>2.5120233172435825E-3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e">
        <v>#N/A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 s="1" t="s">
        <v>493</v>
      </c>
      <c r="B87" s="1" t="s">
        <v>20</v>
      </c>
      <c r="C87" s="1">
        <v>2012</v>
      </c>
      <c r="D87">
        <v>0</v>
      </c>
      <c r="E87">
        <v>0</v>
      </c>
      <c r="F87">
        <v>0</v>
      </c>
      <c r="G87">
        <v>0</v>
      </c>
      <c r="H87">
        <v>0</v>
      </c>
      <c r="I87">
        <v>25</v>
      </c>
      <c r="J87">
        <v>186</v>
      </c>
      <c r="K87">
        <v>324</v>
      </c>
      <c r="L87">
        <v>606</v>
      </c>
      <c r="M87">
        <v>1055</v>
      </c>
      <c r="N87">
        <v>2196</v>
      </c>
      <c r="O87">
        <v>18613958</v>
      </c>
      <c r="P87">
        <v>9091487</v>
      </c>
      <c r="Q87">
        <v>9522471</v>
      </c>
      <c r="R87">
        <v>1058097.4350000003</v>
      </c>
      <c r="S87">
        <v>2174938.8899999997</v>
      </c>
      <c r="T87">
        <v>2437328.4570000004</v>
      </c>
      <c r="U87">
        <v>2276317.5489999996</v>
      </c>
      <c r="V87">
        <v>2404013.0389999994</v>
      </c>
      <c r="W87">
        <v>2688063.9319999991</v>
      </c>
      <c r="X87">
        <v>2317513.835</v>
      </c>
      <c r="Y87">
        <v>1724960.9839999997</v>
      </c>
      <c r="Z87">
        <v>1091114.2209999999</v>
      </c>
      <c r="AA87">
        <v>443784.38100000005</v>
      </c>
      <c r="AB87" s="12">
        <f t="shared" si="7"/>
        <v>0</v>
      </c>
      <c r="AC87" s="12">
        <f t="shared" si="8"/>
        <v>0</v>
      </c>
      <c r="AD87" s="12">
        <f t="shared" si="9"/>
        <v>0</v>
      </c>
      <c r="AE87" s="12">
        <f t="shared" si="10"/>
        <v>0</v>
      </c>
      <c r="AF87" s="12">
        <f t="shared" si="10"/>
        <v>0</v>
      </c>
      <c r="AG87" s="12">
        <f t="shared" si="10"/>
        <v>9.3003740358955153E-6</v>
      </c>
      <c r="AH87" s="12">
        <f t="shared" si="10"/>
        <v>8.0258420550054663E-5</v>
      </c>
      <c r="AI87" s="12">
        <f t="shared" si="6"/>
        <v>1.8783033529760118E-4</v>
      </c>
      <c r="AJ87" s="12">
        <f t="shared" si="6"/>
        <v>5.5539556568569369E-4</v>
      </c>
      <c r="AK87" s="12">
        <f t="shared" si="6"/>
        <v>2.3772806010493638E-3</v>
      </c>
      <c r="AL87" t="e">
        <v>#N/A</v>
      </c>
      <c r="AM87" t="e">
        <v>#N/A</v>
      </c>
      <c r="AN87" t="e">
        <v>#N/A</v>
      </c>
      <c r="AO87" t="e">
        <v>#N/A</v>
      </c>
      <c r="AP87" t="e">
        <v>#N/A</v>
      </c>
      <c r="AQ87" t="e">
        <v>#N/A</v>
      </c>
      <c r="AR87" t="e">
        <v>#N/A</v>
      </c>
      <c r="AS87" t="e">
        <v>#N/A</v>
      </c>
      <c r="AT87">
        <v>0</v>
      </c>
      <c r="AU87">
        <v>0</v>
      </c>
      <c r="AV87">
        <v>0</v>
      </c>
      <c r="AW87">
        <v>0</v>
      </c>
    </row>
    <row r="88" spans="1:49" x14ac:dyDescent="0.25">
      <c r="A88" s="1" t="s">
        <v>494</v>
      </c>
      <c r="B88" s="1" t="s">
        <v>20</v>
      </c>
      <c r="C88" s="1">
        <v>2013</v>
      </c>
      <c r="D88">
        <v>0</v>
      </c>
      <c r="E88">
        <v>0</v>
      </c>
      <c r="F88">
        <v>0</v>
      </c>
      <c r="G88">
        <v>0</v>
      </c>
      <c r="H88">
        <v>13</v>
      </c>
      <c r="I88">
        <v>115</v>
      </c>
      <c r="J88">
        <v>278</v>
      </c>
      <c r="K88">
        <v>374</v>
      </c>
      <c r="L88">
        <v>609</v>
      </c>
      <c r="M88">
        <v>1153</v>
      </c>
      <c r="N88">
        <v>2542</v>
      </c>
      <c r="O88">
        <v>18717080</v>
      </c>
      <c r="P88">
        <v>9148008</v>
      </c>
      <c r="Q88">
        <v>9569072</v>
      </c>
      <c r="R88">
        <v>1057005.1019999993</v>
      </c>
      <c r="S88">
        <v>2179122.2949999999</v>
      </c>
      <c r="T88">
        <v>2436429.0209999997</v>
      </c>
      <c r="U88">
        <v>2308750.0830000001</v>
      </c>
      <c r="V88">
        <v>2376867.6139999991</v>
      </c>
      <c r="W88">
        <v>2687913.8810000005</v>
      </c>
      <c r="X88">
        <v>2355534.264</v>
      </c>
      <c r="Y88">
        <v>1769631.2789999996</v>
      </c>
      <c r="Z88">
        <v>1087892.1809999999</v>
      </c>
      <c r="AA88">
        <v>456121.97899999993</v>
      </c>
      <c r="AB88" s="12">
        <f t="shared" si="7"/>
        <v>0</v>
      </c>
      <c r="AC88" s="12">
        <f t="shared" si="8"/>
        <v>0</v>
      </c>
      <c r="AD88" s="12">
        <f t="shared" si="9"/>
        <v>0</v>
      </c>
      <c r="AE88" s="12">
        <f t="shared" si="10"/>
        <v>0</v>
      </c>
      <c r="AF88" s="12">
        <f t="shared" si="10"/>
        <v>5.4693832855598006E-6</v>
      </c>
      <c r="AG88" s="12">
        <f t="shared" si="10"/>
        <v>4.2784108826141358E-5</v>
      </c>
      <c r="AH88" s="12">
        <f t="shared" si="10"/>
        <v>1.1801993469113044E-4</v>
      </c>
      <c r="AI88" s="12">
        <f t="shared" si="6"/>
        <v>2.1134346145336194E-4</v>
      </c>
      <c r="AJ88" s="12">
        <f t="shared" si="6"/>
        <v>5.5979812212658979E-4</v>
      </c>
      <c r="AK88" s="12">
        <f t="shared" si="6"/>
        <v>2.5278325822575636E-3</v>
      </c>
      <c r="AL88" t="e">
        <v>#N/A</v>
      </c>
      <c r="AM88" t="e">
        <v>#N/A</v>
      </c>
      <c r="AN88" t="e">
        <v>#N/A</v>
      </c>
      <c r="AO88" t="e">
        <v>#N/A</v>
      </c>
      <c r="AP88" t="e">
        <v>#N/A</v>
      </c>
      <c r="AQ88" t="e">
        <v>#N/A</v>
      </c>
      <c r="AR88" t="e">
        <v>#N/A</v>
      </c>
      <c r="AS88" t="e">
        <v>#N/A</v>
      </c>
      <c r="AT88">
        <v>0</v>
      </c>
      <c r="AU88">
        <v>0</v>
      </c>
      <c r="AV88">
        <v>0</v>
      </c>
      <c r="AW88">
        <v>0</v>
      </c>
    </row>
    <row r="89" spans="1:49" x14ac:dyDescent="0.25">
      <c r="A89" s="1" t="s">
        <v>495</v>
      </c>
      <c r="B89" s="1" t="s">
        <v>20</v>
      </c>
      <c r="C89" s="1">
        <v>2014</v>
      </c>
      <c r="D89">
        <v>0</v>
      </c>
      <c r="E89">
        <v>0</v>
      </c>
      <c r="F89">
        <v>0</v>
      </c>
      <c r="G89">
        <v>13</v>
      </c>
      <c r="H89">
        <v>22</v>
      </c>
      <c r="I89">
        <v>139</v>
      </c>
      <c r="J89">
        <v>277</v>
      </c>
      <c r="K89">
        <v>388</v>
      </c>
      <c r="L89">
        <v>671</v>
      </c>
      <c r="M89">
        <v>1084</v>
      </c>
      <c r="N89">
        <v>2594</v>
      </c>
      <c r="O89">
        <v>19138571</v>
      </c>
      <c r="P89">
        <v>9345111</v>
      </c>
      <c r="Q89">
        <v>9793460</v>
      </c>
      <c r="R89">
        <v>1065821.46</v>
      </c>
      <c r="S89">
        <v>2211268.1559999986</v>
      </c>
      <c r="T89">
        <v>2462681.6260000016</v>
      </c>
      <c r="U89">
        <v>2384232.344</v>
      </c>
      <c r="V89">
        <v>2392589.6850000005</v>
      </c>
      <c r="W89">
        <v>2718694.2989999992</v>
      </c>
      <c r="X89">
        <v>2439529.0260000001</v>
      </c>
      <c r="Y89">
        <v>1866727.5399999996</v>
      </c>
      <c r="Z89">
        <v>1121856.0129999998</v>
      </c>
      <c r="AA89">
        <v>476025.81299999985</v>
      </c>
      <c r="AB89" s="12">
        <f t="shared" si="7"/>
        <v>0</v>
      </c>
      <c r="AC89" s="12">
        <f t="shared" si="8"/>
        <v>0</v>
      </c>
      <c r="AD89" s="12">
        <f t="shared" si="9"/>
        <v>0</v>
      </c>
      <c r="AE89" s="12">
        <f t="shared" si="10"/>
        <v>5.4524887361397186E-6</v>
      </c>
      <c r="AF89" s="12">
        <f t="shared" si="10"/>
        <v>9.1950576139008963E-6</v>
      </c>
      <c r="AG89" s="12">
        <f t="shared" si="10"/>
        <v>5.1127484267402749E-5</v>
      </c>
      <c r="AH89" s="12">
        <f t="shared" si="10"/>
        <v>1.135465071527294E-4</v>
      </c>
      <c r="AI89" s="12">
        <f t="shared" si="6"/>
        <v>2.0785036470828523E-4</v>
      </c>
      <c r="AJ89" s="12">
        <f t="shared" si="6"/>
        <v>5.9811597230347967E-4</v>
      </c>
      <c r="AK89" s="12">
        <f t="shared" si="6"/>
        <v>2.2771874347914832E-3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>
        <v>0</v>
      </c>
      <c r="AU89">
        <v>0</v>
      </c>
      <c r="AV89">
        <v>0</v>
      </c>
      <c r="AW89">
        <v>0</v>
      </c>
    </row>
    <row r="90" spans="1:49" x14ac:dyDescent="0.25">
      <c r="A90" s="1" t="s">
        <v>496</v>
      </c>
      <c r="B90" s="1" t="s">
        <v>20</v>
      </c>
      <c r="C90" s="1">
        <v>2015</v>
      </c>
      <c r="D90">
        <v>0</v>
      </c>
      <c r="E90">
        <v>0</v>
      </c>
      <c r="F90">
        <v>0</v>
      </c>
      <c r="G90">
        <v>0</v>
      </c>
      <c r="H90">
        <v>0</v>
      </c>
      <c r="I90">
        <v>56</v>
      </c>
      <c r="J90">
        <v>224</v>
      </c>
      <c r="K90">
        <v>441</v>
      </c>
      <c r="L90">
        <v>733</v>
      </c>
      <c r="M90">
        <v>1097</v>
      </c>
      <c r="N90">
        <v>2551</v>
      </c>
      <c r="O90">
        <v>19266113</v>
      </c>
      <c r="P90">
        <v>9410264</v>
      </c>
      <c r="Q90">
        <v>9855849</v>
      </c>
      <c r="R90">
        <v>1059585.5889999999</v>
      </c>
      <c r="S90">
        <v>2198721.6509999996</v>
      </c>
      <c r="T90">
        <v>2437090.6689999998</v>
      </c>
      <c r="U90">
        <v>2415834.3890000004</v>
      </c>
      <c r="V90">
        <v>2377757.2609999999</v>
      </c>
      <c r="W90">
        <v>2696890.0170000009</v>
      </c>
      <c r="X90">
        <v>2485282.4359999993</v>
      </c>
      <c r="Y90">
        <v>1952561.0160000003</v>
      </c>
      <c r="Z90">
        <v>1152340.2389999996</v>
      </c>
      <c r="AA90">
        <v>492651.68300000002</v>
      </c>
      <c r="AB90" s="12">
        <f t="shared" si="7"/>
        <v>0</v>
      </c>
      <c r="AC90" s="12">
        <f t="shared" si="8"/>
        <v>0</v>
      </c>
      <c r="AD90" s="12">
        <f t="shared" si="9"/>
        <v>0</v>
      </c>
      <c r="AE90" s="12">
        <f t="shared" si="10"/>
        <v>0</v>
      </c>
      <c r="AF90" s="12">
        <f t="shared" si="10"/>
        <v>0</v>
      </c>
      <c r="AG90" s="12">
        <f t="shared" si="10"/>
        <v>2.0764658420254732E-5</v>
      </c>
      <c r="AH90" s="12">
        <f t="shared" si="10"/>
        <v>9.0130601156350847E-5</v>
      </c>
      <c r="AI90" s="12">
        <f t="shared" si="6"/>
        <v>2.2585721848704569E-4</v>
      </c>
      <c r="AJ90" s="12">
        <f t="shared" si="6"/>
        <v>6.3609685333569285E-4</v>
      </c>
      <c r="AK90" s="12">
        <f t="shared" si="6"/>
        <v>2.2267253677483124E-3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>
        <v>0</v>
      </c>
      <c r="AU90">
        <v>0</v>
      </c>
      <c r="AV90">
        <v>0</v>
      </c>
      <c r="AW90">
        <v>0</v>
      </c>
    </row>
    <row r="91" spans="1:49" x14ac:dyDescent="0.25">
      <c r="A91" s="1" t="s">
        <v>497</v>
      </c>
      <c r="B91" s="1" t="s">
        <v>20</v>
      </c>
      <c r="C91" s="1">
        <v>2016</v>
      </c>
      <c r="D91">
        <v>0</v>
      </c>
      <c r="E91">
        <v>0</v>
      </c>
      <c r="F91">
        <v>0</v>
      </c>
      <c r="G91">
        <v>0</v>
      </c>
      <c r="H91">
        <v>30</v>
      </c>
      <c r="I91">
        <v>108</v>
      </c>
      <c r="J91">
        <v>274</v>
      </c>
      <c r="K91">
        <v>471</v>
      </c>
      <c r="L91">
        <v>701</v>
      </c>
      <c r="M91">
        <v>1088</v>
      </c>
      <c r="N91">
        <v>2672</v>
      </c>
      <c r="O91">
        <v>19861484</v>
      </c>
      <c r="P91">
        <v>9697476</v>
      </c>
      <c r="Q91">
        <v>10164008</v>
      </c>
      <c r="R91">
        <v>1089713.246</v>
      </c>
      <c r="S91">
        <v>2254578.0989999999</v>
      </c>
      <c r="T91">
        <v>2475393.7519999994</v>
      </c>
      <c r="U91">
        <v>2520758.426</v>
      </c>
      <c r="V91">
        <v>2424178.0149999997</v>
      </c>
      <c r="W91">
        <v>2737058.227</v>
      </c>
      <c r="X91">
        <v>2573326.1599999997</v>
      </c>
      <c r="Y91">
        <v>2076941.713</v>
      </c>
      <c r="Z91">
        <v>1193940.3329999996</v>
      </c>
      <c r="AA91">
        <v>514060.26300000004</v>
      </c>
      <c r="AB91" s="12">
        <f t="shared" si="7"/>
        <v>0</v>
      </c>
      <c r="AC91" s="12">
        <f t="shared" si="8"/>
        <v>0</v>
      </c>
      <c r="AD91" s="12">
        <f t="shared" si="9"/>
        <v>0</v>
      </c>
      <c r="AE91" s="12">
        <f t="shared" si="10"/>
        <v>0</v>
      </c>
      <c r="AF91" s="12">
        <f t="shared" si="10"/>
        <v>1.2375328797790456E-5</v>
      </c>
      <c r="AG91" s="12">
        <f t="shared" si="10"/>
        <v>3.9458422526281169E-5</v>
      </c>
      <c r="AH91" s="12">
        <f t="shared" si="10"/>
        <v>1.0647698074930386E-4</v>
      </c>
      <c r="AI91" s="12">
        <f t="shared" si="6"/>
        <v>2.2677574293583462E-4</v>
      </c>
      <c r="AJ91" s="12">
        <f t="shared" si="6"/>
        <v>5.8713151790308117E-4</v>
      </c>
      <c r="AK91" s="12">
        <f t="shared" si="6"/>
        <v>2.1164833742459491E-3</v>
      </c>
      <c r="AL91" t="e">
        <v>#N/A</v>
      </c>
      <c r="AM91" t="e">
        <v>#N/A</v>
      </c>
      <c r="AN91" t="e">
        <v>#N/A</v>
      </c>
      <c r="AO91" t="e">
        <v>#N/A</v>
      </c>
      <c r="AP91" t="e">
        <v>#N/A</v>
      </c>
      <c r="AQ91" t="e">
        <v>#N/A</v>
      </c>
      <c r="AR91" t="e">
        <v>#N/A</v>
      </c>
      <c r="AS91" t="e">
        <v>#N/A</v>
      </c>
      <c r="AT91">
        <v>0</v>
      </c>
      <c r="AU91">
        <v>0</v>
      </c>
      <c r="AV91">
        <v>0</v>
      </c>
      <c r="AW91">
        <v>0</v>
      </c>
    </row>
    <row r="92" spans="1:49" x14ac:dyDescent="0.25">
      <c r="A92" s="1" t="s">
        <v>498</v>
      </c>
      <c r="B92" s="1" t="s">
        <v>20</v>
      </c>
      <c r="C92" s="1">
        <v>2017</v>
      </c>
      <c r="D92">
        <v>0</v>
      </c>
      <c r="E92">
        <v>0</v>
      </c>
      <c r="F92">
        <v>0</v>
      </c>
      <c r="G92">
        <v>0</v>
      </c>
      <c r="H92">
        <v>0</v>
      </c>
      <c r="I92">
        <v>51</v>
      </c>
      <c r="J92">
        <v>300</v>
      </c>
      <c r="K92">
        <v>516</v>
      </c>
      <c r="L92">
        <v>744</v>
      </c>
      <c r="M92">
        <v>1294</v>
      </c>
      <c r="N92">
        <v>2905</v>
      </c>
      <c r="O92">
        <v>20177273</v>
      </c>
      <c r="P92">
        <v>9860188</v>
      </c>
      <c r="Q92">
        <v>10317085</v>
      </c>
      <c r="R92">
        <v>1099797</v>
      </c>
      <c r="S92">
        <v>2274458</v>
      </c>
      <c r="T92">
        <v>2477826</v>
      </c>
      <c r="U92">
        <v>2588801</v>
      </c>
      <c r="V92">
        <v>2452386</v>
      </c>
      <c r="W92">
        <v>2739262</v>
      </c>
      <c r="X92">
        <v>2635005</v>
      </c>
      <c r="Y92">
        <v>2159116</v>
      </c>
      <c r="Z92">
        <v>1229573</v>
      </c>
      <c r="AA92">
        <v>521049</v>
      </c>
      <c r="AB92" s="12">
        <f t="shared" si="7"/>
        <v>0</v>
      </c>
      <c r="AC92" s="12">
        <f t="shared" si="8"/>
        <v>0</v>
      </c>
      <c r="AD92" s="12">
        <f t="shared" si="9"/>
        <v>0</v>
      </c>
      <c r="AE92" s="12">
        <f t="shared" si="10"/>
        <v>0</v>
      </c>
      <c r="AF92" s="12">
        <f t="shared" si="10"/>
        <v>0</v>
      </c>
      <c r="AG92" s="12">
        <f t="shared" si="10"/>
        <v>1.8618153356634012E-5</v>
      </c>
      <c r="AH92" s="12">
        <f t="shared" si="10"/>
        <v>1.1385177637234085E-4</v>
      </c>
      <c r="AI92" s="12">
        <f t="shared" si="6"/>
        <v>2.3898669640723332E-4</v>
      </c>
      <c r="AJ92" s="12">
        <f t="shared" si="6"/>
        <v>6.0508810782279707E-4</v>
      </c>
      <c r="AK92" s="12">
        <f t="shared" si="6"/>
        <v>2.4834516523397992E-3</v>
      </c>
      <c r="AL92" t="e">
        <v>#N/A</v>
      </c>
      <c r="AM92" t="e">
        <v>#N/A</v>
      </c>
      <c r="AN92" t="e">
        <v>#N/A</v>
      </c>
      <c r="AO92" t="e">
        <v>#N/A</v>
      </c>
      <c r="AP92" t="e">
        <v>#N/A</v>
      </c>
      <c r="AQ92" t="e">
        <v>#N/A</v>
      </c>
      <c r="AR92" t="e">
        <v>#N/A</v>
      </c>
      <c r="AS92" t="e">
        <v>#N/A</v>
      </c>
      <c r="AT92">
        <v>0</v>
      </c>
      <c r="AU92">
        <v>0</v>
      </c>
      <c r="AV92">
        <v>0</v>
      </c>
      <c r="AW92">
        <v>0</v>
      </c>
    </row>
    <row r="93" spans="1:49" x14ac:dyDescent="0.25">
      <c r="A93" s="1" t="s">
        <v>499</v>
      </c>
      <c r="B93" s="1" t="s">
        <v>21</v>
      </c>
      <c r="C93" s="1">
        <v>2009</v>
      </c>
      <c r="D93">
        <v>0</v>
      </c>
      <c r="E93">
        <v>0</v>
      </c>
      <c r="F93">
        <v>0</v>
      </c>
      <c r="G93">
        <v>0</v>
      </c>
      <c r="H93">
        <v>10</v>
      </c>
      <c r="I93">
        <v>31</v>
      </c>
      <c r="J93">
        <v>116</v>
      </c>
      <c r="K93">
        <v>189</v>
      </c>
      <c r="L93">
        <v>410</v>
      </c>
      <c r="M93">
        <v>562</v>
      </c>
      <c r="N93">
        <v>1318</v>
      </c>
      <c r="O93">
        <v>9497667</v>
      </c>
      <c r="P93">
        <v>4666055</v>
      </c>
      <c r="Q93">
        <v>4831612</v>
      </c>
      <c r="R93">
        <v>727810.33900000027</v>
      </c>
      <c r="S93">
        <v>1367918.9609999997</v>
      </c>
      <c r="T93">
        <v>1369727.9640000002</v>
      </c>
      <c r="U93">
        <v>1356453.6110000007</v>
      </c>
      <c r="V93">
        <v>1442441.1719999993</v>
      </c>
      <c r="W93">
        <v>1326348.2989999994</v>
      </c>
      <c r="X93">
        <v>958662.86200000008</v>
      </c>
      <c r="Y93">
        <v>529997.60300000012</v>
      </c>
      <c r="Z93">
        <v>304765.27399999998</v>
      </c>
      <c r="AA93">
        <v>111636.011</v>
      </c>
      <c r="AB93" s="12">
        <f t="shared" si="7"/>
        <v>0</v>
      </c>
      <c r="AC93" s="12">
        <f t="shared" si="8"/>
        <v>0</v>
      </c>
      <c r="AD93" s="12">
        <f t="shared" si="9"/>
        <v>0</v>
      </c>
      <c r="AE93" s="12">
        <f t="shared" si="10"/>
        <v>0</v>
      </c>
      <c r="AF93" s="12">
        <f t="shared" si="10"/>
        <v>6.9326917409980892E-6</v>
      </c>
      <c r="AG93" s="12">
        <f t="shared" si="10"/>
        <v>2.33724429875414E-5</v>
      </c>
      <c r="AH93" s="12">
        <f t="shared" si="10"/>
        <v>1.210018710415007E-4</v>
      </c>
      <c r="AI93" s="12">
        <f t="shared" si="6"/>
        <v>3.5660538638322855E-4</v>
      </c>
      <c r="AJ93" s="12">
        <f t="shared" si="6"/>
        <v>1.3452976273143247E-3</v>
      </c>
      <c r="AK93" s="12">
        <f t="shared" si="6"/>
        <v>5.0342178564585218E-3</v>
      </c>
      <c r="AL93" t="e">
        <v>#N/A</v>
      </c>
      <c r="AM93" t="e">
        <v>#N/A</v>
      </c>
      <c r="AN93" t="e">
        <v>#N/A</v>
      </c>
      <c r="AO93" t="e">
        <v>#N/A</v>
      </c>
      <c r="AP93" t="e">
        <v>#N/A</v>
      </c>
      <c r="AQ93" t="e">
        <v>#N/A</v>
      </c>
      <c r="AR93" t="e">
        <v>#N/A</v>
      </c>
      <c r="AS93" t="e">
        <v>#N/A</v>
      </c>
      <c r="AT93">
        <v>0</v>
      </c>
      <c r="AU93">
        <v>0</v>
      </c>
      <c r="AV93">
        <v>0</v>
      </c>
      <c r="AW93">
        <v>0</v>
      </c>
    </row>
    <row r="94" spans="1:49" x14ac:dyDescent="0.25">
      <c r="A94" s="1" t="s">
        <v>135</v>
      </c>
      <c r="B94" s="1" t="s">
        <v>21</v>
      </c>
      <c r="C94" s="1">
        <v>2010</v>
      </c>
      <c r="D94">
        <v>0</v>
      </c>
      <c r="E94">
        <v>0</v>
      </c>
      <c r="F94">
        <v>0</v>
      </c>
      <c r="G94">
        <v>0</v>
      </c>
      <c r="H94">
        <v>0</v>
      </c>
      <c r="I94">
        <v>22</v>
      </c>
      <c r="J94">
        <v>91</v>
      </c>
      <c r="K94">
        <v>223</v>
      </c>
      <c r="L94">
        <v>392</v>
      </c>
      <c r="M94">
        <v>557</v>
      </c>
      <c r="N94">
        <v>1285</v>
      </c>
      <c r="O94">
        <v>9411980</v>
      </c>
      <c r="P94">
        <v>4599668</v>
      </c>
      <c r="Q94">
        <v>4812312</v>
      </c>
      <c r="R94">
        <v>684582.38200000057</v>
      </c>
      <c r="S94">
        <v>1346249.1009999996</v>
      </c>
      <c r="T94">
        <v>1364814.1389999997</v>
      </c>
      <c r="U94">
        <v>1312690.6660000009</v>
      </c>
      <c r="V94">
        <v>1413030.4450000001</v>
      </c>
      <c r="W94">
        <v>1335406.3420000002</v>
      </c>
      <c r="X94">
        <v>992477.09100000013</v>
      </c>
      <c r="Y94">
        <v>556261.70500000019</v>
      </c>
      <c r="Z94">
        <v>297921.51600000012</v>
      </c>
      <c r="AA94">
        <v>108187.29200000002</v>
      </c>
      <c r="AB94" s="12">
        <f t="shared" si="7"/>
        <v>0</v>
      </c>
      <c r="AC94" s="12">
        <f t="shared" si="8"/>
        <v>0</v>
      </c>
      <c r="AD94" s="12">
        <f t="shared" si="9"/>
        <v>0</v>
      </c>
      <c r="AE94" s="12">
        <f t="shared" si="10"/>
        <v>0</v>
      </c>
      <c r="AF94" s="12">
        <f t="shared" si="10"/>
        <v>0</v>
      </c>
      <c r="AG94" s="12">
        <f t="shared" si="10"/>
        <v>1.6474386340753201E-5</v>
      </c>
      <c r="AH94" s="12">
        <f t="shared" si="10"/>
        <v>9.1689773824713897E-5</v>
      </c>
      <c r="AI94" s="12">
        <f t="shared" si="6"/>
        <v>4.0089044058857137E-4</v>
      </c>
      <c r="AJ94" s="12">
        <f t="shared" si="6"/>
        <v>1.3157827781730268E-3</v>
      </c>
      <c r="AK94" s="12">
        <f t="shared" si="6"/>
        <v>5.1484789914142586E-3</v>
      </c>
      <c r="AL94">
        <v>8050</v>
      </c>
      <c r="AM94">
        <v>176.49999999999997</v>
      </c>
      <c r="AN94">
        <v>13</v>
      </c>
      <c r="AO94">
        <v>47</v>
      </c>
      <c r="AP94">
        <v>90</v>
      </c>
      <c r="AQ94">
        <v>0</v>
      </c>
      <c r="AR94">
        <v>1310</v>
      </c>
      <c r="AS94">
        <v>0</v>
      </c>
      <c r="AT94">
        <v>51.428020000000004</v>
      </c>
      <c r="AU94">
        <v>18992</v>
      </c>
      <c r="AV94">
        <v>802</v>
      </c>
      <c r="AW94">
        <v>491988</v>
      </c>
    </row>
    <row r="95" spans="1:49" x14ac:dyDescent="0.25">
      <c r="A95" s="1" t="s">
        <v>136</v>
      </c>
      <c r="B95" s="1" t="s">
        <v>21</v>
      </c>
      <c r="C95" s="1">
        <v>2011</v>
      </c>
      <c r="D95">
        <v>0</v>
      </c>
      <c r="E95">
        <v>0</v>
      </c>
      <c r="F95">
        <v>0</v>
      </c>
      <c r="G95">
        <v>0</v>
      </c>
      <c r="H95">
        <v>0</v>
      </c>
      <c r="I95">
        <v>12</v>
      </c>
      <c r="J95">
        <v>130</v>
      </c>
      <c r="K95">
        <v>253</v>
      </c>
      <c r="L95">
        <v>376</v>
      </c>
      <c r="M95">
        <v>544</v>
      </c>
      <c r="N95">
        <v>1315</v>
      </c>
      <c r="O95">
        <v>9455367</v>
      </c>
      <c r="P95">
        <v>4620046</v>
      </c>
      <c r="Q95">
        <v>4835321</v>
      </c>
      <c r="R95">
        <v>679333.37300000002</v>
      </c>
      <c r="S95">
        <v>1351738.2599999991</v>
      </c>
      <c r="T95">
        <v>1368600.4659999998</v>
      </c>
      <c r="U95">
        <v>1310807.3849999998</v>
      </c>
      <c r="V95">
        <v>1394516.9159999988</v>
      </c>
      <c r="W95">
        <v>1346240.4639999992</v>
      </c>
      <c r="X95">
        <v>1019205.557</v>
      </c>
      <c r="Y95">
        <v>574548.26199999999</v>
      </c>
      <c r="Z95">
        <v>301849.76800000004</v>
      </c>
      <c r="AA95">
        <v>109612.06999999998</v>
      </c>
      <c r="AB95" s="12">
        <f t="shared" si="7"/>
        <v>0</v>
      </c>
      <c r="AC95" s="12">
        <f t="shared" si="8"/>
        <v>0</v>
      </c>
      <c r="AD95" s="12">
        <f t="shared" si="9"/>
        <v>0</v>
      </c>
      <c r="AE95" s="12">
        <f t="shared" si="10"/>
        <v>0</v>
      </c>
      <c r="AF95" s="12">
        <f t="shared" si="10"/>
        <v>0</v>
      </c>
      <c r="AG95" s="12">
        <f t="shared" si="10"/>
        <v>8.913712164277961E-6</v>
      </c>
      <c r="AH95" s="12">
        <f t="shared" si="10"/>
        <v>1.2755032496354412E-4</v>
      </c>
      <c r="AI95" s="12">
        <f t="shared" si="6"/>
        <v>4.4034594956271923E-4</v>
      </c>
      <c r="AJ95" s="12">
        <f t="shared" si="6"/>
        <v>1.2456527712156463E-3</v>
      </c>
      <c r="AK95" s="12">
        <f t="shared" si="6"/>
        <v>4.9629570904007204E-3</v>
      </c>
      <c r="AL95">
        <v>17142</v>
      </c>
      <c r="AM95">
        <v>288.51</v>
      </c>
      <c r="AN95">
        <v>117</v>
      </c>
      <c r="AO95">
        <v>211</v>
      </c>
      <c r="AP95">
        <v>986</v>
      </c>
      <c r="AQ95">
        <v>0</v>
      </c>
      <c r="AR95">
        <v>469</v>
      </c>
      <c r="AS95">
        <v>0</v>
      </c>
      <c r="AT95">
        <v>100.170833</v>
      </c>
      <c r="AU95">
        <v>33476</v>
      </c>
      <c r="AV95">
        <v>2757</v>
      </c>
      <c r="AW95">
        <v>1702789</v>
      </c>
    </row>
    <row r="96" spans="1:49" x14ac:dyDescent="0.25">
      <c r="A96" s="1" t="s">
        <v>137</v>
      </c>
      <c r="B96" s="1" t="s">
        <v>21</v>
      </c>
      <c r="C96" s="1">
        <v>2012</v>
      </c>
      <c r="D96">
        <v>0</v>
      </c>
      <c r="E96">
        <v>0</v>
      </c>
      <c r="F96">
        <v>0</v>
      </c>
      <c r="G96">
        <v>0</v>
      </c>
      <c r="H96">
        <v>0</v>
      </c>
      <c r="I96">
        <v>13</v>
      </c>
      <c r="J96">
        <v>109</v>
      </c>
      <c r="K96">
        <v>156</v>
      </c>
      <c r="L96">
        <v>419</v>
      </c>
      <c r="M96">
        <v>533</v>
      </c>
      <c r="N96">
        <v>1230</v>
      </c>
      <c r="O96">
        <v>9452262</v>
      </c>
      <c r="P96">
        <v>4619822</v>
      </c>
      <c r="Q96">
        <v>4832440</v>
      </c>
      <c r="R96">
        <v>668779.02</v>
      </c>
      <c r="S96">
        <v>1349868.2549999997</v>
      </c>
      <c r="T96">
        <v>1364562.6910000013</v>
      </c>
      <c r="U96">
        <v>1308084.1799999992</v>
      </c>
      <c r="V96">
        <v>1373155.7419999994</v>
      </c>
      <c r="W96">
        <v>1345170.898</v>
      </c>
      <c r="X96">
        <v>1039452.2730000004</v>
      </c>
      <c r="Y96">
        <v>592994.93100000045</v>
      </c>
      <c r="Z96">
        <v>303012.57799999986</v>
      </c>
      <c r="AA96">
        <v>112049.67500000002</v>
      </c>
      <c r="AB96" s="12">
        <f t="shared" si="7"/>
        <v>0</v>
      </c>
      <c r="AC96" s="12">
        <f t="shared" si="8"/>
        <v>0</v>
      </c>
      <c r="AD96" s="12">
        <f t="shared" si="9"/>
        <v>0</v>
      </c>
      <c r="AE96" s="12">
        <f t="shared" si="10"/>
        <v>0</v>
      </c>
      <c r="AF96" s="12">
        <f t="shared" si="10"/>
        <v>0</v>
      </c>
      <c r="AG96" s="12">
        <f t="shared" si="10"/>
        <v>9.6641995595715003E-6</v>
      </c>
      <c r="AH96" s="12">
        <f t="shared" si="10"/>
        <v>1.0486291947335994E-4</v>
      </c>
      <c r="AI96" s="12">
        <f t="shared" si="6"/>
        <v>2.6307138871647435E-4</v>
      </c>
      <c r="AJ96" s="12">
        <f t="shared" si="6"/>
        <v>1.3827808824490454E-3</v>
      </c>
      <c r="AK96" s="12">
        <f t="shared" si="6"/>
        <v>4.756818794878253E-3</v>
      </c>
      <c r="AL96">
        <v>24072</v>
      </c>
      <c r="AM96">
        <v>412.28000000000003</v>
      </c>
      <c r="AN96">
        <v>51</v>
      </c>
      <c r="AO96">
        <v>263</v>
      </c>
      <c r="AP96">
        <v>2536</v>
      </c>
      <c r="AQ96">
        <v>0</v>
      </c>
      <c r="AR96">
        <v>425</v>
      </c>
      <c r="AS96">
        <v>0</v>
      </c>
      <c r="AT96">
        <v>88.051921000000007</v>
      </c>
      <c r="AU96">
        <v>26914</v>
      </c>
      <c r="AV96">
        <v>2305</v>
      </c>
      <c r="AW96">
        <v>1570495</v>
      </c>
    </row>
    <row r="97" spans="1:49" x14ac:dyDescent="0.25">
      <c r="A97" s="1" t="s">
        <v>138</v>
      </c>
      <c r="B97" s="1" t="s">
        <v>21</v>
      </c>
      <c r="C97" s="1">
        <v>2013</v>
      </c>
      <c r="D97">
        <v>0</v>
      </c>
      <c r="E97">
        <v>0</v>
      </c>
      <c r="F97">
        <v>0</v>
      </c>
      <c r="G97">
        <v>0</v>
      </c>
      <c r="H97">
        <v>17</v>
      </c>
      <c r="I97">
        <v>42</v>
      </c>
      <c r="J97">
        <v>113</v>
      </c>
      <c r="K97">
        <v>222</v>
      </c>
      <c r="L97">
        <v>398</v>
      </c>
      <c r="M97">
        <v>531</v>
      </c>
      <c r="N97">
        <v>1323</v>
      </c>
      <c r="O97">
        <v>9590792</v>
      </c>
      <c r="P97">
        <v>4680136</v>
      </c>
      <c r="Q97">
        <v>4910656</v>
      </c>
      <c r="R97">
        <v>664131.05300000019</v>
      </c>
      <c r="S97">
        <v>1369551.8509999998</v>
      </c>
      <c r="T97">
        <v>1384401.3210000002</v>
      </c>
      <c r="U97">
        <v>1312507.04</v>
      </c>
      <c r="V97">
        <v>1360480.3209999995</v>
      </c>
      <c r="W97">
        <v>1359641.5059999998</v>
      </c>
      <c r="X97">
        <v>1076436.2519999996</v>
      </c>
      <c r="Y97">
        <v>632557.40200000035</v>
      </c>
      <c r="Z97">
        <v>314549.05800000002</v>
      </c>
      <c r="AA97">
        <v>116858.79200000006</v>
      </c>
      <c r="AB97" s="12">
        <f t="shared" si="7"/>
        <v>0</v>
      </c>
      <c r="AC97" s="12">
        <f t="shared" si="8"/>
        <v>0</v>
      </c>
      <c r="AD97" s="12">
        <f t="shared" si="9"/>
        <v>0</v>
      </c>
      <c r="AE97" s="12">
        <f t="shared" si="10"/>
        <v>0</v>
      </c>
      <c r="AF97" s="12">
        <f t="shared" si="10"/>
        <v>1.2495586843552737E-5</v>
      </c>
      <c r="AG97" s="12">
        <f t="shared" si="10"/>
        <v>3.0890495630397445E-5</v>
      </c>
      <c r="AH97" s="12">
        <f t="shared" si="10"/>
        <v>1.049760260210932E-4</v>
      </c>
      <c r="AI97" s="12">
        <f t="shared" si="6"/>
        <v>3.5095629155249355E-4</v>
      </c>
      <c r="AJ97" s="12">
        <f t="shared" si="6"/>
        <v>1.2653034236713562E-3</v>
      </c>
      <c r="AK97" s="12">
        <f t="shared" si="6"/>
        <v>4.5439456536569348E-3</v>
      </c>
      <c r="AL97">
        <v>33799</v>
      </c>
      <c r="AM97">
        <v>460.84000000000003</v>
      </c>
      <c r="AN97">
        <v>214</v>
      </c>
      <c r="AO97">
        <v>175</v>
      </c>
      <c r="AP97">
        <v>2450</v>
      </c>
      <c r="AQ97">
        <v>0</v>
      </c>
      <c r="AR97">
        <v>2069</v>
      </c>
      <c r="AS97">
        <v>0</v>
      </c>
      <c r="AT97">
        <v>75.968618000000006</v>
      </c>
      <c r="AU97">
        <v>22001</v>
      </c>
      <c r="AV97">
        <v>1910</v>
      </c>
      <c r="AW97">
        <v>1514663</v>
      </c>
    </row>
    <row r="98" spans="1:49" x14ac:dyDescent="0.25">
      <c r="A98" s="1" t="s">
        <v>139</v>
      </c>
      <c r="B98" s="1" t="s">
        <v>21</v>
      </c>
      <c r="C98" s="1">
        <v>2014</v>
      </c>
      <c r="D98">
        <v>0</v>
      </c>
      <c r="E98">
        <v>0</v>
      </c>
      <c r="F98">
        <v>0</v>
      </c>
      <c r="G98">
        <v>0</v>
      </c>
      <c r="H98">
        <v>14</v>
      </c>
      <c r="I98">
        <v>47</v>
      </c>
      <c r="J98">
        <v>187</v>
      </c>
      <c r="K98">
        <v>257</v>
      </c>
      <c r="L98">
        <v>348</v>
      </c>
      <c r="M98">
        <v>528</v>
      </c>
      <c r="N98">
        <v>1381</v>
      </c>
      <c r="O98">
        <v>9478952</v>
      </c>
      <c r="P98">
        <v>4628916</v>
      </c>
      <c r="Q98">
        <v>4850036</v>
      </c>
      <c r="R98">
        <v>645999.88000000024</v>
      </c>
      <c r="S98">
        <v>1347489.2980000002</v>
      </c>
      <c r="T98">
        <v>1365894.4919999996</v>
      </c>
      <c r="U98">
        <v>1306832.5249999999</v>
      </c>
      <c r="V98">
        <v>1332399.8110000002</v>
      </c>
      <c r="W98">
        <v>1335126.5769999996</v>
      </c>
      <c r="X98">
        <v>1075293.314</v>
      </c>
      <c r="Y98">
        <v>640930.48799999978</v>
      </c>
      <c r="Z98">
        <v>311844.62199999992</v>
      </c>
      <c r="AA98">
        <v>113925.14099999999</v>
      </c>
      <c r="AB98" s="12">
        <f t="shared" si="7"/>
        <v>0</v>
      </c>
      <c r="AC98" s="12">
        <f t="shared" si="8"/>
        <v>0</v>
      </c>
      <c r="AD98" s="12">
        <f t="shared" si="9"/>
        <v>0</v>
      </c>
      <c r="AE98" s="12">
        <f t="shared" si="10"/>
        <v>0</v>
      </c>
      <c r="AF98" s="12">
        <f t="shared" si="10"/>
        <v>1.0507356639065147E-5</v>
      </c>
      <c r="AG98" s="12">
        <f t="shared" si="10"/>
        <v>3.5202654796677017E-5</v>
      </c>
      <c r="AH98" s="12">
        <f t="shared" si="10"/>
        <v>1.7390603806916258E-4</v>
      </c>
      <c r="AI98" s="12">
        <f t="shared" si="6"/>
        <v>4.0097952088682677E-4</v>
      </c>
      <c r="AJ98" s="12">
        <f t="shared" si="6"/>
        <v>1.1159403608377767E-3</v>
      </c>
      <c r="AK98" s="12">
        <f t="shared" si="6"/>
        <v>4.6346223086965507E-3</v>
      </c>
      <c r="AL98">
        <v>33974</v>
      </c>
      <c r="AM98">
        <v>365.15</v>
      </c>
      <c r="AN98">
        <v>111</v>
      </c>
      <c r="AO98">
        <v>362</v>
      </c>
      <c r="AP98">
        <v>3258</v>
      </c>
      <c r="AQ98">
        <v>0</v>
      </c>
      <c r="AR98">
        <v>712</v>
      </c>
      <c r="AS98">
        <v>0</v>
      </c>
      <c r="AT98">
        <v>63.931174900000002</v>
      </c>
      <c r="AU98">
        <v>15117</v>
      </c>
      <c r="AV98">
        <v>1636</v>
      </c>
      <c r="AW98">
        <v>1186250</v>
      </c>
    </row>
    <row r="99" spans="1:49" x14ac:dyDescent="0.25">
      <c r="A99" s="1" t="s">
        <v>140</v>
      </c>
      <c r="B99" s="1" t="s">
        <v>21</v>
      </c>
      <c r="C99" s="1">
        <v>2015</v>
      </c>
      <c r="D99">
        <v>0</v>
      </c>
      <c r="E99">
        <v>0</v>
      </c>
      <c r="F99">
        <v>0</v>
      </c>
      <c r="G99">
        <v>0</v>
      </c>
      <c r="H99">
        <v>0</v>
      </c>
      <c r="I99">
        <v>11</v>
      </c>
      <c r="J99">
        <v>162</v>
      </c>
      <c r="K99">
        <v>241</v>
      </c>
      <c r="L99">
        <v>419</v>
      </c>
      <c r="M99">
        <v>499</v>
      </c>
      <c r="N99">
        <v>1332</v>
      </c>
      <c r="O99">
        <v>9631395</v>
      </c>
      <c r="P99">
        <v>4698623</v>
      </c>
      <c r="Q99">
        <v>4932772</v>
      </c>
      <c r="R99">
        <v>642174.49</v>
      </c>
      <c r="S99">
        <v>1359625.4349999998</v>
      </c>
      <c r="T99">
        <v>1379047.7269999995</v>
      </c>
      <c r="U99">
        <v>1322390.8870000001</v>
      </c>
      <c r="V99">
        <v>1334674.2350000003</v>
      </c>
      <c r="W99">
        <v>1348412.7810000004</v>
      </c>
      <c r="X99">
        <v>1114712.6999999995</v>
      </c>
      <c r="Y99">
        <v>687388.326</v>
      </c>
      <c r="Z99">
        <v>326161.30200000014</v>
      </c>
      <c r="AA99">
        <v>117757.39100000002</v>
      </c>
      <c r="AB99" s="12">
        <f t="shared" si="7"/>
        <v>0</v>
      </c>
      <c r="AC99" s="12">
        <f t="shared" si="8"/>
        <v>0</v>
      </c>
      <c r="AD99" s="12">
        <f t="shared" si="9"/>
        <v>0</v>
      </c>
      <c r="AE99" s="12">
        <f t="shared" si="10"/>
        <v>0</v>
      </c>
      <c r="AF99" s="12">
        <f t="shared" si="10"/>
        <v>0</v>
      </c>
      <c r="AG99" s="12">
        <f t="shared" si="10"/>
        <v>8.1577393473252737E-6</v>
      </c>
      <c r="AH99" s="12">
        <f t="shared" si="10"/>
        <v>1.453289264579116E-4</v>
      </c>
      <c r="AI99" s="12">
        <f t="shared" si="6"/>
        <v>3.5060240461517528E-4</v>
      </c>
      <c r="AJ99" s="12">
        <f t="shared" si="6"/>
        <v>1.2846404445613839E-3</v>
      </c>
      <c r="AK99" s="12">
        <f t="shared" si="6"/>
        <v>4.2375259485835579E-3</v>
      </c>
      <c r="AL99">
        <v>19910</v>
      </c>
      <c r="AM99">
        <v>175.63999999999996</v>
      </c>
      <c r="AN99">
        <v>6</v>
      </c>
      <c r="AO99">
        <v>114</v>
      </c>
      <c r="AP99">
        <v>515</v>
      </c>
      <c r="AQ99">
        <v>0</v>
      </c>
      <c r="AR99">
        <v>884</v>
      </c>
      <c r="AS99">
        <v>0</v>
      </c>
      <c r="AT99">
        <v>69.561341999999982</v>
      </c>
      <c r="AU99">
        <v>18685</v>
      </c>
      <c r="AV99">
        <v>1524</v>
      </c>
      <c r="AW99">
        <v>1393210</v>
      </c>
    </row>
    <row r="100" spans="1:49" x14ac:dyDescent="0.25">
      <c r="A100" s="1" t="s">
        <v>387</v>
      </c>
      <c r="B100" s="1" t="s">
        <v>21</v>
      </c>
      <c r="C100" s="1">
        <v>2016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192</v>
      </c>
      <c r="K100">
        <v>266</v>
      </c>
      <c r="L100">
        <v>351</v>
      </c>
      <c r="M100">
        <v>451</v>
      </c>
      <c r="N100">
        <v>1270</v>
      </c>
      <c r="O100">
        <v>9574997</v>
      </c>
      <c r="P100">
        <v>4662952</v>
      </c>
      <c r="Q100">
        <v>4912045</v>
      </c>
      <c r="R100">
        <v>632313.38799999969</v>
      </c>
      <c r="S100">
        <v>1345915.5860000004</v>
      </c>
      <c r="T100">
        <v>1363238.5870000005</v>
      </c>
      <c r="U100">
        <v>1317244.9220000003</v>
      </c>
      <c r="V100">
        <v>1310297.7450000008</v>
      </c>
      <c r="W100">
        <v>1330462.5789999997</v>
      </c>
      <c r="X100">
        <v>1115034.5149999999</v>
      </c>
      <c r="Y100">
        <v>710083.01500000001</v>
      </c>
      <c r="Z100">
        <v>329408.11899999989</v>
      </c>
      <c r="AA100">
        <v>118974.02500000007</v>
      </c>
      <c r="AB100" s="12">
        <f t="shared" si="7"/>
        <v>0</v>
      </c>
      <c r="AC100" s="12">
        <f t="shared" si="8"/>
        <v>0</v>
      </c>
      <c r="AD100" s="12">
        <f t="shared" si="9"/>
        <v>0</v>
      </c>
      <c r="AE100" s="12">
        <f t="shared" si="10"/>
        <v>0</v>
      </c>
      <c r="AF100" s="12">
        <f t="shared" si="10"/>
        <v>0</v>
      </c>
      <c r="AG100" s="12">
        <f t="shared" si="10"/>
        <v>7.5161828358345754E-6</v>
      </c>
      <c r="AH100" s="12">
        <f t="shared" si="10"/>
        <v>1.7219197918729898E-4</v>
      </c>
      <c r="AI100" s="12">
        <f t="shared" si="6"/>
        <v>3.7460408766431342E-4</v>
      </c>
      <c r="AJ100" s="12">
        <f t="shared" si="6"/>
        <v>1.0655475070424725E-3</v>
      </c>
      <c r="AK100" s="12">
        <f t="shared" si="6"/>
        <v>3.7907433996622352E-3</v>
      </c>
      <c r="AL100" t="e">
        <v>#N/A</v>
      </c>
      <c r="AM100" t="e">
        <v>#N/A</v>
      </c>
      <c r="AN100" t="e">
        <v>#N/A</v>
      </c>
      <c r="AO100" t="e">
        <v>#N/A</v>
      </c>
      <c r="AP100" t="e">
        <v>#N/A</v>
      </c>
      <c r="AQ100" t="e">
        <v>#N/A</v>
      </c>
      <c r="AR100" t="e">
        <v>#N/A</v>
      </c>
      <c r="AS100" t="e">
        <v>#N/A</v>
      </c>
      <c r="AT100">
        <v>105.68781799999998</v>
      </c>
      <c r="AU100">
        <v>43742</v>
      </c>
      <c r="AV100">
        <v>1870</v>
      </c>
      <c r="AW100">
        <v>2069227</v>
      </c>
    </row>
    <row r="101" spans="1:49" x14ac:dyDescent="0.25">
      <c r="A101" s="1" t="s">
        <v>388</v>
      </c>
      <c r="B101" s="1" t="s">
        <v>21</v>
      </c>
      <c r="C101" s="1">
        <v>2017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</v>
      </c>
      <c r="J101">
        <v>149</v>
      </c>
      <c r="K101">
        <v>274</v>
      </c>
      <c r="L101">
        <v>391</v>
      </c>
      <c r="M101">
        <v>452</v>
      </c>
      <c r="N101">
        <v>1286</v>
      </c>
      <c r="O101">
        <v>9582620</v>
      </c>
      <c r="P101">
        <v>4663527</v>
      </c>
      <c r="Q101">
        <v>4919093</v>
      </c>
      <c r="R101">
        <v>617683</v>
      </c>
      <c r="S101">
        <v>1327702</v>
      </c>
      <c r="T101">
        <v>1350441</v>
      </c>
      <c r="U101">
        <v>1321565</v>
      </c>
      <c r="V101">
        <v>1298299</v>
      </c>
      <c r="W101">
        <v>1325803</v>
      </c>
      <c r="X101">
        <v>1135496</v>
      </c>
      <c r="Y101">
        <v>744856</v>
      </c>
      <c r="Z101">
        <v>341221</v>
      </c>
      <c r="AA101">
        <v>119554</v>
      </c>
      <c r="AB101" s="12">
        <f t="shared" si="7"/>
        <v>0</v>
      </c>
      <c r="AC101" s="12">
        <f t="shared" si="8"/>
        <v>0</v>
      </c>
      <c r="AD101" s="12">
        <f t="shared" si="9"/>
        <v>0</v>
      </c>
      <c r="AE101" s="12">
        <f t="shared" si="10"/>
        <v>0</v>
      </c>
      <c r="AF101" s="12">
        <f t="shared" si="10"/>
        <v>0</v>
      </c>
      <c r="AG101" s="12">
        <f t="shared" si="10"/>
        <v>1.5085197423749985E-5</v>
      </c>
      <c r="AH101" s="12">
        <f t="shared" si="10"/>
        <v>1.3122018923888767E-4</v>
      </c>
      <c r="AI101" s="12">
        <f t="shared" si="6"/>
        <v>3.678563373323166E-4</v>
      </c>
      <c r="AJ101" s="12">
        <f t="shared" si="6"/>
        <v>1.1458849250192691E-3</v>
      </c>
      <c r="AK101" s="12">
        <f t="shared" si="6"/>
        <v>3.780718336483932E-3</v>
      </c>
      <c r="AL101" t="e">
        <v>#N/A</v>
      </c>
      <c r="AM101" t="e">
        <v>#N/A</v>
      </c>
      <c r="AN101" t="e">
        <v>#N/A</v>
      </c>
      <c r="AO101" t="e">
        <v>#N/A</v>
      </c>
      <c r="AP101" t="e">
        <v>#N/A</v>
      </c>
      <c r="AQ101" t="e">
        <v>#N/A</v>
      </c>
      <c r="AR101" t="e">
        <v>#N/A</v>
      </c>
      <c r="AS101" t="e">
        <v>#N/A</v>
      </c>
      <c r="AT101">
        <v>139.55563400000003</v>
      </c>
      <c r="AU101">
        <v>91553</v>
      </c>
      <c r="AV101">
        <v>3329</v>
      </c>
      <c r="AW101">
        <v>3221368</v>
      </c>
    </row>
    <row r="102" spans="1:49" x14ac:dyDescent="0.25">
      <c r="A102" s="1" t="s">
        <v>500</v>
      </c>
      <c r="B102" s="1" t="s">
        <v>22</v>
      </c>
      <c r="C102" s="1">
        <v>2009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105</v>
      </c>
      <c r="N102">
        <v>105</v>
      </c>
      <c r="O102">
        <v>1280241</v>
      </c>
      <c r="P102">
        <v>647624</v>
      </c>
      <c r="Q102">
        <v>632617</v>
      </c>
      <c r="R102">
        <v>86680.740999999995</v>
      </c>
      <c r="S102">
        <v>154047.16699999999</v>
      </c>
      <c r="T102">
        <v>174733.16500000001</v>
      </c>
      <c r="U102">
        <v>183511.85700000002</v>
      </c>
      <c r="V102">
        <v>175700.70799999998</v>
      </c>
      <c r="W102">
        <v>180058.22700000001</v>
      </c>
      <c r="X102">
        <v>147014.962</v>
      </c>
      <c r="Y102">
        <v>86906.005000000005</v>
      </c>
      <c r="Z102">
        <v>67847.144</v>
      </c>
      <c r="AA102">
        <v>25893.421000000002</v>
      </c>
      <c r="AB102" s="12">
        <f t="shared" si="7"/>
        <v>0</v>
      </c>
      <c r="AC102" s="12">
        <f t="shared" si="8"/>
        <v>0</v>
      </c>
      <c r="AD102" s="12">
        <f t="shared" si="9"/>
        <v>0</v>
      </c>
      <c r="AE102" s="12">
        <f t="shared" si="10"/>
        <v>0</v>
      </c>
      <c r="AF102" s="12">
        <f t="shared" si="10"/>
        <v>0</v>
      </c>
      <c r="AG102" s="12">
        <f t="shared" si="10"/>
        <v>0</v>
      </c>
      <c r="AH102" s="12">
        <f t="shared" si="10"/>
        <v>0</v>
      </c>
      <c r="AI102" s="12">
        <f t="shared" si="6"/>
        <v>0</v>
      </c>
      <c r="AJ102" s="12">
        <f t="shared" si="6"/>
        <v>0</v>
      </c>
      <c r="AK102" s="12">
        <f t="shared" si="6"/>
        <v>4.0550841080442789E-3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  <c r="AQ102" t="e">
        <v>#N/A</v>
      </c>
      <c r="AR102" t="e">
        <v>#N/A</v>
      </c>
      <c r="AS102" t="e">
        <v>#N/A</v>
      </c>
      <c r="AT102">
        <v>0</v>
      </c>
      <c r="AU102">
        <v>0</v>
      </c>
      <c r="AV102">
        <v>0</v>
      </c>
      <c r="AW102">
        <v>0</v>
      </c>
    </row>
    <row r="103" spans="1:49" x14ac:dyDescent="0.25">
      <c r="A103" s="1" t="s">
        <v>141</v>
      </c>
      <c r="B103" s="1" t="s">
        <v>22</v>
      </c>
      <c r="C103" s="1">
        <v>2010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22</v>
      </c>
      <c r="M103">
        <v>119</v>
      </c>
      <c r="N103">
        <v>141</v>
      </c>
      <c r="O103">
        <v>1333591</v>
      </c>
      <c r="P103">
        <v>668202</v>
      </c>
      <c r="Q103">
        <v>665389</v>
      </c>
      <c r="R103">
        <v>86252.421000000002</v>
      </c>
      <c r="S103">
        <v>162175.20699999997</v>
      </c>
      <c r="T103">
        <v>180941.44699999999</v>
      </c>
      <c r="U103">
        <v>179787.30600000004</v>
      </c>
      <c r="V103">
        <v>179139.769</v>
      </c>
      <c r="W103">
        <v>194286.103</v>
      </c>
      <c r="X103">
        <v>165165.84499999997</v>
      </c>
      <c r="Y103">
        <v>93984.443999999989</v>
      </c>
      <c r="Z103">
        <v>64883.703000000001</v>
      </c>
      <c r="AA103">
        <v>27040.289000000001</v>
      </c>
      <c r="AB103" s="12">
        <f t="shared" si="7"/>
        <v>0</v>
      </c>
      <c r="AC103" s="12">
        <f t="shared" si="8"/>
        <v>0</v>
      </c>
      <c r="AD103" s="12">
        <f t="shared" si="9"/>
        <v>0</v>
      </c>
      <c r="AE103" s="12">
        <f t="shared" si="10"/>
        <v>0</v>
      </c>
      <c r="AF103" s="12">
        <f t="shared" si="10"/>
        <v>0</v>
      </c>
      <c r="AG103" s="12">
        <f t="shared" si="10"/>
        <v>0</v>
      </c>
      <c r="AH103" s="12">
        <f t="shared" si="10"/>
        <v>0</v>
      </c>
      <c r="AI103" s="12">
        <f t="shared" si="6"/>
        <v>0</v>
      </c>
      <c r="AJ103" s="12">
        <f t="shared" si="6"/>
        <v>3.3906819405791312E-4</v>
      </c>
      <c r="AK103" s="12">
        <f t="shared" si="6"/>
        <v>4.4008405383537137E-3</v>
      </c>
      <c r="AL103">
        <v>2336</v>
      </c>
      <c r="AM103">
        <v>149.96</v>
      </c>
      <c r="AN103">
        <v>24</v>
      </c>
      <c r="AO103">
        <v>56</v>
      </c>
      <c r="AP103">
        <v>29</v>
      </c>
      <c r="AQ103">
        <v>0</v>
      </c>
      <c r="AR103">
        <v>149</v>
      </c>
      <c r="AS103">
        <v>0</v>
      </c>
      <c r="AT103">
        <v>23.404063999999998</v>
      </c>
      <c r="AU103">
        <v>458</v>
      </c>
      <c r="AV103">
        <v>233</v>
      </c>
      <c r="AW103">
        <v>27274</v>
      </c>
    </row>
    <row r="104" spans="1:49" x14ac:dyDescent="0.25">
      <c r="A104" s="1" t="s">
        <v>142</v>
      </c>
      <c r="B104" s="1" t="s">
        <v>22</v>
      </c>
      <c r="C104" s="1">
        <v>2011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11</v>
      </c>
      <c r="M104">
        <v>182</v>
      </c>
      <c r="N104">
        <v>193</v>
      </c>
      <c r="O104">
        <v>1346554</v>
      </c>
      <c r="P104">
        <v>674569</v>
      </c>
      <c r="Q104">
        <v>671985</v>
      </c>
      <c r="R104">
        <v>87273.002000000008</v>
      </c>
      <c r="S104">
        <v>163361.682</v>
      </c>
      <c r="T104">
        <v>181829.715</v>
      </c>
      <c r="U104">
        <v>183269.86200000002</v>
      </c>
      <c r="V104">
        <v>177677.43799999999</v>
      </c>
      <c r="W104">
        <v>192700.54499999998</v>
      </c>
      <c r="X104">
        <v>170625.44500000001</v>
      </c>
      <c r="Y104">
        <v>97991.892000000007</v>
      </c>
      <c r="Z104">
        <v>65051.873999999996</v>
      </c>
      <c r="AA104">
        <v>28777.923999999999</v>
      </c>
      <c r="AB104" s="12">
        <f t="shared" si="7"/>
        <v>0</v>
      </c>
      <c r="AC104" s="12">
        <f t="shared" si="8"/>
        <v>0</v>
      </c>
      <c r="AD104" s="12">
        <f t="shared" si="9"/>
        <v>0</v>
      </c>
      <c r="AE104" s="12">
        <f t="shared" si="10"/>
        <v>0</v>
      </c>
      <c r="AF104" s="12">
        <f t="shared" si="10"/>
        <v>0</v>
      </c>
      <c r="AG104" s="12">
        <f t="shared" si="10"/>
        <v>0</v>
      </c>
      <c r="AH104" s="12">
        <f t="shared" si="10"/>
        <v>0</v>
      </c>
      <c r="AI104" s="12">
        <f t="shared" si="6"/>
        <v>0</v>
      </c>
      <c r="AJ104" s="12">
        <f t="shared" si="6"/>
        <v>1.6909582036022514E-4</v>
      </c>
      <c r="AK104" s="12">
        <f t="shared" si="6"/>
        <v>6.3242921900829264E-3</v>
      </c>
      <c r="AL104">
        <v>9766</v>
      </c>
      <c r="AM104">
        <v>458.62999999999988</v>
      </c>
      <c r="AN104">
        <v>792</v>
      </c>
      <c r="AO104">
        <v>380</v>
      </c>
      <c r="AP104">
        <v>315</v>
      </c>
      <c r="AQ104">
        <v>0</v>
      </c>
      <c r="AR104">
        <v>337</v>
      </c>
      <c r="AS104">
        <v>0</v>
      </c>
      <c r="AT104">
        <v>95.681129999999982</v>
      </c>
      <c r="AU104">
        <v>2793</v>
      </c>
      <c r="AV104">
        <v>903</v>
      </c>
      <c r="AW104">
        <v>235913</v>
      </c>
    </row>
    <row r="105" spans="1:49" x14ac:dyDescent="0.25">
      <c r="A105" s="1" t="s">
        <v>143</v>
      </c>
      <c r="B105" s="1" t="s">
        <v>22</v>
      </c>
      <c r="C105" s="1">
        <v>2012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31</v>
      </c>
      <c r="M105">
        <v>239</v>
      </c>
      <c r="N105">
        <v>270</v>
      </c>
      <c r="O105">
        <v>1362730</v>
      </c>
      <c r="P105">
        <v>683498</v>
      </c>
      <c r="Q105">
        <v>679232</v>
      </c>
      <c r="R105">
        <v>88387.760999999999</v>
      </c>
      <c r="S105">
        <v>163162.182</v>
      </c>
      <c r="T105">
        <v>182441.715</v>
      </c>
      <c r="U105">
        <v>188610.20899999997</v>
      </c>
      <c r="V105">
        <v>176124.67700000003</v>
      </c>
      <c r="W105">
        <v>191607.36</v>
      </c>
      <c r="X105">
        <v>174620.43299999999</v>
      </c>
      <c r="Y105">
        <v>102127.91000000002</v>
      </c>
      <c r="Z105">
        <v>63200.142000000007</v>
      </c>
      <c r="AA105">
        <v>31781.493000000002</v>
      </c>
      <c r="AB105" s="12">
        <f t="shared" si="7"/>
        <v>0</v>
      </c>
      <c r="AC105" s="12">
        <f t="shared" si="8"/>
        <v>0</v>
      </c>
      <c r="AD105" s="12">
        <f t="shared" si="9"/>
        <v>0</v>
      </c>
      <c r="AE105" s="12">
        <f t="shared" si="10"/>
        <v>0</v>
      </c>
      <c r="AF105" s="12">
        <f t="shared" si="10"/>
        <v>0</v>
      </c>
      <c r="AG105" s="12">
        <f t="shared" si="10"/>
        <v>0</v>
      </c>
      <c r="AH105" s="12">
        <f t="shared" si="10"/>
        <v>0</v>
      </c>
      <c r="AI105" s="12">
        <f t="shared" si="6"/>
        <v>0</v>
      </c>
      <c r="AJ105" s="12">
        <f t="shared" si="6"/>
        <v>4.9050522702939487E-4</v>
      </c>
      <c r="AK105" s="12">
        <f t="shared" si="6"/>
        <v>7.520099826650686E-3</v>
      </c>
      <c r="AL105">
        <v>12526</v>
      </c>
      <c r="AM105">
        <v>874.72</v>
      </c>
      <c r="AN105">
        <v>59</v>
      </c>
      <c r="AO105">
        <v>1396</v>
      </c>
      <c r="AP105">
        <v>287</v>
      </c>
      <c r="AQ105">
        <v>0</v>
      </c>
      <c r="AR105">
        <v>541</v>
      </c>
      <c r="AS105">
        <v>1</v>
      </c>
      <c r="AT105">
        <v>87.619202000000001</v>
      </c>
      <c r="AU105">
        <v>10551</v>
      </c>
      <c r="AV105">
        <v>1090</v>
      </c>
      <c r="AW105">
        <v>644722</v>
      </c>
    </row>
    <row r="106" spans="1:49" x14ac:dyDescent="0.25">
      <c r="A106" s="1" t="s">
        <v>144</v>
      </c>
      <c r="B106" s="1" t="s">
        <v>22</v>
      </c>
      <c r="C106" s="1">
        <v>2013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67</v>
      </c>
      <c r="M106">
        <v>252</v>
      </c>
      <c r="N106">
        <v>319</v>
      </c>
      <c r="O106">
        <v>1376298</v>
      </c>
      <c r="P106">
        <v>691426</v>
      </c>
      <c r="Q106">
        <v>684872</v>
      </c>
      <c r="R106">
        <v>88924.034</v>
      </c>
      <c r="S106">
        <v>165870.53600000002</v>
      </c>
      <c r="T106">
        <v>182628.31600000002</v>
      </c>
      <c r="U106">
        <v>192634.27100000001</v>
      </c>
      <c r="V106">
        <v>174196.14199999999</v>
      </c>
      <c r="W106">
        <v>188485.30199999997</v>
      </c>
      <c r="X106">
        <v>177111.15400000001</v>
      </c>
      <c r="Y106">
        <v>106876.09300000001</v>
      </c>
      <c r="Z106">
        <v>62754.050999999999</v>
      </c>
      <c r="AA106">
        <v>32578.109000000004</v>
      </c>
      <c r="AB106" s="12">
        <f t="shared" si="7"/>
        <v>0</v>
      </c>
      <c r="AC106" s="12">
        <f t="shared" si="8"/>
        <v>0</v>
      </c>
      <c r="AD106" s="12">
        <f t="shared" si="9"/>
        <v>0</v>
      </c>
      <c r="AE106" s="12">
        <f t="shared" si="10"/>
        <v>0</v>
      </c>
      <c r="AF106" s="12">
        <f t="shared" si="10"/>
        <v>0</v>
      </c>
      <c r="AG106" s="12">
        <f t="shared" si="10"/>
        <v>0</v>
      </c>
      <c r="AH106" s="12">
        <f t="shared" si="10"/>
        <v>0</v>
      </c>
      <c r="AI106" s="12">
        <f t="shared" si="6"/>
        <v>0</v>
      </c>
      <c r="AJ106" s="12">
        <f t="shared" si="6"/>
        <v>1.0676601579075748E-3</v>
      </c>
      <c r="AK106" s="12">
        <f t="shared" si="6"/>
        <v>7.7352555975547868E-3</v>
      </c>
      <c r="AL106">
        <v>15379</v>
      </c>
      <c r="AM106">
        <v>879.35000000000014</v>
      </c>
      <c r="AN106">
        <v>183</v>
      </c>
      <c r="AO106">
        <v>1451</v>
      </c>
      <c r="AP106">
        <v>319</v>
      </c>
      <c r="AQ106">
        <v>0</v>
      </c>
      <c r="AR106">
        <v>1366</v>
      </c>
      <c r="AS106">
        <v>0</v>
      </c>
      <c r="AT106">
        <v>119.50692599999999</v>
      </c>
      <c r="AU106">
        <v>3570</v>
      </c>
      <c r="AV106">
        <v>775</v>
      </c>
      <c r="AW106">
        <v>124600</v>
      </c>
    </row>
    <row r="107" spans="1:49" x14ac:dyDescent="0.25">
      <c r="A107" s="1" t="s">
        <v>145</v>
      </c>
      <c r="B107" s="1" t="s">
        <v>22</v>
      </c>
      <c r="C107" s="1">
        <v>2014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62</v>
      </c>
      <c r="M107">
        <v>224</v>
      </c>
      <c r="N107">
        <v>286</v>
      </c>
      <c r="O107">
        <v>1391072</v>
      </c>
      <c r="P107">
        <v>699626</v>
      </c>
      <c r="Q107">
        <v>691446</v>
      </c>
      <c r="R107">
        <v>89518.225999999995</v>
      </c>
      <c r="S107">
        <v>168002.12400000001</v>
      </c>
      <c r="T107">
        <v>186077.82000000004</v>
      </c>
      <c r="U107">
        <v>199121.39999999997</v>
      </c>
      <c r="V107">
        <v>174280.28600000002</v>
      </c>
      <c r="W107">
        <v>184341.89500000002</v>
      </c>
      <c r="X107">
        <v>177204.234</v>
      </c>
      <c r="Y107">
        <v>112912.48300000001</v>
      </c>
      <c r="Z107">
        <v>64472.092000000004</v>
      </c>
      <c r="AA107">
        <v>35489.490000000005</v>
      </c>
      <c r="AB107" s="12">
        <f t="shared" si="7"/>
        <v>0</v>
      </c>
      <c r="AC107" s="12">
        <f t="shared" si="8"/>
        <v>0</v>
      </c>
      <c r="AD107" s="12">
        <f t="shared" si="9"/>
        <v>0</v>
      </c>
      <c r="AE107" s="12">
        <f t="shared" si="10"/>
        <v>0</v>
      </c>
      <c r="AF107" s="12">
        <f t="shared" si="10"/>
        <v>0</v>
      </c>
      <c r="AG107" s="12">
        <f t="shared" si="10"/>
        <v>0</v>
      </c>
      <c r="AH107" s="12">
        <f t="shared" si="10"/>
        <v>0</v>
      </c>
      <c r="AI107" s="12">
        <f t="shared" si="6"/>
        <v>0</v>
      </c>
      <c r="AJ107" s="12">
        <f t="shared" si="6"/>
        <v>9.6165640165670439E-4</v>
      </c>
      <c r="AK107" s="12">
        <f t="shared" si="6"/>
        <v>6.3117277819433291E-3</v>
      </c>
      <c r="AL107">
        <v>15643</v>
      </c>
      <c r="AM107">
        <v>1049.4100000000001</v>
      </c>
      <c r="AN107">
        <v>789</v>
      </c>
      <c r="AO107">
        <v>1262</v>
      </c>
      <c r="AP107">
        <v>635</v>
      </c>
      <c r="AQ107">
        <v>0</v>
      </c>
      <c r="AR107">
        <v>634</v>
      </c>
      <c r="AS107">
        <v>0</v>
      </c>
      <c r="AT107">
        <v>198.61690100000004</v>
      </c>
      <c r="AU107">
        <v>3767</v>
      </c>
      <c r="AV107">
        <v>845</v>
      </c>
      <c r="AW107">
        <v>91479</v>
      </c>
    </row>
    <row r="108" spans="1:49" x14ac:dyDescent="0.25">
      <c r="A108" s="1" t="s">
        <v>146</v>
      </c>
      <c r="B108" s="1" t="s">
        <v>22</v>
      </c>
      <c r="C108" s="1">
        <v>2015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79</v>
      </c>
      <c r="M108">
        <v>326</v>
      </c>
      <c r="N108">
        <v>405</v>
      </c>
      <c r="O108">
        <v>1406214</v>
      </c>
      <c r="P108">
        <v>709829</v>
      </c>
      <c r="Q108">
        <v>696385</v>
      </c>
      <c r="R108">
        <v>91491.915999999997</v>
      </c>
      <c r="S108">
        <v>168365.158</v>
      </c>
      <c r="T108">
        <v>184446.45100000003</v>
      </c>
      <c r="U108">
        <v>204911.745</v>
      </c>
      <c r="V108">
        <v>175432.212</v>
      </c>
      <c r="W108">
        <v>181558.927</v>
      </c>
      <c r="X108">
        <v>179121.21399999998</v>
      </c>
      <c r="Y108">
        <v>119782.58900000001</v>
      </c>
      <c r="Z108">
        <v>63347.564000000006</v>
      </c>
      <c r="AA108">
        <v>36780.498999999996</v>
      </c>
      <c r="AB108" s="12">
        <f t="shared" si="7"/>
        <v>0</v>
      </c>
      <c r="AC108" s="12">
        <f t="shared" si="8"/>
        <v>0</v>
      </c>
      <c r="AD108" s="12">
        <f t="shared" si="9"/>
        <v>0</v>
      </c>
      <c r="AE108" s="12">
        <f t="shared" si="10"/>
        <v>0</v>
      </c>
      <c r="AF108" s="12">
        <f t="shared" si="10"/>
        <v>0</v>
      </c>
      <c r="AG108" s="12">
        <f t="shared" si="10"/>
        <v>0</v>
      </c>
      <c r="AH108" s="12">
        <f t="shared" si="10"/>
        <v>0</v>
      </c>
      <c r="AI108" s="12">
        <f t="shared" si="6"/>
        <v>0</v>
      </c>
      <c r="AJ108" s="12">
        <f t="shared" si="6"/>
        <v>1.247088206896164E-3</v>
      </c>
      <c r="AK108" s="12">
        <f t="shared" si="6"/>
        <v>8.8633925276543971E-3</v>
      </c>
      <c r="AL108">
        <v>11616</v>
      </c>
      <c r="AM108">
        <v>714.60000000000014</v>
      </c>
      <c r="AN108">
        <v>15</v>
      </c>
      <c r="AO108">
        <v>1318</v>
      </c>
      <c r="AP108">
        <v>636</v>
      </c>
      <c r="AQ108">
        <v>0</v>
      </c>
      <c r="AR108">
        <v>607</v>
      </c>
      <c r="AS108">
        <v>0</v>
      </c>
      <c r="AT108">
        <v>233.13596700000008</v>
      </c>
      <c r="AU108">
        <v>5625</v>
      </c>
      <c r="AV108">
        <v>834</v>
      </c>
      <c r="AW108">
        <v>103882</v>
      </c>
    </row>
    <row r="109" spans="1:49" x14ac:dyDescent="0.25">
      <c r="A109" s="1" t="s">
        <v>389</v>
      </c>
      <c r="B109" s="1" t="s">
        <v>22</v>
      </c>
      <c r="C109" s="1">
        <v>2016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45</v>
      </c>
      <c r="M109">
        <v>303</v>
      </c>
      <c r="N109">
        <v>348</v>
      </c>
      <c r="O109">
        <v>1413673</v>
      </c>
      <c r="P109">
        <v>709870</v>
      </c>
      <c r="Q109">
        <v>703803</v>
      </c>
      <c r="R109">
        <v>92158.558000000019</v>
      </c>
      <c r="S109">
        <v>167987.815</v>
      </c>
      <c r="T109">
        <v>180209.18800000002</v>
      </c>
      <c r="U109">
        <v>203187.95700000002</v>
      </c>
      <c r="V109">
        <v>176254.22400000002</v>
      </c>
      <c r="W109">
        <v>181785.24799999996</v>
      </c>
      <c r="X109">
        <v>184036.68400000001</v>
      </c>
      <c r="Y109">
        <v>126288.821</v>
      </c>
      <c r="Z109">
        <v>63877.96699999999</v>
      </c>
      <c r="AA109">
        <v>37988.300000000003</v>
      </c>
      <c r="AB109" s="12">
        <f t="shared" si="7"/>
        <v>0</v>
      </c>
      <c r="AC109" s="12">
        <f t="shared" si="8"/>
        <v>0</v>
      </c>
      <c r="AD109" s="12">
        <f t="shared" si="9"/>
        <v>0</v>
      </c>
      <c r="AE109" s="12">
        <f t="shared" si="10"/>
        <v>0</v>
      </c>
      <c r="AF109" s="12">
        <f t="shared" si="10"/>
        <v>0</v>
      </c>
      <c r="AG109" s="12">
        <f t="shared" si="10"/>
        <v>0</v>
      </c>
      <c r="AH109" s="12">
        <f t="shared" si="10"/>
        <v>0</v>
      </c>
      <c r="AI109" s="12">
        <f t="shared" si="6"/>
        <v>0</v>
      </c>
      <c r="AJ109" s="12">
        <f t="shared" si="6"/>
        <v>7.044682558541665E-4</v>
      </c>
      <c r="AK109" s="12">
        <f t="shared" si="6"/>
        <v>7.9761400220594234E-3</v>
      </c>
      <c r="AL109" t="e">
        <v>#N/A</v>
      </c>
      <c r="AM109" t="e">
        <v>#N/A</v>
      </c>
      <c r="AN109" t="e">
        <v>#N/A</v>
      </c>
      <c r="AO109" t="e">
        <v>#N/A</v>
      </c>
      <c r="AP109" t="e">
        <v>#N/A</v>
      </c>
      <c r="AQ109" t="e">
        <v>#N/A</v>
      </c>
      <c r="AR109" t="e">
        <v>#N/A</v>
      </c>
      <c r="AS109" t="e">
        <v>#N/A</v>
      </c>
      <c r="AT109">
        <v>135.455626</v>
      </c>
      <c r="AU109">
        <v>1966</v>
      </c>
      <c r="AV109">
        <v>724</v>
      </c>
      <c r="AW109">
        <v>70876</v>
      </c>
    </row>
    <row r="110" spans="1:49" x14ac:dyDescent="0.25">
      <c r="A110" s="1" t="s">
        <v>390</v>
      </c>
      <c r="B110" s="1" t="s">
        <v>22</v>
      </c>
      <c r="C110" s="1">
        <v>2017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76</v>
      </c>
      <c r="M110">
        <v>382</v>
      </c>
      <c r="N110">
        <v>458</v>
      </c>
      <c r="O110">
        <v>1421658</v>
      </c>
      <c r="P110">
        <v>713981</v>
      </c>
      <c r="Q110">
        <v>707677</v>
      </c>
      <c r="R110">
        <v>91417</v>
      </c>
      <c r="S110">
        <v>168638</v>
      </c>
      <c r="T110">
        <v>177283</v>
      </c>
      <c r="U110">
        <v>205405</v>
      </c>
      <c r="V110">
        <v>177403</v>
      </c>
      <c r="W110">
        <v>179765</v>
      </c>
      <c r="X110">
        <v>183621</v>
      </c>
      <c r="Y110">
        <v>133674</v>
      </c>
      <c r="Z110">
        <v>66599</v>
      </c>
      <c r="AA110">
        <v>37853</v>
      </c>
      <c r="AB110" s="12">
        <f t="shared" si="7"/>
        <v>0</v>
      </c>
      <c r="AC110" s="12">
        <f t="shared" si="8"/>
        <v>0</v>
      </c>
      <c r="AD110" s="12">
        <f t="shared" si="9"/>
        <v>0</v>
      </c>
      <c r="AE110" s="12">
        <f t="shared" si="10"/>
        <v>0</v>
      </c>
      <c r="AF110" s="12">
        <f t="shared" si="10"/>
        <v>0</v>
      </c>
      <c r="AG110" s="12">
        <f t="shared" si="10"/>
        <v>0</v>
      </c>
      <c r="AH110" s="12">
        <f t="shared" si="10"/>
        <v>0</v>
      </c>
      <c r="AI110" s="12">
        <f t="shared" si="6"/>
        <v>0</v>
      </c>
      <c r="AJ110" s="12">
        <f t="shared" si="6"/>
        <v>1.1411582756497844E-3</v>
      </c>
      <c r="AK110" s="12">
        <f t="shared" si="6"/>
        <v>1.0091670409214593E-2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>
        <v>135.21006899999998</v>
      </c>
      <c r="AU110">
        <v>2231</v>
      </c>
      <c r="AV110">
        <v>942</v>
      </c>
      <c r="AW110">
        <v>81398</v>
      </c>
    </row>
    <row r="111" spans="1:49" x14ac:dyDescent="0.25">
      <c r="A111" s="1" t="s">
        <v>501</v>
      </c>
      <c r="B111" s="1" t="s">
        <v>23</v>
      </c>
      <c r="C111" s="1">
        <v>2009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10</v>
      </c>
      <c r="N111">
        <v>10</v>
      </c>
      <c r="O111">
        <v>1488444</v>
      </c>
      <c r="P111">
        <v>746921</v>
      </c>
      <c r="Q111">
        <v>741523</v>
      </c>
      <c r="R111">
        <v>118308.21899999997</v>
      </c>
      <c r="S111">
        <v>219654.72199999998</v>
      </c>
      <c r="T111">
        <v>226820.76600000003</v>
      </c>
      <c r="U111">
        <v>198791.48699999994</v>
      </c>
      <c r="V111">
        <v>190729.63400000005</v>
      </c>
      <c r="W111">
        <v>201623.93400000007</v>
      </c>
      <c r="X111">
        <v>158520.40900000004</v>
      </c>
      <c r="Y111">
        <v>93117.267000000007</v>
      </c>
      <c r="Z111">
        <v>57869.106000000014</v>
      </c>
      <c r="AA111">
        <v>23393.019999999997</v>
      </c>
      <c r="AB111" s="12">
        <f t="shared" si="7"/>
        <v>0</v>
      </c>
      <c r="AC111" s="12">
        <f t="shared" si="8"/>
        <v>0</v>
      </c>
      <c r="AD111" s="12">
        <f t="shared" si="9"/>
        <v>0</v>
      </c>
      <c r="AE111" s="12">
        <f t="shared" si="10"/>
        <v>0</v>
      </c>
      <c r="AF111" s="12">
        <f t="shared" si="10"/>
        <v>0</v>
      </c>
      <c r="AG111" s="12">
        <f t="shared" si="10"/>
        <v>0</v>
      </c>
      <c r="AH111" s="12">
        <f t="shared" si="10"/>
        <v>0</v>
      </c>
      <c r="AI111" s="12">
        <f t="shared" si="6"/>
        <v>0</v>
      </c>
      <c r="AJ111" s="12">
        <f t="shared" si="6"/>
        <v>0</v>
      </c>
      <c r="AK111" s="12">
        <f t="shared" si="6"/>
        <v>4.2747794000090632E-4</v>
      </c>
      <c r="AL111" t="e">
        <v>#N/A</v>
      </c>
      <c r="AM111" t="e">
        <v>#N/A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>
        <v>0</v>
      </c>
      <c r="AU111">
        <v>0</v>
      </c>
      <c r="AV111">
        <v>0</v>
      </c>
      <c r="AW111">
        <v>0</v>
      </c>
    </row>
    <row r="112" spans="1:49" x14ac:dyDescent="0.25">
      <c r="A112" s="1" t="s">
        <v>147</v>
      </c>
      <c r="B112" s="1" t="s">
        <v>23</v>
      </c>
      <c r="C112" s="1">
        <v>2010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10</v>
      </c>
      <c r="M112">
        <v>68</v>
      </c>
      <c r="N112">
        <v>78</v>
      </c>
      <c r="O112">
        <v>1500717</v>
      </c>
      <c r="P112">
        <v>751358</v>
      </c>
      <c r="Q112">
        <v>749359</v>
      </c>
      <c r="R112">
        <v>117531.72699999997</v>
      </c>
      <c r="S112">
        <v>226985.93000000002</v>
      </c>
      <c r="T112">
        <v>221152.67499999999</v>
      </c>
      <c r="U112">
        <v>198668.28800000006</v>
      </c>
      <c r="V112">
        <v>189624.17400000003</v>
      </c>
      <c r="W112">
        <v>203261.524</v>
      </c>
      <c r="X112">
        <v>165030.50300000006</v>
      </c>
      <c r="Y112">
        <v>97975.627000000037</v>
      </c>
      <c r="Z112">
        <v>56860.578000000009</v>
      </c>
      <c r="AA112">
        <v>23060.665000000005</v>
      </c>
      <c r="AB112" s="12">
        <f t="shared" si="7"/>
        <v>0</v>
      </c>
      <c r="AC112" s="12">
        <f t="shared" si="8"/>
        <v>0</v>
      </c>
      <c r="AD112" s="12">
        <f t="shared" si="9"/>
        <v>0</v>
      </c>
      <c r="AE112" s="12">
        <f t="shared" si="10"/>
        <v>0</v>
      </c>
      <c r="AF112" s="12">
        <f t="shared" si="10"/>
        <v>0</v>
      </c>
      <c r="AG112" s="12">
        <f t="shared" si="10"/>
        <v>0</v>
      </c>
      <c r="AH112" s="12">
        <f t="shared" si="10"/>
        <v>0</v>
      </c>
      <c r="AI112" s="12">
        <f t="shared" si="6"/>
        <v>0</v>
      </c>
      <c r="AJ112" s="12">
        <f t="shared" si="6"/>
        <v>1.7586877150633254E-4</v>
      </c>
      <c r="AK112" s="12">
        <f t="shared" si="6"/>
        <v>2.9487441060351031E-3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23.603137999999994</v>
      </c>
      <c r="AU112">
        <v>969</v>
      </c>
      <c r="AV112">
        <v>161</v>
      </c>
      <c r="AW112">
        <v>55591</v>
      </c>
    </row>
    <row r="113" spans="1:49" x14ac:dyDescent="0.25">
      <c r="A113" s="1" t="s">
        <v>148</v>
      </c>
      <c r="B113" s="1" t="s">
        <v>23</v>
      </c>
      <c r="C113" s="1">
        <v>2011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61</v>
      </c>
      <c r="N113">
        <v>61</v>
      </c>
      <c r="O113">
        <v>1529400</v>
      </c>
      <c r="P113">
        <v>766038</v>
      </c>
      <c r="Q113">
        <v>763362</v>
      </c>
      <c r="R113">
        <v>118195.25499999998</v>
      </c>
      <c r="S113">
        <v>230983.96400000001</v>
      </c>
      <c r="T113">
        <v>222542.09299999999</v>
      </c>
      <c r="U113">
        <v>203342.0260000001</v>
      </c>
      <c r="V113">
        <v>190115.88499999995</v>
      </c>
      <c r="W113">
        <v>204605.45599999998</v>
      </c>
      <c r="X113">
        <v>172728.52600000004</v>
      </c>
      <c r="Y113">
        <v>103768.05100000001</v>
      </c>
      <c r="Z113">
        <v>59070.706000000013</v>
      </c>
      <c r="AA113">
        <v>23949.446</v>
      </c>
      <c r="AB113" s="12">
        <f t="shared" si="7"/>
        <v>0</v>
      </c>
      <c r="AC113" s="12">
        <f t="shared" si="8"/>
        <v>0</v>
      </c>
      <c r="AD113" s="12">
        <f t="shared" si="9"/>
        <v>0</v>
      </c>
      <c r="AE113" s="12">
        <f t="shared" si="10"/>
        <v>0</v>
      </c>
      <c r="AF113" s="12">
        <f t="shared" si="10"/>
        <v>0</v>
      </c>
      <c r="AG113" s="12">
        <f t="shared" si="10"/>
        <v>0</v>
      </c>
      <c r="AH113" s="12">
        <f t="shared" si="10"/>
        <v>0</v>
      </c>
      <c r="AI113" s="12">
        <f t="shared" si="6"/>
        <v>0</v>
      </c>
      <c r="AJ113" s="12">
        <f t="shared" si="6"/>
        <v>0</v>
      </c>
      <c r="AK113" s="12">
        <f t="shared" si="6"/>
        <v>2.5470317768519573E-3</v>
      </c>
      <c r="AL113">
        <v>217</v>
      </c>
      <c r="AM113">
        <v>960.43999999999994</v>
      </c>
      <c r="AN113">
        <v>13</v>
      </c>
      <c r="AO113">
        <v>147</v>
      </c>
      <c r="AP113">
        <v>0</v>
      </c>
      <c r="AQ113">
        <v>0</v>
      </c>
      <c r="AR113">
        <v>26</v>
      </c>
      <c r="AS113">
        <v>0</v>
      </c>
      <c r="AT113">
        <v>112.06050099999999</v>
      </c>
      <c r="AU113">
        <v>4712</v>
      </c>
      <c r="AV113">
        <v>457</v>
      </c>
      <c r="AW113">
        <v>203832</v>
      </c>
    </row>
    <row r="114" spans="1:49" x14ac:dyDescent="0.25">
      <c r="A114" s="1" t="s">
        <v>149</v>
      </c>
      <c r="B114" s="1" t="s">
        <v>23</v>
      </c>
      <c r="C114" s="1">
        <v>2012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46</v>
      </c>
      <c r="N114">
        <v>46</v>
      </c>
      <c r="O114">
        <v>1536407</v>
      </c>
      <c r="P114">
        <v>770034</v>
      </c>
      <c r="Q114">
        <v>766373</v>
      </c>
      <c r="R114">
        <v>117963.488</v>
      </c>
      <c r="S114">
        <v>232694.77499999999</v>
      </c>
      <c r="T114">
        <v>223084.11000000002</v>
      </c>
      <c r="U114">
        <v>205227.49300000005</v>
      </c>
      <c r="V114">
        <v>188570.15499999994</v>
      </c>
      <c r="W114">
        <v>202336.63400000005</v>
      </c>
      <c r="X114">
        <v>176453.93300000005</v>
      </c>
      <c r="Y114">
        <v>108055.36600000001</v>
      </c>
      <c r="Z114">
        <v>59283.276999999995</v>
      </c>
      <c r="AA114">
        <v>23963.851999999999</v>
      </c>
      <c r="AB114" s="12">
        <f t="shared" si="7"/>
        <v>0</v>
      </c>
      <c r="AC114" s="12">
        <f t="shared" si="8"/>
        <v>0</v>
      </c>
      <c r="AD114" s="12">
        <f t="shared" si="9"/>
        <v>0</v>
      </c>
      <c r="AE114" s="12">
        <f t="shared" si="10"/>
        <v>0</v>
      </c>
      <c r="AF114" s="12">
        <f t="shared" si="10"/>
        <v>0</v>
      </c>
      <c r="AG114" s="12">
        <f t="shared" si="10"/>
        <v>0</v>
      </c>
      <c r="AH114" s="12">
        <f t="shared" si="10"/>
        <v>0</v>
      </c>
      <c r="AI114" s="12">
        <f t="shared" si="6"/>
        <v>0</v>
      </c>
      <c r="AJ114" s="12">
        <f t="shared" si="6"/>
        <v>0</v>
      </c>
      <c r="AK114" s="12">
        <f t="shared" si="6"/>
        <v>1.9195578407010694E-3</v>
      </c>
      <c r="AL114">
        <v>365</v>
      </c>
      <c r="AM114">
        <v>1189.8300000000002</v>
      </c>
      <c r="AN114">
        <v>14</v>
      </c>
      <c r="AO114">
        <v>283</v>
      </c>
      <c r="AP114">
        <v>0</v>
      </c>
      <c r="AQ114">
        <v>0</v>
      </c>
      <c r="AR114">
        <v>29</v>
      </c>
      <c r="AS114">
        <v>0</v>
      </c>
      <c r="AT114">
        <v>92.992390000000015</v>
      </c>
      <c r="AU114">
        <v>3632</v>
      </c>
      <c r="AV114">
        <v>416</v>
      </c>
      <c r="AW114">
        <v>196357</v>
      </c>
    </row>
    <row r="115" spans="1:49" x14ac:dyDescent="0.25">
      <c r="A115" s="1" t="s">
        <v>150</v>
      </c>
      <c r="B115" s="1" t="s">
        <v>23</v>
      </c>
      <c r="C115" s="1">
        <v>2013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12</v>
      </c>
      <c r="M115">
        <v>94</v>
      </c>
      <c r="N115">
        <v>106</v>
      </c>
      <c r="O115">
        <v>1553580</v>
      </c>
      <c r="P115">
        <v>777420</v>
      </c>
      <c r="Q115">
        <v>776160</v>
      </c>
      <c r="R115">
        <v>117186.89000000001</v>
      </c>
      <c r="S115">
        <v>237208.43499999997</v>
      </c>
      <c r="T115">
        <v>222510.21500000003</v>
      </c>
      <c r="U115">
        <v>208266.16099999999</v>
      </c>
      <c r="V115">
        <v>191229.177</v>
      </c>
      <c r="W115">
        <v>200453.41300000006</v>
      </c>
      <c r="X115">
        <v>181315.43100000001</v>
      </c>
      <c r="Y115">
        <v>112203.31700000005</v>
      </c>
      <c r="Z115">
        <v>59270.093000000015</v>
      </c>
      <c r="AA115">
        <v>24265.836000000003</v>
      </c>
      <c r="AB115" s="12">
        <f t="shared" si="7"/>
        <v>0</v>
      </c>
      <c r="AC115" s="12">
        <f t="shared" si="8"/>
        <v>0</v>
      </c>
      <c r="AD115" s="12">
        <f t="shared" si="9"/>
        <v>0</v>
      </c>
      <c r="AE115" s="12">
        <f t="shared" si="10"/>
        <v>0</v>
      </c>
      <c r="AF115" s="12">
        <f t="shared" si="10"/>
        <v>0</v>
      </c>
      <c r="AG115" s="12">
        <f t="shared" si="10"/>
        <v>0</v>
      </c>
      <c r="AH115" s="12">
        <f t="shared" si="10"/>
        <v>0</v>
      </c>
      <c r="AI115" s="12">
        <f t="shared" si="6"/>
        <v>0</v>
      </c>
      <c r="AJ115" s="12">
        <f t="shared" si="6"/>
        <v>2.0246298584346742E-4</v>
      </c>
      <c r="AK115" s="12">
        <f t="shared" si="6"/>
        <v>3.8737589753759147E-3</v>
      </c>
      <c r="AL115">
        <v>567</v>
      </c>
      <c r="AM115">
        <v>1402.38</v>
      </c>
      <c r="AN115">
        <v>180</v>
      </c>
      <c r="AO115">
        <v>177</v>
      </c>
      <c r="AP115">
        <v>0</v>
      </c>
      <c r="AQ115">
        <v>0</v>
      </c>
      <c r="AR115">
        <v>145</v>
      </c>
      <c r="AS115">
        <v>0</v>
      </c>
      <c r="AT115">
        <v>52.140677999999987</v>
      </c>
      <c r="AU115">
        <v>2041</v>
      </c>
      <c r="AV115">
        <v>371</v>
      </c>
      <c r="AW115">
        <v>147681</v>
      </c>
    </row>
    <row r="116" spans="1:49" x14ac:dyDescent="0.25">
      <c r="A116" s="1" t="s">
        <v>151</v>
      </c>
      <c r="B116" s="1" t="s">
        <v>23</v>
      </c>
      <c r="C116" s="1">
        <v>2014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56</v>
      </c>
      <c r="N116">
        <v>56</v>
      </c>
      <c r="O116">
        <v>1447565</v>
      </c>
      <c r="P116">
        <v>726953</v>
      </c>
      <c r="Q116">
        <v>720612</v>
      </c>
      <c r="R116">
        <v>105305.61700000001</v>
      </c>
      <c r="S116">
        <v>220453.24700000003</v>
      </c>
      <c r="T116">
        <v>199613.28599999996</v>
      </c>
      <c r="U116">
        <v>195363.09799999997</v>
      </c>
      <c r="V116">
        <v>180904.51199999996</v>
      </c>
      <c r="W116">
        <v>184813.79800000001</v>
      </c>
      <c r="X116">
        <v>171175.413</v>
      </c>
      <c r="Y116">
        <v>109409.83100000001</v>
      </c>
      <c r="Z116">
        <v>57199.572000000007</v>
      </c>
      <c r="AA116">
        <v>22841.778000000002</v>
      </c>
      <c r="AB116" s="12">
        <f t="shared" si="7"/>
        <v>0</v>
      </c>
      <c r="AC116" s="12">
        <f t="shared" si="8"/>
        <v>0</v>
      </c>
      <c r="AD116" s="12">
        <f t="shared" si="9"/>
        <v>0</v>
      </c>
      <c r="AE116" s="12">
        <f t="shared" si="10"/>
        <v>0</v>
      </c>
      <c r="AF116" s="12">
        <f t="shared" si="10"/>
        <v>0</v>
      </c>
      <c r="AG116" s="12">
        <f t="shared" si="10"/>
        <v>0</v>
      </c>
      <c r="AH116" s="12">
        <f t="shared" si="10"/>
        <v>0</v>
      </c>
      <c r="AI116" s="12">
        <f t="shared" si="6"/>
        <v>0</v>
      </c>
      <c r="AJ116" s="12">
        <f t="shared" si="6"/>
        <v>0</v>
      </c>
      <c r="AK116" s="12">
        <f t="shared" si="6"/>
        <v>2.4516480284503244E-3</v>
      </c>
      <c r="AL116">
        <v>973</v>
      </c>
      <c r="AM116">
        <v>700.34999999999991</v>
      </c>
      <c r="AN116">
        <v>199</v>
      </c>
      <c r="AO116">
        <v>195</v>
      </c>
      <c r="AP116">
        <v>59</v>
      </c>
      <c r="AQ116">
        <v>0</v>
      </c>
      <c r="AR116">
        <v>12</v>
      </c>
      <c r="AS116">
        <v>0</v>
      </c>
      <c r="AT116">
        <v>88.340228000000039</v>
      </c>
      <c r="AU116">
        <v>2658</v>
      </c>
      <c r="AV116">
        <v>344</v>
      </c>
      <c r="AW116">
        <v>108986</v>
      </c>
    </row>
    <row r="117" spans="1:49" x14ac:dyDescent="0.25">
      <c r="A117" s="1" t="s">
        <v>152</v>
      </c>
      <c r="B117" s="1" t="s">
        <v>23</v>
      </c>
      <c r="C117" s="1">
        <v>2015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13</v>
      </c>
      <c r="M117">
        <v>69</v>
      </c>
      <c r="N117">
        <v>82</v>
      </c>
      <c r="O117">
        <v>1484099</v>
      </c>
      <c r="P117">
        <v>743412</v>
      </c>
      <c r="Q117">
        <v>740687</v>
      </c>
      <c r="R117">
        <v>106045.37800000004</v>
      </c>
      <c r="S117">
        <v>223634.64700000003</v>
      </c>
      <c r="T117">
        <v>210738.19999999995</v>
      </c>
      <c r="U117">
        <v>199795.44199999998</v>
      </c>
      <c r="V117">
        <v>185526.41</v>
      </c>
      <c r="W117">
        <v>186597.00000000006</v>
      </c>
      <c r="X117">
        <v>175739.3249999999</v>
      </c>
      <c r="Y117">
        <v>115193.952</v>
      </c>
      <c r="Z117">
        <v>57896.127999999997</v>
      </c>
      <c r="AA117">
        <v>22252.799000000003</v>
      </c>
      <c r="AB117" s="12">
        <f t="shared" si="7"/>
        <v>0</v>
      </c>
      <c r="AC117" s="12">
        <f t="shared" si="8"/>
        <v>0</v>
      </c>
      <c r="AD117" s="12">
        <f t="shared" si="9"/>
        <v>0</v>
      </c>
      <c r="AE117" s="12">
        <f t="shared" si="10"/>
        <v>0</v>
      </c>
      <c r="AF117" s="12">
        <f t="shared" si="10"/>
        <v>0</v>
      </c>
      <c r="AG117" s="12">
        <f t="shared" si="10"/>
        <v>0</v>
      </c>
      <c r="AH117" s="12">
        <f t="shared" si="10"/>
        <v>0</v>
      </c>
      <c r="AI117" s="12">
        <f t="shared" si="6"/>
        <v>0</v>
      </c>
      <c r="AJ117" s="12">
        <f t="shared" si="6"/>
        <v>2.2454005905196285E-4</v>
      </c>
      <c r="AK117" s="12">
        <f t="shared" si="6"/>
        <v>3.1007335301954596E-3</v>
      </c>
      <c r="AL117">
        <v>1290</v>
      </c>
      <c r="AM117">
        <v>386.14</v>
      </c>
      <c r="AN117">
        <v>1</v>
      </c>
      <c r="AO117">
        <v>255</v>
      </c>
      <c r="AP117">
        <v>118</v>
      </c>
      <c r="AQ117">
        <v>0</v>
      </c>
      <c r="AR117">
        <v>50</v>
      </c>
      <c r="AS117">
        <v>0</v>
      </c>
      <c r="AT117">
        <v>86.189398100000034</v>
      </c>
      <c r="AU117">
        <v>2699</v>
      </c>
      <c r="AV117">
        <v>360</v>
      </c>
      <c r="AW117">
        <v>128063</v>
      </c>
    </row>
    <row r="118" spans="1:49" x14ac:dyDescent="0.25">
      <c r="A118" s="1" t="s">
        <v>391</v>
      </c>
      <c r="B118" s="1" t="s">
        <v>23</v>
      </c>
      <c r="C118" s="1">
        <v>2016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42</v>
      </c>
      <c r="N118">
        <v>42</v>
      </c>
      <c r="O118">
        <v>1498415</v>
      </c>
      <c r="P118">
        <v>750101</v>
      </c>
      <c r="Q118">
        <v>748314</v>
      </c>
      <c r="R118">
        <v>104928.70999999999</v>
      </c>
      <c r="S118">
        <v>226209.63500000001</v>
      </c>
      <c r="T118">
        <v>210922.47399999996</v>
      </c>
      <c r="U118">
        <v>198792.23300000004</v>
      </c>
      <c r="V118">
        <v>185114.62699999998</v>
      </c>
      <c r="W118">
        <v>181877.149</v>
      </c>
      <c r="X118">
        <v>180223.478</v>
      </c>
      <c r="Y118">
        <v>124425.43800000004</v>
      </c>
      <c r="Z118">
        <v>60701.626999999986</v>
      </c>
      <c r="AA118">
        <v>24139.109</v>
      </c>
      <c r="AB118" s="12">
        <f t="shared" si="7"/>
        <v>0</v>
      </c>
      <c r="AC118" s="12">
        <f t="shared" si="8"/>
        <v>0</v>
      </c>
      <c r="AD118" s="12">
        <f t="shared" si="9"/>
        <v>0</v>
      </c>
      <c r="AE118" s="12">
        <f t="shared" si="10"/>
        <v>0</v>
      </c>
      <c r="AF118" s="12">
        <f t="shared" si="10"/>
        <v>0</v>
      </c>
      <c r="AG118" s="12">
        <f t="shared" si="10"/>
        <v>0</v>
      </c>
      <c r="AH118" s="12">
        <f t="shared" si="10"/>
        <v>0</v>
      </c>
      <c r="AI118" s="12">
        <f t="shared" si="6"/>
        <v>0</v>
      </c>
      <c r="AJ118" s="12">
        <f t="shared" si="6"/>
        <v>0</v>
      </c>
      <c r="AK118" s="12">
        <f t="shared" si="6"/>
        <v>1.7399150896580317E-3</v>
      </c>
      <c r="AL118" t="e">
        <v>#N/A</v>
      </c>
      <c r="AM118" t="e">
        <v>#N/A</v>
      </c>
      <c r="AN118" t="e">
        <v>#N/A</v>
      </c>
      <c r="AO118" t="e">
        <v>#N/A</v>
      </c>
      <c r="AP118" t="e">
        <v>#N/A</v>
      </c>
      <c r="AQ118" t="e">
        <v>#N/A</v>
      </c>
      <c r="AR118" t="e">
        <v>#N/A</v>
      </c>
      <c r="AS118" t="e">
        <v>#N/A</v>
      </c>
      <c r="AT118">
        <v>48.668689599999993</v>
      </c>
      <c r="AU118">
        <v>944</v>
      </c>
      <c r="AV118">
        <v>309</v>
      </c>
      <c r="AW118">
        <v>82959</v>
      </c>
    </row>
    <row r="119" spans="1:49" x14ac:dyDescent="0.25">
      <c r="A119" s="1" t="s">
        <v>392</v>
      </c>
      <c r="B119" s="1" t="s">
        <v>23</v>
      </c>
      <c r="C119" s="1">
        <v>2017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26</v>
      </c>
      <c r="M119">
        <v>79</v>
      </c>
      <c r="N119">
        <v>105</v>
      </c>
      <c r="O119">
        <v>1477406</v>
      </c>
      <c r="P119">
        <v>741083</v>
      </c>
      <c r="Q119">
        <v>736323</v>
      </c>
      <c r="R119">
        <v>100125</v>
      </c>
      <c r="S119">
        <v>219883</v>
      </c>
      <c r="T119">
        <v>202076</v>
      </c>
      <c r="U119">
        <v>197089</v>
      </c>
      <c r="V119">
        <v>185100</v>
      </c>
      <c r="W119">
        <v>180146</v>
      </c>
      <c r="X119">
        <v>179283</v>
      </c>
      <c r="Y119">
        <v>128357</v>
      </c>
      <c r="Z119">
        <v>61454</v>
      </c>
      <c r="AA119">
        <v>23893</v>
      </c>
      <c r="AB119" s="12">
        <f t="shared" si="7"/>
        <v>0</v>
      </c>
      <c r="AC119" s="12">
        <f t="shared" si="8"/>
        <v>0</v>
      </c>
      <c r="AD119" s="12">
        <f t="shared" si="9"/>
        <v>0</v>
      </c>
      <c r="AE119" s="12">
        <f t="shared" si="10"/>
        <v>0</v>
      </c>
      <c r="AF119" s="12">
        <f t="shared" si="10"/>
        <v>0</v>
      </c>
      <c r="AG119" s="12">
        <f t="shared" si="10"/>
        <v>0</v>
      </c>
      <c r="AH119" s="12">
        <f t="shared" si="10"/>
        <v>0</v>
      </c>
      <c r="AI119" s="12">
        <f t="shared" si="6"/>
        <v>0</v>
      </c>
      <c r="AJ119" s="12">
        <f t="shared" si="6"/>
        <v>4.2308067823087185E-4</v>
      </c>
      <c r="AK119" s="12">
        <f t="shared" si="6"/>
        <v>3.3064077344829028E-3</v>
      </c>
      <c r="AL119" t="e">
        <v>#N/A</v>
      </c>
      <c r="AM119" t="e">
        <v>#N/A</v>
      </c>
      <c r="AN119" t="e">
        <v>#N/A</v>
      </c>
      <c r="AO119" t="e">
        <v>#N/A</v>
      </c>
      <c r="AP119" t="e">
        <v>#N/A</v>
      </c>
      <c r="AQ119" t="e">
        <v>#N/A</v>
      </c>
      <c r="AR119" t="e">
        <v>#N/A</v>
      </c>
      <c r="AS119" t="e">
        <v>#N/A</v>
      </c>
      <c r="AT119">
        <v>36.009054999999996</v>
      </c>
      <c r="AU119">
        <v>723</v>
      </c>
      <c r="AV119">
        <v>328</v>
      </c>
      <c r="AW119">
        <v>72945</v>
      </c>
    </row>
    <row r="120" spans="1:49" x14ac:dyDescent="0.25">
      <c r="A120" s="1" t="s">
        <v>502</v>
      </c>
      <c r="B120" s="1" t="s">
        <v>24</v>
      </c>
      <c r="C120" s="1">
        <v>2009</v>
      </c>
      <c r="D120">
        <v>0</v>
      </c>
      <c r="E120">
        <v>0</v>
      </c>
      <c r="F120">
        <v>0</v>
      </c>
      <c r="G120">
        <v>0</v>
      </c>
      <c r="H120">
        <v>22</v>
      </c>
      <c r="I120">
        <v>67</v>
      </c>
      <c r="J120">
        <v>173</v>
      </c>
      <c r="K120">
        <v>263</v>
      </c>
      <c r="L120">
        <v>589</v>
      </c>
      <c r="M120">
        <v>1154</v>
      </c>
      <c r="N120">
        <v>2268</v>
      </c>
      <c r="O120">
        <v>12785043</v>
      </c>
      <c r="P120">
        <v>6291338</v>
      </c>
      <c r="Q120">
        <v>6493705</v>
      </c>
      <c r="R120">
        <v>892111.46400000039</v>
      </c>
      <c r="S120">
        <v>1754655.1490000009</v>
      </c>
      <c r="T120">
        <v>1830364.514</v>
      </c>
      <c r="U120">
        <v>1758476.6700000009</v>
      </c>
      <c r="V120">
        <v>1816055.436</v>
      </c>
      <c r="W120">
        <v>1851699.4279999991</v>
      </c>
      <c r="X120">
        <v>1329711.6629999999</v>
      </c>
      <c r="Y120">
        <v>796071.00700000033</v>
      </c>
      <c r="Z120">
        <v>534055.47799999989</v>
      </c>
      <c r="AA120">
        <v>221032.01100000003</v>
      </c>
      <c r="AB120" s="12">
        <f t="shared" si="7"/>
        <v>0</v>
      </c>
      <c r="AC120" s="12">
        <f t="shared" si="8"/>
        <v>0</v>
      </c>
      <c r="AD120" s="12">
        <f t="shared" si="9"/>
        <v>0</v>
      </c>
      <c r="AE120" s="12">
        <f t="shared" si="10"/>
        <v>0</v>
      </c>
      <c r="AF120" s="12">
        <f t="shared" si="10"/>
        <v>1.2114167642622557E-5</v>
      </c>
      <c r="AG120" s="12">
        <f t="shared" si="10"/>
        <v>3.6182978180409109E-5</v>
      </c>
      <c r="AH120" s="12">
        <f t="shared" si="10"/>
        <v>1.3010339370092447E-4</v>
      </c>
      <c r="AI120" s="12">
        <f t="shared" si="6"/>
        <v>3.3037253924259535E-4</v>
      </c>
      <c r="AJ120" s="12">
        <f t="shared" si="6"/>
        <v>1.1028816747761178E-3</v>
      </c>
      <c r="AK120" s="12">
        <f t="shared" si="6"/>
        <v>5.2209632205717019E-3</v>
      </c>
      <c r="AL120" t="e">
        <v>#N/A</v>
      </c>
      <c r="AM120" t="e">
        <v>#N/A</v>
      </c>
      <c r="AN120" t="e">
        <v>#N/A</v>
      </c>
      <c r="AO120" t="e">
        <v>#N/A</v>
      </c>
      <c r="AP120" t="e">
        <v>#N/A</v>
      </c>
      <c r="AQ120" t="e">
        <v>#N/A</v>
      </c>
      <c r="AR120" t="e">
        <v>#N/A</v>
      </c>
      <c r="AS120" t="e">
        <v>#N/A</v>
      </c>
      <c r="AT120">
        <v>0</v>
      </c>
      <c r="AU120">
        <v>0</v>
      </c>
      <c r="AV120">
        <v>0</v>
      </c>
      <c r="AW120">
        <v>0</v>
      </c>
    </row>
    <row r="121" spans="1:49" x14ac:dyDescent="0.25">
      <c r="A121" s="1" t="s">
        <v>153</v>
      </c>
      <c r="B121" s="1" t="s">
        <v>24</v>
      </c>
      <c r="C121" s="1">
        <v>2010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20</v>
      </c>
      <c r="J121">
        <v>148</v>
      </c>
      <c r="K121">
        <v>247</v>
      </c>
      <c r="L121">
        <v>597</v>
      </c>
      <c r="M121">
        <v>1068</v>
      </c>
      <c r="N121">
        <v>2080</v>
      </c>
      <c r="O121">
        <v>12699765</v>
      </c>
      <c r="P121">
        <v>6227742</v>
      </c>
      <c r="Q121">
        <v>6472023</v>
      </c>
      <c r="R121">
        <v>844052.18199999991</v>
      </c>
      <c r="S121">
        <v>1740059.4860000007</v>
      </c>
      <c r="T121">
        <v>1802677.9820000001</v>
      </c>
      <c r="U121">
        <v>1752223.878</v>
      </c>
      <c r="V121">
        <v>1774117.5290000001</v>
      </c>
      <c r="W121">
        <v>1848952.3939999999</v>
      </c>
      <c r="X121">
        <v>1384642.5249999999</v>
      </c>
      <c r="Y121">
        <v>807321.60000000033</v>
      </c>
      <c r="Z121">
        <v>524032.36900000001</v>
      </c>
      <c r="AA121">
        <v>224866.4599999999</v>
      </c>
      <c r="AB121" s="12">
        <f t="shared" si="7"/>
        <v>0</v>
      </c>
      <c r="AC121" s="12">
        <f t="shared" si="8"/>
        <v>0</v>
      </c>
      <c r="AD121" s="12">
        <f t="shared" si="9"/>
        <v>0</v>
      </c>
      <c r="AE121" s="12">
        <f t="shared" si="10"/>
        <v>0</v>
      </c>
      <c r="AF121" s="12">
        <f t="shared" si="10"/>
        <v>0</v>
      </c>
      <c r="AG121" s="12">
        <f t="shared" si="10"/>
        <v>1.0816936155252897E-5</v>
      </c>
      <c r="AH121" s="12">
        <f t="shared" si="10"/>
        <v>1.0688679375927733E-4</v>
      </c>
      <c r="AI121" s="12">
        <f t="shared" si="6"/>
        <v>3.0594994609335353E-4</v>
      </c>
      <c r="AJ121" s="12">
        <f t="shared" si="6"/>
        <v>1.1392426027789899E-3</v>
      </c>
      <c r="AK121" s="12">
        <f t="shared" si="6"/>
        <v>4.7494855391061897E-3</v>
      </c>
      <c r="AL121">
        <v>613</v>
      </c>
      <c r="AM121">
        <v>224.84</v>
      </c>
      <c r="AN121">
        <v>29</v>
      </c>
      <c r="AO121">
        <v>98</v>
      </c>
      <c r="AP121">
        <v>2</v>
      </c>
      <c r="AQ121">
        <v>0</v>
      </c>
      <c r="AR121">
        <v>1</v>
      </c>
      <c r="AS121">
        <v>0</v>
      </c>
      <c r="AT121">
        <v>24.416020000000003</v>
      </c>
      <c r="AU121">
        <v>9387</v>
      </c>
      <c r="AV121">
        <v>1014</v>
      </c>
      <c r="AW121">
        <v>509981</v>
      </c>
    </row>
    <row r="122" spans="1:49" x14ac:dyDescent="0.25">
      <c r="A122" s="1" t="s">
        <v>154</v>
      </c>
      <c r="B122" s="1" t="s">
        <v>24</v>
      </c>
      <c r="C122" s="1">
        <v>2011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41</v>
      </c>
      <c r="J122">
        <v>201</v>
      </c>
      <c r="K122">
        <v>256</v>
      </c>
      <c r="L122">
        <v>625</v>
      </c>
      <c r="M122">
        <v>1168</v>
      </c>
      <c r="N122">
        <v>2291</v>
      </c>
      <c r="O122">
        <v>12597962</v>
      </c>
      <c r="P122">
        <v>6176572</v>
      </c>
      <c r="Q122">
        <v>6421390</v>
      </c>
      <c r="R122">
        <v>826826.70300000021</v>
      </c>
      <c r="S122">
        <v>1716811.7340000004</v>
      </c>
      <c r="T122">
        <v>1778455.6140000005</v>
      </c>
      <c r="U122">
        <v>1742987.8100000003</v>
      </c>
      <c r="V122">
        <v>1728847.8560000001</v>
      </c>
      <c r="W122">
        <v>1829258.47</v>
      </c>
      <c r="X122">
        <v>1407394.169</v>
      </c>
      <c r="Y122">
        <v>817205.45299999975</v>
      </c>
      <c r="Z122">
        <v>517529.01899999991</v>
      </c>
      <c r="AA122">
        <v>224885.51399999997</v>
      </c>
      <c r="AB122" s="12">
        <f t="shared" si="7"/>
        <v>0</v>
      </c>
      <c r="AC122" s="12">
        <f t="shared" si="8"/>
        <v>0</v>
      </c>
      <c r="AD122" s="12">
        <f t="shared" si="9"/>
        <v>0</v>
      </c>
      <c r="AE122" s="12">
        <f t="shared" si="10"/>
        <v>0</v>
      </c>
      <c r="AF122" s="12">
        <f t="shared" si="10"/>
        <v>0</v>
      </c>
      <c r="AG122" s="12">
        <f t="shared" si="10"/>
        <v>2.2413453687602715E-5</v>
      </c>
      <c r="AH122" s="12">
        <f t="shared" si="10"/>
        <v>1.4281713284546087E-4</v>
      </c>
      <c r="AI122" s="12">
        <f t="shared" si="6"/>
        <v>3.1326271632208511E-4</v>
      </c>
      <c r="AJ122" s="12">
        <f t="shared" si="6"/>
        <v>1.2076617485289266E-3</v>
      </c>
      <c r="AK122" s="12">
        <f t="shared" si="6"/>
        <v>5.1937538315607124E-3</v>
      </c>
      <c r="AL122">
        <v>2344</v>
      </c>
      <c r="AM122">
        <v>472.35999999999996</v>
      </c>
      <c r="AN122">
        <v>106</v>
      </c>
      <c r="AO122">
        <v>209</v>
      </c>
      <c r="AP122">
        <v>97</v>
      </c>
      <c r="AQ122">
        <v>0</v>
      </c>
      <c r="AR122">
        <v>75</v>
      </c>
      <c r="AS122">
        <v>0</v>
      </c>
      <c r="AT122">
        <v>107.51204300000002</v>
      </c>
      <c r="AU122">
        <v>41207</v>
      </c>
      <c r="AV122">
        <v>3645</v>
      </c>
      <c r="AW122">
        <v>1919888</v>
      </c>
    </row>
    <row r="123" spans="1:49" x14ac:dyDescent="0.25">
      <c r="A123" s="1" t="s">
        <v>155</v>
      </c>
      <c r="B123" s="1" t="s">
        <v>24</v>
      </c>
      <c r="C123" s="1">
        <v>2012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33</v>
      </c>
      <c r="J123">
        <v>185</v>
      </c>
      <c r="K123">
        <v>292</v>
      </c>
      <c r="L123">
        <v>559</v>
      </c>
      <c r="M123">
        <v>1132</v>
      </c>
      <c r="N123">
        <v>2201</v>
      </c>
      <c r="O123">
        <v>12694550</v>
      </c>
      <c r="P123">
        <v>6226204</v>
      </c>
      <c r="Q123">
        <v>6468346</v>
      </c>
      <c r="R123">
        <v>826641.96000000031</v>
      </c>
      <c r="S123">
        <v>1714163.3160000001</v>
      </c>
      <c r="T123">
        <v>1784606.7199999997</v>
      </c>
      <c r="U123">
        <v>1761955.9519999989</v>
      </c>
      <c r="V123">
        <v>1715035.9189999993</v>
      </c>
      <c r="W123">
        <v>1834098.66</v>
      </c>
      <c r="X123">
        <v>1460640.2519999999</v>
      </c>
      <c r="Y123">
        <v>846993.18</v>
      </c>
      <c r="Z123">
        <v>522505.18700000015</v>
      </c>
      <c r="AA123">
        <v>232126.89200000002</v>
      </c>
      <c r="AB123" s="12">
        <f t="shared" si="7"/>
        <v>0</v>
      </c>
      <c r="AC123" s="12">
        <f t="shared" si="8"/>
        <v>0</v>
      </c>
      <c r="AD123" s="12">
        <f t="shared" si="9"/>
        <v>0</v>
      </c>
      <c r="AE123" s="12">
        <f t="shared" si="10"/>
        <v>0</v>
      </c>
      <c r="AF123" s="12">
        <f t="shared" si="10"/>
        <v>0</v>
      </c>
      <c r="AG123" s="12">
        <f t="shared" si="10"/>
        <v>1.7992489019102169E-5</v>
      </c>
      <c r="AH123" s="12">
        <f t="shared" si="10"/>
        <v>1.2665678612285705E-4</v>
      </c>
      <c r="AI123" s="12">
        <f t="shared" si="6"/>
        <v>3.4474893882852748E-4</v>
      </c>
      <c r="AJ123" s="12">
        <f t="shared" si="6"/>
        <v>1.0698458386787266E-3</v>
      </c>
      <c r="AK123" s="12">
        <f t="shared" si="6"/>
        <v>4.8766430733066463E-3</v>
      </c>
      <c r="AL123">
        <v>2841</v>
      </c>
      <c r="AM123">
        <v>671.19</v>
      </c>
      <c r="AN123">
        <v>45</v>
      </c>
      <c r="AO123">
        <v>398</v>
      </c>
      <c r="AP123">
        <v>110</v>
      </c>
      <c r="AQ123">
        <v>0</v>
      </c>
      <c r="AR123">
        <v>101</v>
      </c>
      <c r="AS123">
        <v>3</v>
      </c>
      <c r="AT123">
        <v>112.50340000000003</v>
      </c>
      <c r="AU123">
        <v>46893</v>
      </c>
      <c r="AV123">
        <v>3974</v>
      </c>
      <c r="AW123">
        <v>2101219</v>
      </c>
    </row>
    <row r="124" spans="1:49" x14ac:dyDescent="0.25">
      <c r="A124" s="1" t="s">
        <v>156</v>
      </c>
      <c r="B124" s="1" t="s">
        <v>24</v>
      </c>
      <c r="C124" s="1">
        <v>2013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10</v>
      </c>
      <c r="J124">
        <v>175</v>
      </c>
      <c r="K124">
        <v>315</v>
      </c>
      <c r="L124">
        <v>600</v>
      </c>
      <c r="M124">
        <v>1207</v>
      </c>
      <c r="N124">
        <v>2307</v>
      </c>
      <c r="O124">
        <v>12580101</v>
      </c>
      <c r="P124">
        <v>6169698</v>
      </c>
      <c r="Q124">
        <v>6410403</v>
      </c>
      <c r="R124">
        <v>807263.59800000023</v>
      </c>
      <c r="S124">
        <v>1691815.5800000008</v>
      </c>
      <c r="T124">
        <v>1759587.8980000003</v>
      </c>
      <c r="U124">
        <v>1750182.378</v>
      </c>
      <c r="V124">
        <v>1677345.1140000003</v>
      </c>
      <c r="W124">
        <v>1800864.3629999997</v>
      </c>
      <c r="X124">
        <v>1480883.2480000001</v>
      </c>
      <c r="Y124">
        <v>866207.41099999985</v>
      </c>
      <c r="Z124">
        <v>505570.75800000009</v>
      </c>
      <c r="AA124">
        <v>234078.35400000005</v>
      </c>
      <c r="AB124" s="12">
        <f t="shared" si="7"/>
        <v>0</v>
      </c>
      <c r="AC124" s="12">
        <f t="shared" si="8"/>
        <v>0</v>
      </c>
      <c r="AD124" s="12">
        <f t="shared" si="9"/>
        <v>0</v>
      </c>
      <c r="AE124" s="12">
        <f t="shared" si="10"/>
        <v>0</v>
      </c>
      <c r="AF124" s="12">
        <f t="shared" si="10"/>
        <v>0</v>
      </c>
      <c r="AG124" s="12">
        <f t="shared" si="10"/>
        <v>5.5528890489794215E-6</v>
      </c>
      <c r="AH124" s="12">
        <f t="shared" si="10"/>
        <v>1.1817271904206183E-4</v>
      </c>
      <c r="AI124" s="12">
        <f t="shared" si="6"/>
        <v>3.6365424262111291E-4</v>
      </c>
      <c r="AJ124" s="12">
        <f t="shared" si="6"/>
        <v>1.1867774995008708E-3</v>
      </c>
      <c r="AK124" s="12">
        <f t="shared" si="6"/>
        <v>5.1563930597358851E-3</v>
      </c>
      <c r="AL124">
        <v>3938</v>
      </c>
      <c r="AM124">
        <v>396.64999999999986</v>
      </c>
      <c r="AN124">
        <v>150</v>
      </c>
      <c r="AO124">
        <v>145</v>
      </c>
      <c r="AP124">
        <v>111</v>
      </c>
      <c r="AQ124">
        <v>0</v>
      </c>
      <c r="AR124">
        <v>85</v>
      </c>
      <c r="AS124">
        <v>1</v>
      </c>
      <c r="AT124">
        <v>107.66175899999999</v>
      </c>
      <c r="AU124">
        <v>46748</v>
      </c>
      <c r="AV124">
        <v>4334</v>
      </c>
      <c r="AW124">
        <v>2225186</v>
      </c>
    </row>
    <row r="125" spans="1:49" x14ac:dyDescent="0.25">
      <c r="A125" s="1" t="s">
        <v>157</v>
      </c>
      <c r="B125" s="1" t="s">
        <v>24</v>
      </c>
      <c r="C125" s="1">
        <v>2014</v>
      </c>
      <c r="D125">
        <v>0</v>
      </c>
      <c r="E125">
        <v>0</v>
      </c>
      <c r="F125">
        <v>0</v>
      </c>
      <c r="G125">
        <v>0</v>
      </c>
      <c r="H125">
        <v>12</v>
      </c>
      <c r="I125">
        <v>36</v>
      </c>
      <c r="J125">
        <v>181</v>
      </c>
      <c r="K125">
        <v>333</v>
      </c>
      <c r="L125">
        <v>577</v>
      </c>
      <c r="M125">
        <v>1215</v>
      </c>
      <c r="N125">
        <v>2354</v>
      </c>
      <c r="O125">
        <v>12558195</v>
      </c>
      <c r="P125">
        <v>6158816</v>
      </c>
      <c r="Q125">
        <v>6399379</v>
      </c>
      <c r="R125">
        <v>792432.07699999993</v>
      </c>
      <c r="S125">
        <v>1670056.9570000011</v>
      </c>
      <c r="T125">
        <v>1753712.7280000001</v>
      </c>
      <c r="U125">
        <v>1748553.7829999987</v>
      </c>
      <c r="V125">
        <v>1662813.6840000001</v>
      </c>
      <c r="W125">
        <v>1774318.7560000003</v>
      </c>
      <c r="X125">
        <v>1520083.8749999993</v>
      </c>
      <c r="Y125">
        <v>893303.80000000016</v>
      </c>
      <c r="Z125">
        <v>503550.80799999973</v>
      </c>
      <c r="AA125">
        <v>233847.42200000002</v>
      </c>
      <c r="AB125" s="12">
        <f t="shared" si="7"/>
        <v>0</v>
      </c>
      <c r="AC125" s="12">
        <f t="shared" si="8"/>
        <v>0</v>
      </c>
      <c r="AD125" s="12">
        <f t="shared" si="9"/>
        <v>0</v>
      </c>
      <c r="AE125" s="12">
        <f t="shared" si="10"/>
        <v>0</v>
      </c>
      <c r="AF125" s="12">
        <f t="shared" si="10"/>
        <v>7.2166834537548824E-6</v>
      </c>
      <c r="AG125" s="12">
        <f t="shared" si="10"/>
        <v>2.0289477230775546E-5</v>
      </c>
      <c r="AH125" s="12">
        <f t="shared" si="10"/>
        <v>1.1907237684499488E-4</v>
      </c>
      <c r="AI125" s="12">
        <f t="shared" si="6"/>
        <v>3.7277351781107382E-4</v>
      </c>
      <c r="AJ125" s="12">
        <f t="shared" si="6"/>
        <v>1.1458625243631827E-3</v>
      </c>
      <c r="AK125" s="12">
        <f t="shared" si="6"/>
        <v>5.1956955078170585E-3</v>
      </c>
      <c r="AL125">
        <v>13471</v>
      </c>
      <c r="AM125">
        <v>570.11</v>
      </c>
      <c r="AN125">
        <v>311</v>
      </c>
      <c r="AO125">
        <v>667</v>
      </c>
      <c r="AP125">
        <v>1729</v>
      </c>
      <c r="AQ125">
        <v>0</v>
      </c>
      <c r="AR125">
        <v>132</v>
      </c>
      <c r="AS125">
        <v>0</v>
      </c>
      <c r="AT125">
        <v>112.03836599999995</v>
      </c>
      <c r="AU125">
        <v>59035</v>
      </c>
      <c r="AV125">
        <v>4830</v>
      </c>
      <c r="AW125">
        <v>2734075</v>
      </c>
    </row>
    <row r="126" spans="1:49" x14ac:dyDescent="0.25">
      <c r="A126" s="1" t="s">
        <v>158</v>
      </c>
      <c r="B126" s="1" t="s">
        <v>24</v>
      </c>
      <c r="C126" s="1">
        <v>2015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25</v>
      </c>
      <c r="J126">
        <v>189</v>
      </c>
      <c r="K126">
        <v>315</v>
      </c>
      <c r="L126">
        <v>541</v>
      </c>
      <c r="M126">
        <v>1141</v>
      </c>
      <c r="N126">
        <v>2211</v>
      </c>
      <c r="O126">
        <v>12514525</v>
      </c>
      <c r="P126">
        <v>6135014</v>
      </c>
      <c r="Q126">
        <v>6379511</v>
      </c>
      <c r="R126">
        <v>781640.65500000003</v>
      </c>
      <c r="S126">
        <v>1655938.2409999997</v>
      </c>
      <c r="T126">
        <v>1736609.4839999995</v>
      </c>
      <c r="U126">
        <v>1740169.8979999996</v>
      </c>
      <c r="V126">
        <v>1646411.6740000003</v>
      </c>
      <c r="W126">
        <v>1745745.8629999997</v>
      </c>
      <c r="X126">
        <v>1536681.9429999997</v>
      </c>
      <c r="Y126">
        <v>923824.55500000052</v>
      </c>
      <c r="Z126">
        <v>510100.87300000008</v>
      </c>
      <c r="AA126">
        <v>233360.25199999992</v>
      </c>
      <c r="AB126" s="12">
        <f t="shared" si="7"/>
        <v>0</v>
      </c>
      <c r="AC126" s="12">
        <f t="shared" si="8"/>
        <v>0</v>
      </c>
      <c r="AD126" s="12">
        <f t="shared" si="9"/>
        <v>0</v>
      </c>
      <c r="AE126" s="12">
        <f t="shared" si="10"/>
        <v>0</v>
      </c>
      <c r="AF126" s="12">
        <f t="shared" si="10"/>
        <v>0</v>
      </c>
      <c r="AG126" s="12">
        <f t="shared" si="10"/>
        <v>1.4320526561087434E-5</v>
      </c>
      <c r="AH126" s="12">
        <f t="shared" si="10"/>
        <v>1.2299226971524324E-4</v>
      </c>
      <c r="AI126" s="12">
        <f t="shared" si="6"/>
        <v>3.4097383350023623E-4</v>
      </c>
      <c r="AJ126" s="12">
        <f t="shared" si="6"/>
        <v>1.0605745424787773E-3</v>
      </c>
      <c r="AK126" s="12">
        <f t="shared" si="6"/>
        <v>4.8894359267318598E-3</v>
      </c>
      <c r="AL126">
        <v>12051</v>
      </c>
      <c r="AM126">
        <v>224.61999999999992</v>
      </c>
      <c r="AN126">
        <v>3</v>
      </c>
      <c r="AO126">
        <v>104</v>
      </c>
      <c r="AP126">
        <v>158</v>
      </c>
      <c r="AQ126">
        <v>0</v>
      </c>
      <c r="AR126">
        <v>841</v>
      </c>
      <c r="AS126">
        <v>0</v>
      </c>
      <c r="AT126">
        <v>94.069846999999967</v>
      </c>
      <c r="AU126">
        <v>45488</v>
      </c>
      <c r="AV126">
        <v>4121</v>
      </c>
      <c r="AW126">
        <v>2456456</v>
      </c>
    </row>
    <row r="127" spans="1:49" x14ac:dyDescent="0.25">
      <c r="A127" s="1" t="s">
        <v>393</v>
      </c>
      <c r="B127" s="1" t="s">
        <v>24</v>
      </c>
      <c r="C127" s="1">
        <v>2016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26</v>
      </c>
      <c r="J127">
        <v>216</v>
      </c>
      <c r="K127">
        <v>333</v>
      </c>
      <c r="L127">
        <v>519</v>
      </c>
      <c r="M127">
        <v>947</v>
      </c>
      <c r="N127">
        <v>2041</v>
      </c>
      <c r="O127">
        <v>12613152</v>
      </c>
      <c r="P127">
        <v>6188560</v>
      </c>
      <c r="Q127">
        <v>6424592</v>
      </c>
      <c r="R127">
        <v>776121.96900000004</v>
      </c>
      <c r="S127">
        <v>1644562.8130000003</v>
      </c>
      <c r="T127">
        <v>1735615.416</v>
      </c>
      <c r="U127">
        <v>1747801.6150000005</v>
      </c>
      <c r="V127">
        <v>1641331.571</v>
      </c>
      <c r="W127">
        <v>1738312.4190000005</v>
      </c>
      <c r="X127">
        <v>1584310.5069999998</v>
      </c>
      <c r="Y127">
        <v>979686.75400000019</v>
      </c>
      <c r="Z127">
        <v>521369.3780000002</v>
      </c>
      <c r="AA127">
        <v>240786.943</v>
      </c>
      <c r="AB127" s="12">
        <f t="shared" si="7"/>
        <v>0</v>
      </c>
      <c r="AC127" s="12">
        <f t="shared" si="8"/>
        <v>0</v>
      </c>
      <c r="AD127" s="12">
        <f t="shared" si="9"/>
        <v>0</v>
      </c>
      <c r="AE127" s="12">
        <f t="shared" si="10"/>
        <v>0</v>
      </c>
      <c r="AF127" s="12">
        <f t="shared" si="10"/>
        <v>0</v>
      </c>
      <c r="AG127" s="12">
        <f t="shared" si="10"/>
        <v>1.4957035177230701E-5</v>
      </c>
      <c r="AH127" s="12">
        <f t="shared" si="10"/>
        <v>1.3633691062808816E-4</v>
      </c>
      <c r="AI127" s="12">
        <f t="shared" ref="AI127:AK190" si="11">K127/Y127</f>
        <v>3.399045650463086E-4</v>
      </c>
      <c r="AJ127" s="12">
        <f t="shared" si="11"/>
        <v>9.9545547149491355E-4</v>
      </c>
      <c r="AK127" s="12">
        <f t="shared" si="11"/>
        <v>3.9329375098217014E-3</v>
      </c>
      <c r="AL127" t="e">
        <v>#N/A</v>
      </c>
      <c r="AM127" t="e">
        <v>#N/A</v>
      </c>
      <c r="AN127" t="e">
        <v>#N/A</v>
      </c>
      <c r="AO127" t="e">
        <v>#N/A</v>
      </c>
      <c r="AP127" t="e">
        <v>#N/A</v>
      </c>
      <c r="AQ127" t="e">
        <v>#N/A</v>
      </c>
      <c r="AR127" t="e">
        <v>#N/A</v>
      </c>
      <c r="AS127" t="e">
        <v>#N/A</v>
      </c>
      <c r="AT127">
        <v>95.876117999999977</v>
      </c>
      <c r="AU127">
        <v>44457</v>
      </c>
      <c r="AV127">
        <v>3725</v>
      </c>
      <c r="AW127">
        <v>2303718</v>
      </c>
    </row>
    <row r="128" spans="1:49" x14ac:dyDescent="0.25">
      <c r="A128" s="1" t="s">
        <v>394</v>
      </c>
      <c r="B128" s="1" t="s">
        <v>24</v>
      </c>
      <c r="C128" s="1">
        <v>2017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</v>
      </c>
      <c r="J128">
        <v>202</v>
      </c>
      <c r="K128">
        <v>370</v>
      </c>
      <c r="L128">
        <v>587</v>
      </c>
      <c r="M128">
        <v>1069</v>
      </c>
      <c r="N128">
        <v>2251</v>
      </c>
      <c r="O128">
        <v>12491161</v>
      </c>
      <c r="P128">
        <v>6130473</v>
      </c>
      <c r="Q128">
        <v>6360688</v>
      </c>
      <c r="R128">
        <v>766302</v>
      </c>
      <c r="S128">
        <v>1614338</v>
      </c>
      <c r="T128">
        <v>1703933</v>
      </c>
      <c r="U128">
        <v>1742744</v>
      </c>
      <c r="V128">
        <v>1619739</v>
      </c>
      <c r="W128">
        <v>1688402</v>
      </c>
      <c r="X128">
        <v>1581940</v>
      </c>
      <c r="Y128">
        <v>1006169</v>
      </c>
      <c r="Z128">
        <v>526767</v>
      </c>
      <c r="AA128">
        <v>240827</v>
      </c>
      <c r="AB128" s="12">
        <f t="shared" si="7"/>
        <v>0</v>
      </c>
      <c r="AC128" s="12">
        <f t="shared" si="8"/>
        <v>0</v>
      </c>
      <c r="AD128" s="12">
        <f t="shared" si="9"/>
        <v>0</v>
      </c>
      <c r="AE128" s="12">
        <f t="shared" si="10"/>
        <v>0</v>
      </c>
      <c r="AF128" s="12">
        <f t="shared" si="10"/>
        <v>0</v>
      </c>
      <c r="AG128" s="12">
        <f t="shared" si="10"/>
        <v>1.3622348232233793E-5</v>
      </c>
      <c r="AH128" s="12">
        <f t="shared" si="10"/>
        <v>1.2769131572626017E-4</v>
      </c>
      <c r="AI128" s="12">
        <f t="shared" si="11"/>
        <v>3.6773146459491397E-4</v>
      </c>
      <c r="AJ128" s="12">
        <f t="shared" si="11"/>
        <v>1.1143446723124266E-3</v>
      </c>
      <c r="AK128" s="12">
        <f t="shared" si="11"/>
        <v>4.4388710568167193E-3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  <c r="AQ128" t="e">
        <v>#N/A</v>
      </c>
      <c r="AR128" t="e">
        <v>#N/A</v>
      </c>
      <c r="AS128" t="e">
        <v>#N/A</v>
      </c>
      <c r="AT128">
        <v>100.84984300000002</v>
      </c>
      <c r="AU128">
        <v>58326</v>
      </c>
      <c r="AV128">
        <v>4708</v>
      </c>
      <c r="AW128">
        <v>2854633</v>
      </c>
    </row>
    <row r="129" spans="1:49" x14ac:dyDescent="0.25">
      <c r="A129" s="1" t="s">
        <v>503</v>
      </c>
      <c r="B129" s="1" t="s">
        <v>25</v>
      </c>
      <c r="C129" s="1">
        <v>2009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45</v>
      </c>
      <c r="K129">
        <v>98</v>
      </c>
      <c r="L129">
        <v>296</v>
      </c>
      <c r="M129">
        <v>537</v>
      </c>
      <c r="N129">
        <v>976</v>
      </c>
      <c r="O129">
        <v>6342469</v>
      </c>
      <c r="P129">
        <v>3120802</v>
      </c>
      <c r="Q129">
        <v>3221667</v>
      </c>
      <c r="R129">
        <v>441193.0959999999</v>
      </c>
      <c r="S129">
        <v>872152.48199999996</v>
      </c>
      <c r="T129">
        <v>908840.45299999986</v>
      </c>
      <c r="U129">
        <v>827150.11599999992</v>
      </c>
      <c r="V129">
        <v>879121.60200000019</v>
      </c>
      <c r="W129">
        <v>924322.82299999986</v>
      </c>
      <c r="X129">
        <v>687855.61800000037</v>
      </c>
      <c r="Y129">
        <v>412614.74799999996</v>
      </c>
      <c r="Z129">
        <v>277850.85499999992</v>
      </c>
      <c r="AA129">
        <v>108053.95500000005</v>
      </c>
      <c r="AB129" s="12">
        <f t="shared" si="7"/>
        <v>0</v>
      </c>
      <c r="AC129" s="12">
        <f t="shared" si="8"/>
        <v>0</v>
      </c>
      <c r="AD129" s="12">
        <f t="shared" si="9"/>
        <v>0</v>
      </c>
      <c r="AE129" s="12">
        <f t="shared" si="10"/>
        <v>0</v>
      </c>
      <c r="AF129" s="12">
        <f t="shared" si="10"/>
        <v>0</v>
      </c>
      <c r="AG129" s="12">
        <f t="shared" si="10"/>
        <v>0</v>
      </c>
      <c r="AH129" s="12">
        <f t="shared" si="10"/>
        <v>6.542070577375146E-5</v>
      </c>
      <c r="AI129" s="12">
        <f t="shared" si="11"/>
        <v>2.3750968785051768E-4</v>
      </c>
      <c r="AJ129" s="12">
        <f t="shared" si="11"/>
        <v>1.0653197378140157E-3</v>
      </c>
      <c r="AK129" s="12">
        <f t="shared" si="11"/>
        <v>4.9697394232353625E-3</v>
      </c>
      <c r="AL129" t="e">
        <v>#N/A</v>
      </c>
      <c r="AM129" t="e">
        <v>#N/A</v>
      </c>
      <c r="AN129" t="e">
        <v>#N/A</v>
      </c>
      <c r="AO129" t="e">
        <v>#N/A</v>
      </c>
      <c r="AP129" t="e">
        <v>#N/A</v>
      </c>
      <c r="AQ129" t="e">
        <v>#N/A</v>
      </c>
      <c r="AR129" t="e">
        <v>#N/A</v>
      </c>
      <c r="AS129" t="e">
        <v>#N/A</v>
      </c>
      <c r="AT129">
        <v>0</v>
      </c>
      <c r="AU129">
        <v>0</v>
      </c>
      <c r="AV129">
        <v>0</v>
      </c>
      <c r="AW129">
        <v>0</v>
      </c>
    </row>
    <row r="130" spans="1:49" x14ac:dyDescent="0.25">
      <c r="A130" s="1" t="s">
        <v>159</v>
      </c>
      <c r="B130" s="1" t="s">
        <v>25</v>
      </c>
      <c r="C130" s="1">
        <v>2010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10</v>
      </c>
      <c r="J130">
        <v>43</v>
      </c>
      <c r="K130">
        <v>91</v>
      </c>
      <c r="L130">
        <v>311</v>
      </c>
      <c r="M130">
        <v>549</v>
      </c>
      <c r="N130">
        <v>1004</v>
      </c>
      <c r="O130">
        <v>6417398</v>
      </c>
      <c r="P130">
        <v>3155214</v>
      </c>
      <c r="Q130">
        <v>3262184</v>
      </c>
      <c r="R130">
        <v>434220.701</v>
      </c>
      <c r="S130">
        <v>892279.24599999969</v>
      </c>
      <c r="T130">
        <v>925144.25400000042</v>
      </c>
      <c r="U130">
        <v>821683.98299999977</v>
      </c>
      <c r="V130">
        <v>867670.94899999991</v>
      </c>
      <c r="W130">
        <v>937873.24199999974</v>
      </c>
      <c r="X130">
        <v>722547.61300000024</v>
      </c>
      <c r="Y130">
        <v>429819.46800000017</v>
      </c>
      <c r="Z130">
        <v>279231.98899999988</v>
      </c>
      <c r="AA130">
        <v>107913.81699999997</v>
      </c>
      <c r="AB130" s="12">
        <f t="shared" si="7"/>
        <v>0</v>
      </c>
      <c r="AC130" s="12">
        <f t="shared" si="8"/>
        <v>0</v>
      </c>
      <c r="AD130" s="12">
        <f t="shared" si="9"/>
        <v>0</v>
      </c>
      <c r="AE130" s="12">
        <f t="shared" si="10"/>
        <v>0</v>
      </c>
      <c r="AF130" s="12">
        <f t="shared" si="10"/>
        <v>0</v>
      </c>
      <c r="AG130" s="12">
        <f t="shared" si="10"/>
        <v>1.0662421692162962E-5</v>
      </c>
      <c r="AH130" s="12">
        <f t="shared" si="10"/>
        <v>5.9511649095988344E-5</v>
      </c>
      <c r="AI130" s="12">
        <f t="shared" si="11"/>
        <v>2.1171679454965955E-4</v>
      </c>
      <c r="AJ130" s="12">
        <f t="shared" si="11"/>
        <v>1.1137692393832432E-3</v>
      </c>
      <c r="AK130" s="12">
        <f t="shared" si="11"/>
        <v>5.0873930258624822E-3</v>
      </c>
      <c r="AL130">
        <v>1326</v>
      </c>
      <c r="AM130">
        <v>99.05</v>
      </c>
      <c r="AN130">
        <v>38</v>
      </c>
      <c r="AO130">
        <v>30</v>
      </c>
      <c r="AP130">
        <v>12</v>
      </c>
      <c r="AQ130">
        <v>0</v>
      </c>
      <c r="AR130">
        <v>55</v>
      </c>
      <c r="AS130">
        <v>0</v>
      </c>
      <c r="AT130">
        <v>11.444711999999999</v>
      </c>
      <c r="AU130">
        <v>1236</v>
      </c>
      <c r="AV130">
        <v>558</v>
      </c>
      <c r="AW130">
        <v>148225</v>
      </c>
    </row>
    <row r="131" spans="1:49" x14ac:dyDescent="0.25">
      <c r="A131" s="1" t="s">
        <v>160</v>
      </c>
      <c r="B131" s="1" t="s">
        <v>25</v>
      </c>
      <c r="C131" s="1">
        <v>2011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12</v>
      </c>
      <c r="K131">
        <v>77</v>
      </c>
      <c r="L131">
        <v>250</v>
      </c>
      <c r="M131">
        <v>458</v>
      </c>
      <c r="N131">
        <v>797</v>
      </c>
      <c r="O131">
        <v>6122854</v>
      </c>
      <c r="P131">
        <v>3010256</v>
      </c>
      <c r="Q131">
        <v>3112598</v>
      </c>
      <c r="R131">
        <v>413324.31099999987</v>
      </c>
      <c r="S131">
        <v>846918.71800000011</v>
      </c>
      <c r="T131">
        <v>886187.56499999983</v>
      </c>
      <c r="U131">
        <v>786823.8559999998</v>
      </c>
      <c r="V131">
        <v>811199.49900000019</v>
      </c>
      <c r="W131">
        <v>889629.853</v>
      </c>
      <c r="X131">
        <v>707830.05599999963</v>
      </c>
      <c r="Y131">
        <v>415771.44900000002</v>
      </c>
      <c r="Z131">
        <v>262994.35599999991</v>
      </c>
      <c r="AA131">
        <v>104097.71399999999</v>
      </c>
      <c r="AB131" s="12">
        <f t="shared" si="7"/>
        <v>0</v>
      </c>
      <c r="AC131" s="12">
        <f t="shared" si="8"/>
        <v>0</v>
      </c>
      <c r="AD131" s="12">
        <f t="shared" si="9"/>
        <v>0</v>
      </c>
      <c r="AE131" s="12">
        <f t="shared" si="10"/>
        <v>0</v>
      </c>
      <c r="AF131" s="12">
        <f t="shared" si="10"/>
        <v>0</v>
      </c>
      <c r="AG131" s="12">
        <f t="shared" si="10"/>
        <v>0</v>
      </c>
      <c r="AH131" s="12">
        <f t="shared" ref="AH131:AK194" si="12">J131/X131</f>
        <v>1.6953221890312051E-5</v>
      </c>
      <c r="AI131" s="12">
        <f t="shared" si="11"/>
        <v>1.851979018405374E-4</v>
      </c>
      <c r="AJ131" s="12">
        <f t="shared" si="11"/>
        <v>9.5059074195493409E-4</v>
      </c>
      <c r="AK131" s="12">
        <f t="shared" si="11"/>
        <v>4.399712370244749E-3</v>
      </c>
      <c r="AL131">
        <v>5467</v>
      </c>
      <c r="AM131">
        <v>390.28999999999991</v>
      </c>
      <c r="AN131">
        <v>338</v>
      </c>
      <c r="AO131">
        <v>111</v>
      </c>
      <c r="AP131">
        <v>125</v>
      </c>
      <c r="AQ131">
        <v>0</v>
      </c>
      <c r="AR131">
        <v>399</v>
      </c>
      <c r="AS131">
        <v>0</v>
      </c>
      <c r="AT131">
        <v>77.206768000000025</v>
      </c>
      <c r="AU131">
        <v>8914</v>
      </c>
      <c r="AV131">
        <v>1953</v>
      </c>
      <c r="AW131">
        <v>500628</v>
      </c>
    </row>
    <row r="132" spans="1:49" x14ac:dyDescent="0.25">
      <c r="A132" s="1" t="s">
        <v>161</v>
      </c>
      <c r="B132" s="1" t="s">
        <v>25</v>
      </c>
      <c r="C132" s="1">
        <v>2012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35</v>
      </c>
      <c r="L132">
        <v>244</v>
      </c>
      <c r="M132">
        <v>472</v>
      </c>
      <c r="N132">
        <v>751</v>
      </c>
      <c r="O132">
        <v>6196359</v>
      </c>
      <c r="P132">
        <v>3047982</v>
      </c>
      <c r="Q132">
        <v>3148377</v>
      </c>
      <c r="R132">
        <v>413214.62900000013</v>
      </c>
      <c r="S132">
        <v>853588.74799999991</v>
      </c>
      <c r="T132">
        <v>894392.93499999959</v>
      </c>
      <c r="U132">
        <v>794058.03600000008</v>
      </c>
      <c r="V132">
        <v>805505.14800000016</v>
      </c>
      <c r="W132">
        <v>893335.89199999999</v>
      </c>
      <c r="X132">
        <v>734396.83000000019</v>
      </c>
      <c r="Y132">
        <v>434146.70099999977</v>
      </c>
      <c r="Z132">
        <v>264627.89500000014</v>
      </c>
      <c r="AA132">
        <v>107469.41999999998</v>
      </c>
      <c r="AB132" s="12">
        <f t="shared" ref="AB132:AB195" si="13">D132/R132</f>
        <v>0</v>
      </c>
      <c r="AC132" s="12">
        <f t="shared" ref="AC132:AC195" si="14">E132/S132</f>
        <v>0</v>
      </c>
      <c r="AD132" s="12">
        <f t="shared" ref="AD132:AD195" si="15">F132/T132</f>
        <v>0</v>
      </c>
      <c r="AE132" s="12">
        <f t="shared" ref="AE132:AK195" si="16">G132/U132</f>
        <v>0</v>
      </c>
      <c r="AF132" s="12">
        <f t="shared" si="16"/>
        <v>0</v>
      </c>
      <c r="AG132" s="12">
        <f t="shared" si="16"/>
        <v>0</v>
      </c>
      <c r="AH132" s="12">
        <f t="shared" si="12"/>
        <v>0</v>
      </c>
      <c r="AI132" s="12">
        <f t="shared" si="11"/>
        <v>8.0617910764684174E-5</v>
      </c>
      <c r="AJ132" s="12">
        <f t="shared" si="11"/>
        <v>9.2204943095662638E-4</v>
      </c>
      <c r="AK132" s="12">
        <f t="shared" si="11"/>
        <v>4.3919470301412257E-3</v>
      </c>
      <c r="AL132">
        <v>2866</v>
      </c>
      <c r="AM132">
        <v>771.15000000000009</v>
      </c>
      <c r="AN132">
        <v>32</v>
      </c>
      <c r="AO132">
        <v>452</v>
      </c>
      <c r="AP132">
        <v>0</v>
      </c>
      <c r="AQ132">
        <v>0</v>
      </c>
      <c r="AR132">
        <v>31</v>
      </c>
      <c r="AS132">
        <v>101</v>
      </c>
      <c r="AT132">
        <v>63.318339999999992</v>
      </c>
      <c r="AU132">
        <v>5501</v>
      </c>
      <c r="AV132">
        <v>1884</v>
      </c>
      <c r="AW132">
        <v>424967</v>
      </c>
    </row>
    <row r="133" spans="1:49" x14ac:dyDescent="0.25">
      <c r="A133" s="1" t="s">
        <v>162</v>
      </c>
      <c r="B133" s="1" t="s">
        <v>25</v>
      </c>
      <c r="C133" s="1">
        <v>2013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55</v>
      </c>
      <c r="K133">
        <v>95</v>
      </c>
      <c r="L133">
        <v>265</v>
      </c>
      <c r="M133">
        <v>532</v>
      </c>
      <c r="N133">
        <v>947</v>
      </c>
      <c r="O133">
        <v>6295415</v>
      </c>
      <c r="P133">
        <v>3097902</v>
      </c>
      <c r="Q133">
        <v>3197513</v>
      </c>
      <c r="R133">
        <v>414121.54400000005</v>
      </c>
      <c r="S133">
        <v>866321.63699999999</v>
      </c>
      <c r="T133">
        <v>904894.23899999959</v>
      </c>
      <c r="U133">
        <v>808611.04399999999</v>
      </c>
      <c r="V133">
        <v>808147.03000000014</v>
      </c>
      <c r="W133">
        <v>897186.87599999981</v>
      </c>
      <c r="X133">
        <v>766856.53899999976</v>
      </c>
      <c r="Y133">
        <v>453974.14400000003</v>
      </c>
      <c r="Z133">
        <v>264685.44900000008</v>
      </c>
      <c r="AA133">
        <v>113043.44000000005</v>
      </c>
      <c r="AB133" s="12">
        <f t="shared" si="13"/>
        <v>0</v>
      </c>
      <c r="AC133" s="12">
        <f t="shared" si="14"/>
        <v>0</v>
      </c>
      <c r="AD133" s="12">
        <f t="shared" si="15"/>
        <v>0</v>
      </c>
      <c r="AE133" s="12">
        <f t="shared" si="16"/>
        <v>0</v>
      </c>
      <c r="AF133" s="12">
        <f t="shared" si="16"/>
        <v>0</v>
      </c>
      <c r="AG133" s="12">
        <f t="shared" si="16"/>
        <v>0</v>
      </c>
      <c r="AH133" s="12">
        <f t="shared" si="12"/>
        <v>7.1721367951978849E-5</v>
      </c>
      <c r="AI133" s="12">
        <f t="shared" si="11"/>
        <v>2.0926301917318003E-4</v>
      </c>
      <c r="AJ133" s="12">
        <f t="shared" si="11"/>
        <v>1.0011883955131963E-3</v>
      </c>
      <c r="AK133" s="12">
        <f t="shared" si="11"/>
        <v>4.7061554390064545E-3</v>
      </c>
      <c r="AL133">
        <v>3779</v>
      </c>
      <c r="AM133">
        <v>554.35999999999979</v>
      </c>
      <c r="AN133">
        <v>127</v>
      </c>
      <c r="AO133">
        <v>229</v>
      </c>
      <c r="AP133">
        <v>20</v>
      </c>
      <c r="AQ133">
        <v>0</v>
      </c>
      <c r="AR133">
        <v>148</v>
      </c>
      <c r="AS133">
        <v>15</v>
      </c>
      <c r="AT133">
        <v>72.861370999999977</v>
      </c>
      <c r="AU133">
        <v>6595</v>
      </c>
      <c r="AV133">
        <v>1831</v>
      </c>
      <c r="AW133">
        <v>419058</v>
      </c>
    </row>
    <row r="134" spans="1:49" x14ac:dyDescent="0.25">
      <c r="A134" s="1" t="s">
        <v>163</v>
      </c>
      <c r="B134" s="1" t="s">
        <v>25</v>
      </c>
      <c r="C134" s="1">
        <v>2014</v>
      </c>
      <c r="D134">
        <v>0</v>
      </c>
      <c r="E134">
        <v>0</v>
      </c>
      <c r="F134">
        <v>0</v>
      </c>
      <c r="G134">
        <v>0</v>
      </c>
      <c r="H134">
        <v>12</v>
      </c>
      <c r="I134">
        <v>0</v>
      </c>
      <c r="J134">
        <v>65</v>
      </c>
      <c r="K134">
        <v>100</v>
      </c>
      <c r="L134">
        <v>250</v>
      </c>
      <c r="M134">
        <v>455</v>
      </c>
      <c r="N134">
        <v>882</v>
      </c>
      <c r="O134">
        <v>6228350</v>
      </c>
      <c r="P134">
        <v>3061549</v>
      </c>
      <c r="Q134">
        <v>3166801</v>
      </c>
      <c r="R134">
        <v>405766.90000000026</v>
      </c>
      <c r="S134">
        <v>852576.25300000003</v>
      </c>
      <c r="T134">
        <v>895011.66000000027</v>
      </c>
      <c r="U134">
        <v>798814.64</v>
      </c>
      <c r="V134">
        <v>790157.45499999996</v>
      </c>
      <c r="W134">
        <v>870696.7969999999</v>
      </c>
      <c r="X134">
        <v>770242.11899999995</v>
      </c>
      <c r="Y134">
        <v>466232.04399999988</v>
      </c>
      <c r="Z134">
        <v>262371.69400000002</v>
      </c>
      <c r="AA134">
        <v>115554.06200000002</v>
      </c>
      <c r="AB134" s="12">
        <f t="shared" si="13"/>
        <v>0</v>
      </c>
      <c r="AC134" s="12">
        <f t="shared" si="14"/>
        <v>0</v>
      </c>
      <c r="AD134" s="12">
        <f t="shared" si="15"/>
        <v>0</v>
      </c>
      <c r="AE134" s="12">
        <f t="shared" si="16"/>
        <v>0</v>
      </c>
      <c r="AF134" s="12">
        <f t="shared" si="16"/>
        <v>1.5186846525418153E-5</v>
      </c>
      <c r="AG134" s="12">
        <f t="shared" si="16"/>
        <v>0</v>
      </c>
      <c r="AH134" s="12">
        <f t="shared" si="12"/>
        <v>8.4389049101065846E-5</v>
      </c>
      <c r="AI134" s="12">
        <f t="shared" si="11"/>
        <v>2.1448547195953787E-4</v>
      </c>
      <c r="AJ134" s="12">
        <f t="shared" si="11"/>
        <v>9.5284668932312487E-4</v>
      </c>
      <c r="AK134" s="12">
        <f t="shared" si="11"/>
        <v>3.9375508928452896E-3</v>
      </c>
      <c r="AL134">
        <v>6513</v>
      </c>
      <c r="AM134">
        <v>568.15</v>
      </c>
      <c r="AN134">
        <v>290</v>
      </c>
      <c r="AO134">
        <v>586</v>
      </c>
      <c r="AP134">
        <v>575</v>
      </c>
      <c r="AQ134">
        <v>0</v>
      </c>
      <c r="AR134">
        <v>30</v>
      </c>
      <c r="AS134">
        <v>0</v>
      </c>
      <c r="AT134">
        <v>83.919960000000003</v>
      </c>
      <c r="AU134">
        <v>6114</v>
      </c>
      <c r="AV134">
        <v>1714</v>
      </c>
      <c r="AW134">
        <v>366274</v>
      </c>
    </row>
    <row r="135" spans="1:49" x14ac:dyDescent="0.25">
      <c r="A135" s="1" t="s">
        <v>164</v>
      </c>
      <c r="B135" s="1" t="s">
        <v>25</v>
      </c>
      <c r="C135" s="1">
        <v>2015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13</v>
      </c>
      <c r="K135">
        <v>97</v>
      </c>
      <c r="L135">
        <v>273</v>
      </c>
      <c r="M135">
        <v>480</v>
      </c>
      <c r="N135">
        <v>863</v>
      </c>
      <c r="O135">
        <v>6085821</v>
      </c>
      <c r="P135">
        <v>2993552</v>
      </c>
      <c r="Q135">
        <v>3092269</v>
      </c>
      <c r="R135">
        <v>391287.80000000005</v>
      </c>
      <c r="S135">
        <v>828865.60799999989</v>
      </c>
      <c r="T135">
        <v>877061.92500000051</v>
      </c>
      <c r="U135">
        <v>787858.25699999952</v>
      </c>
      <c r="V135">
        <v>768474.26499999978</v>
      </c>
      <c r="W135">
        <v>835815.71299999999</v>
      </c>
      <c r="X135">
        <v>763172.51500000013</v>
      </c>
      <c r="Y135">
        <v>469508.99499999994</v>
      </c>
      <c r="Z135">
        <v>252907.28300000002</v>
      </c>
      <c r="AA135">
        <v>111659.117</v>
      </c>
      <c r="AB135" s="12">
        <f t="shared" si="13"/>
        <v>0</v>
      </c>
      <c r="AC135" s="12">
        <f t="shared" si="14"/>
        <v>0</v>
      </c>
      <c r="AD135" s="12">
        <f t="shared" si="15"/>
        <v>0</v>
      </c>
      <c r="AE135" s="12">
        <f t="shared" si="16"/>
        <v>0</v>
      </c>
      <c r="AF135" s="12">
        <f t="shared" si="16"/>
        <v>0</v>
      </c>
      <c r="AG135" s="12">
        <f t="shared" si="16"/>
        <v>0</v>
      </c>
      <c r="AH135" s="12">
        <f t="shared" si="12"/>
        <v>1.7034156425300508E-5</v>
      </c>
      <c r="AI135" s="12">
        <f t="shared" si="11"/>
        <v>2.0659881074269943E-4</v>
      </c>
      <c r="AJ135" s="12">
        <f t="shared" si="11"/>
        <v>1.079446968713827E-3</v>
      </c>
      <c r="AK135" s="12">
        <f t="shared" si="11"/>
        <v>4.2987980999348221E-3</v>
      </c>
      <c r="AL135">
        <v>4531</v>
      </c>
      <c r="AM135">
        <v>217.97999999999996</v>
      </c>
      <c r="AN135">
        <v>3</v>
      </c>
      <c r="AO135">
        <v>95</v>
      </c>
      <c r="AP135">
        <v>137</v>
      </c>
      <c r="AQ135">
        <v>0</v>
      </c>
      <c r="AR135">
        <v>166</v>
      </c>
      <c r="AS135">
        <v>0</v>
      </c>
      <c r="AT135">
        <v>62.042944000000013</v>
      </c>
      <c r="AU135">
        <v>4029</v>
      </c>
      <c r="AV135">
        <v>1535</v>
      </c>
      <c r="AW135">
        <v>310945</v>
      </c>
    </row>
    <row r="136" spans="1:49" x14ac:dyDescent="0.25">
      <c r="A136" s="1" t="s">
        <v>395</v>
      </c>
      <c r="B136" s="1" t="s">
        <v>25</v>
      </c>
      <c r="C136" s="1">
        <v>2016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14</v>
      </c>
      <c r="J136">
        <v>49</v>
      </c>
      <c r="K136">
        <v>133</v>
      </c>
      <c r="L136">
        <v>229</v>
      </c>
      <c r="M136">
        <v>387</v>
      </c>
      <c r="N136">
        <v>812</v>
      </c>
      <c r="O136">
        <v>6207101</v>
      </c>
      <c r="P136">
        <v>3051896</v>
      </c>
      <c r="Q136">
        <v>3155205</v>
      </c>
      <c r="R136">
        <v>397808.516</v>
      </c>
      <c r="S136">
        <v>839684.39200000023</v>
      </c>
      <c r="T136">
        <v>891564.85600000003</v>
      </c>
      <c r="U136">
        <v>799134.44100000022</v>
      </c>
      <c r="V136">
        <v>773398.85800000012</v>
      </c>
      <c r="W136">
        <v>834289.51099999971</v>
      </c>
      <c r="X136">
        <v>788220.93499999982</v>
      </c>
      <c r="Y136">
        <v>503322.27600000007</v>
      </c>
      <c r="Z136">
        <v>262931.31800000014</v>
      </c>
      <c r="AA136">
        <v>116767.31999999999</v>
      </c>
      <c r="AB136" s="12">
        <f t="shared" si="13"/>
        <v>0</v>
      </c>
      <c r="AC136" s="12">
        <f t="shared" si="14"/>
        <v>0</v>
      </c>
      <c r="AD136" s="12">
        <f t="shared" si="15"/>
        <v>0</v>
      </c>
      <c r="AE136" s="12">
        <f t="shared" si="16"/>
        <v>0</v>
      </c>
      <c r="AF136" s="12">
        <f t="shared" si="16"/>
        <v>0</v>
      </c>
      <c r="AG136" s="12">
        <f t="shared" si="16"/>
        <v>1.6780745551048891E-5</v>
      </c>
      <c r="AH136" s="12">
        <f t="shared" si="12"/>
        <v>6.2165311556968496E-5</v>
      </c>
      <c r="AI136" s="12">
        <f t="shared" si="11"/>
        <v>2.6424421556895284E-4</v>
      </c>
      <c r="AJ136" s="12">
        <f t="shared" si="11"/>
        <v>8.7094988053115785E-4</v>
      </c>
      <c r="AK136" s="12">
        <f t="shared" si="11"/>
        <v>3.3142834827415753E-3</v>
      </c>
      <c r="AL136" t="e">
        <v>#N/A</v>
      </c>
      <c r="AM136" t="e">
        <v>#N/A</v>
      </c>
      <c r="AN136" t="e">
        <v>#N/A</v>
      </c>
      <c r="AO136" t="e">
        <v>#N/A</v>
      </c>
      <c r="AP136" t="e">
        <v>#N/A</v>
      </c>
      <c r="AQ136" t="e">
        <v>#N/A</v>
      </c>
      <c r="AR136" t="e">
        <v>#N/A</v>
      </c>
      <c r="AS136" t="e">
        <v>#N/A</v>
      </c>
      <c r="AT136">
        <v>65.870411000000004</v>
      </c>
      <c r="AU136">
        <v>3362</v>
      </c>
      <c r="AV136">
        <v>1243</v>
      </c>
      <c r="AW136">
        <v>253265</v>
      </c>
    </row>
    <row r="137" spans="1:49" x14ac:dyDescent="0.25">
      <c r="A137" s="1" t="s">
        <v>396</v>
      </c>
      <c r="B137" s="1" t="s">
        <v>25</v>
      </c>
      <c r="C137" s="1">
        <v>2017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10</v>
      </c>
      <c r="J137">
        <v>47</v>
      </c>
      <c r="K137">
        <v>150</v>
      </c>
      <c r="L137">
        <v>276</v>
      </c>
      <c r="M137">
        <v>456</v>
      </c>
      <c r="N137">
        <v>939</v>
      </c>
      <c r="O137">
        <v>6424375</v>
      </c>
      <c r="P137">
        <v>3164994</v>
      </c>
      <c r="Q137">
        <v>3259381</v>
      </c>
      <c r="R137">
        <v>406671</v>
      </c>
      <c r="S137">
        <v>859406</v>
      </c>
      <c r="T137">
        <v>916908</v>
      </c>
      <c r="U137">
        <v>829718</v>
      </c>
      <c r="V137">
        <v>797478</v>
      </c>
      <c r="W137">
        <v>847709</v>
      </c>
      <c r="X137">
        <v>826237</v>
      </c>
      <c r="Y137">
        <v>541672</v>
      </c>
      <c r="Z137">
        <v>274937</v>
      </c>
      <c r="AA137">
        <v>123639</v>
      </c>
      <c r="AB137" s="12">
        <f t="shared" si="13"/>
        <v>0</v>
      </c>
      <c r="AC137" s="12">
        <f t="shared" si="14"/>
        <v>0</v>
      </c>
      <c r="AD137" s="12">
        <f t="shared" si="15"/>
        <v>0</v>
      </c>
      <c r="AE137" s="12">
        <f t="shared" si="16"/>
        <v>0</v>
      </c>
      <c r="AF137" s="12">
        <f t="shared" si="16"/>
        <v>0</v>
      </c>
      <c r="AG137" s="12">
        <f t="shared" si="16"/>
        <v>1.1796500921896548E-5</v>
      </c>
      <c r="AH137" s="12">
        <f t="shared" si="12"/>
        <v>5.6884404837837088E-5</v>
      </c>
      <c r="AI137" s="12">
        <f t="shared" si="11"/>
        <v>2.7692035032270449E-4</v>
      </c>
      <c r="AJ137" s="12">
        <f t="shared" si="11"/>
        <v>1.0038663402888663E-3</v>
      </c>
      <c r="AK137" s="12">
        <f t="shared" si="11"/>
        <v>3.6881566496008542E-3</v>
      </c>
      <c r="AL137" t="e">
        <v>#N/A</v>
      </c>
      <c r="AM137" t="e">
        <v>#N/A</v>
      </c>
      <c r="AN137" t="e">
        <v>#N/A</v>
      </c>
      <c r="AO137" t="e">
        <v>#N/A</v>
      </c>
      <c r="AP137" t="e">
        <v>#N/A</v>
      </c>
      <c r="AQ137" t="e">
        <v>#N/A</v>
      </c>
      <c r="AR137" t="e">
        <v>#N/A</v>
      </c>
      <c r="AS137" t="e">
        <v>#N/A</v>
      </c>
      <c r="AT137">
        <v>100.8932496</v>
      </c>
      <c r="AU137">
        <v>6052</v>
      </c>
      <c r="AV137">
        <v>1434</v>
      </c>
      <c r="AW137">
        <v>285571</v>
      </c>
    </row>
    <row r="138" spans="1:49" x14ac:dyDescent="0.25">
      <c r="A138" s="1" t="s">
        <v>504</v>
      </c>
      <c r="B138" s="1" t="s">
        <v>26</v>
      </c>
      <c r="C138" s="1">
        <v>2009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12</v>
      </c>
      <c r="J138">
        <v>10</v>
      </c>
      <c r="K138">
        <v>16</v>
      </c>
      <c r="L138">
        <v>148</v>
      </c>
      <c r="M138">
        <v>342</v>
      </c>
      <c r="N138">
        <v>528</v>
      </c>
      <c r="O138">
        <v>2939403</v>
      </c>
      <c r="P138">
        <v>1448226</v>
      </c>
      <c r="Q138">
        <v>1491177</v>
      </c>
      <c r="R138">
        <v>194872.17199999999</v>
      </c>
      <c r="S138">
        <v>381483.93799999991</v>
      </c>
      <c r="T138">
        <v>440273.24699999992</v>
      </c>
      <c r="U138">
        <v>351004.32199999993</v>
      </c>
      <c r="V138">
        <v>380666.61199999991</v>
      </c>
      <c r="W138">
        <v>432370.63299999991</v>
      </c>
      <c r="X138">
        <v>326577.6069999999</v>
      </c>
      <c r="Y138">
        <v>206739.25599999999</v>
      </c>
      <c r="Z138">
        <v>154806.75000000003</v>
      </c>
      <c r="AA138">
        <v>69911.267999999996</v>
      </c>
      <c r="AB138" s="12">
        <f t="shared" si="13"/>
        <v>0</v>
      </c>
      <c r="AC138" s="12">
        <f t="shared" si="14"/>
        <v>0</v>
      </c>
      <c r="AD138" s="12">
        <f t="shared" si="15"/>
        <v>0</v>
      </c>
      <c r="AE138" s="12">
        <f t="shared" si="16"/>
        <v>0</v>
      </c>
      <c r="AF138" s="12">
        <f t="shared" si="16"/>
        <v>0</v>
      </c>
      <c r="AG138" s="12">
        <f t="shared" si="16"/>
        <v>2.7753966352289245E-5</v>
      </c>
      <c r="AH138" s="12">
        <f t="shared" si="12"/>
        <v>3.0620593040232558E-5</v>
      </c>
      <c r="AI138" s="12">
        <f t="shared" si="11"/>
        <v>7.7392171712178365E-5</v>
      </c>
      <c r="AJ138" s="12">
        <f t="shared" si="11"/>
        <v>9.5603066403758216E-4</v>
      </c>
      <c r="AK138" s="12">
        <f t="shared" si="11"/>
        <v>4.8919152775200704E-3</v>
      </c>
      <c r="AL138" t="e">
        <v>#N/A</v>
      </c>
      <c r="AM138" t="e">
        <v>#N/A</v>
      </c>
      <c r="AN138" t="e">
        <v>#N/A</v>
      </c>
      <c r="AO138" t="e">
        <v>#N/A</v>
      </c>
      <c r="AP138" t="e">
        <v>#N/A</v>
      </c>
      <c r="AQ138" t="e">
        <v>#N/A</v>
      </c>
      <c r="AR138" t="e">
        <v>#N/A</v>
      </c>
      <c r="AS138" t="e">
        <v>#N/A</v>
      </c>
      <c r="AT138">
        <v>0</v>
      </c>
      <c r="AU138">
        <v>0</v>
      </c>
      <c r="AV138">
        <v>0</v>
      </c>
      <c r="AW138">
        <v>0</v>
      </c>
    </row>
    <row r="139" spans="1:49" x14ac:dyDescent="0.25">
      <c r="A139" s="1" t="s">
        <v>165</v>
      </c>
      <c r="B139" s="1" t="s">
        <v>26</v>
      </c>
      <c r="C139" s="1">
        <v>2010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10</v>
      </c>
      <c r="L139">
        <v>105</v>
      </c>
      <c r="M139">
        <v>319</v>
      </c>
      <c r="N139">
        <v>434</v>
      </c>
      <c r="O139">
        <v>2899335</v>
      </c>
      <c r="P139">
        <v>1431712</v>
      </c>
      <c r="Q139">
        <v>1467623</v>
      </c>
      <c r="R139">
        <v>190348.39</v>
      </c>
      <c r="S139">
        <v>383130.47200000007</v>
      </c>
      <c r="T139">
        <v>421090.40799999994</v>
      </c>
      <c r="U139">
        <v>356427.26500000001</v>
      </c>
      <c r="V139">
        <v>364477.2519999998</v>
      </c>
      <c r="W139">
        <v>422553.109</v>
      </c>
      <c r="X139">
        <v>335156.57500000007</v>
      </c>
      <c r="Y139">
        <v>207605.64500000005</v>
      </c>
      <c r="Z139">
        <v>150624.49099999995</v>
      </c>
      <c r="AA139">
        <v>68008.944000000003</v>
      </c>
      <c r="AB139" s="12">
        <f t="shared" si="13"/>
        <v>0</v>
      </c>
      <c r="AC139" s="12">
        <f t="shared" si="14"/>
        <v>0</v>
      </c>
      <c r="AD139" s="12">
        <f t="shared" si="15"/>
        <v>0</v>
      </c>
      <c r="AE139" s="12">
        <f t="shared" si="16"/>
        <v>0</v>
      </c>
      <c r="AF139" s="12">
        <f t="shared" si="16"/>
        <v>0</v>
      </c>
      <c r="AG139" s="12">
        <f t="shared" si="16"/>
        <v>0</v>
      </c>
      <c r="AH139" s="12">
        <f t="shared" si="12"/>
        <v>0</v>
      </c>
      <c r="AI139" s="12">
        <f t="shared" si="11"/>
        <v>4.8168247062838765E-5</v>
      </c>
      <c r="AJ139" s="12">
        <f t="shared" si="11"/>
        <v>6.9709779135452839E-4</v>
      </c>
      <c r="AK139" s="12">
        <f t="shared" si="11"/>
        <v>4.6905595240531893E-3</v>
      </c>
      <c r="AL139">
        <v>826</v>
      </c>
      <c r="AM139">
        <v>97.06</v>
      </c>
      <c r="AN139">
        <v>10</v>
      </c>
      <c r="AO139">
        <v>48</v>
      </c>
      <c r="AP139">
        <v>1</v>
      </c>
      <c r="AQ139">
        <v>0</v>
      </c>
      <c r="AR139">
        <v>19</v>
      </c>
      <c r="AS139">
        <v>0</v>
      </c>
      <c r="AT139">
        <v>10.618546</v>
      </c>
      <c r="AU139">
        <v>284</v>
      </c>
      <c r="AV139">
        <v>118</v>
      </c>
      <c r="AW139">
        <v>40195</v>
      </c>
    </row>
    <row r="140" spans="1:49" x14ac:dyDescent="0.25">
      <c r="A140" s="1" t="s">
        <v>166</v>
      </c>
      <c r="B140" s="1" t="s">
        <v>26</v>
      </c>
      <c r="C140" s="1">
        <v>2011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109</v>
      </c>
      <c r="M140">
        <v>388</v>
      </c>
      <c r="N140">
        <v>497</v>
      </c>
      <c r="O140">
        <v>2839877</v>
      </c>
      <c r="P140">
        <v>1404770</v>
      </c>
      <c r="Q140">
        <v>1435107</v>
      </c>
      <c r="R140">
        <v>186854.58799999996</v>
      </c>
      <c r="S140">
        <v>373941.17599999998</v>
      </c>
      <c r="T140">
        <v>408814.84899999993</v>
      </c>
      <c r="U140">
        <v>356161.38099999999</v>
      </c>
      <c r="V140">
        <v>349038.05200000008</v>
      </c>
      <c r="W140">
        <v>409142.79700000002</v>
      </c>
      <c r="X140">
        <v>337858.23800000001</v>
      </c>
      <c r="Y140">
        <v>206047.24499999997</v>
      </c>
      <c r="Z140">
        <v>144826.75</v>
      </c>
      <c r="AA140">
        <v>66546.44</v>
      </c>
      <c r="AB140" s="12">
        <f t="shared" si="13"/>
        <v>0</v>
      </c>
      <c r="AC140" s="12">
        <f t="shared" si="14"/>
        <v>0</v>
      </c>
      <c r="AD140" s="12">
        <f t="shared" si="15"/>
        <v>0</v>
      </c>
      <c r="AE140" s="12">
        <f t="shared" si="16"/>
        <v>0</v>
      </c>
      <c r="AF140" s="12">
        <f t="shared" si="16"/>
        <v>0</v>
      </c>
      <c r="AG140" s="12">
        <f t="shared" si="16"/>
        <v>0</v>
      </c>
      <c r="AH140" s="12">
        <f t="shared" si="12"/>
        <v>0</v>
      </c>
      <c r="AI140" s="12">
        <f t="shared" si="11"/>
        <v>0</v>
      </c>
      <c r="AJ140" s="12">
        <f t="shared" si="11"/>
        <v>7.5262339312316272E-4</v>
      </c>
      <c r="AK140" s="12">
        <f t="shared" si="11"/>
        <v>5.8305147503006924E-3</v>
      </c>
      <c r="AL140">
        <v>2586</v>
      </c>
      <c r="AM140">
        <v>737.12000000000023</v>
      </c>
      <c r="AN140">
        <v>289</v>
      </c>
      <c r="AO140">
        <v>353</v>
      </c>
      <c r="AP140">
        <v>23</v>
      </c>
      <c r="AQ140">
        <v>0</v>
      </c>
      <c r="AR140">
        <v>350</v>
      </c>
      <c r="AS140">
        <v>0</v>
      </c>
      <c r="AT140">
        <v>37.016915999999995</v>
      </c>
      <c r="AU140">
        <v>1445</v>
      </c>
      <c r="AV140">
        <v>440</v>
      </c>
      <c r="AW140">
        <v>153447</v>
      </c>
    </row>
    <row r="141" spans="1:49" x14ac:dyDescent="0.25">
      <c r="A141" s="1" t="s">
        <v>167</v>
      </c>
      <c r="B141" s="1" t="s">
        <v>26</v>
      </c>
      <c r="C141" s="1">
        <v>2012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102</v>
      </c>
      <c r="M141">
        <v>411</v>
      </c>
      <c r="N141">
        <v>513</v>
      </c>
      <c r="O141">
        <v>2961052</v>
      </c>
      <c r="P141">
        <v>1464578</v>
      </c>
      <c r="Q141">
        <v>1496474</v>
      </c>
      <c r="R141">
        <v>193429.39699999991</v>
      </c>
      <c r="S141">
        <v>389917.76399999991</v>
      </c>
      <c r="T141">
        <v>423007.61799999978</v>
      </c>
      <c r="U141">
        <v>373043.0849999999</v>
      </c>
      <c r="V141">
        <v>356504.07699999987</v>
      </c>
      <c r="W141">
        <v>422263.19500000007</v>
      </c>
      <c r="X141">
        <v>362897.5610000001</v>
      </c>
      <c r="Y141">
        <v>220048.81600000008</v>
      </c>
      <c r="Z141">
        <v>148370.77300000002</v>
      </c>
      <c r="AA141">
        <v>70490.616999999998</v>
      </c>
      <c r="AB141" s="12">
        <f t="shared" si="13"/>
        <v>0</v>
      </c>
      <c r="AC141" s="12">
        <f t="shared" si="14"/>
        <v>0</v>
      </c>
      <c r="AD141" s="12">
        <f t="shared" si="15"/>
        <v>0</v>
      </c>
      <c r="AE141" s="12">
        <f t="shared" si="16"/>
        <v>0</v>
      </c>
      <c r="AF141" s="12">
        <f t="shared" si="16"/>
        <v>0</v>
      </c>
      <c r="AG141" s="12">
        <f t="shared" si="16"/>
        <v>0</v>
      </c>
      <c r="AH141" s="12">
        <f t="shared" si="12"/>
        <v>0</v>
      </c>
      <c r="AI141" s="12">
        <f t="shared" si="11"/>
        <v>0</v>
      </c>
      <c r="AJ141" s="12">
        <f t="shared" si="11"/>
        <v>6.8746693123988769E-4</v>
      </c>
      <c r="AK141" s="12">
        <f t="shared" si="11"/>
        <v>5.8305632365226708E-3</v>
      </c>
      <c r="AL141">
        <v>4193</v>
      </c>
      <c r="AM141">
        <v>1522.9199999999998</v>
      </c>
      <c r="AN141">
        <v>124</v>
      </c>
      <c r="AO141">
        <v>2032</v>
      </c>
      <c r="AP141">
        <v>58</v>
      </c>
      <c r="AQ141">
        <v>0</v>
      </c>
      <c r="AR141">
        <v>161</v>
      </c>
      <c r="AS141">
        <v>1</v>
      </c>
      <c r="AT141">
        <v>30.757426999999989</v>
      </c>
      <c r="AU141">
        <v>1114</v>
      </c>
      <c r="AV141">
        <v>482</v>
      </c>
      <c r="AW141">
        <v>159525</v>
      </c>
    </row>
    <row r="142" spans="1:49" x14ac:dyDescent="0.25">
      <c r="A142" s="1" t="s">
        <v>168</v>
      </c>
      <c r="B142" s="1" t="s">
        <v>26</v>
      </c>
      <c r="C142" s="1">
        <v>2013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15</v>
      </c>
      <c r="L142">
        <v>154</v>
      </c>
      <c r="M142">
        <v>452</v>
      </c>
      <c r="N142">
        <v>621</v>
      </c>
      <c r="O142">
        <v>2869003</v>
      </c>
      <c r="P142">
        <v>1419064</v>
      </c>
      <c r="Q142">
        <v>1449939</v>
      </c>
      <c r="R142">
        <v>185985.31499999997</v>
      </c>
      <c r="S142">
        <v>378058.09099999996</v>
      </c>
      <c r="T142">
        <v>411924.33400000003</v>
      </c>
      <c r="U142">
        <v>366037.99299999984</v>
      </c>
      <c r="V142">
        <v>342201.61599999998</v>
      </c>
      <c r="W142">
        <v>400355.14799999993</v>
      </c>
      <c r="X142">
        <v>359562.929</v>
      </c>
      <c r="Y142">
        <v>215175.44300000003</v>
      </c>
      <c r="Z142">
        <v>140479.33900000001</v>
      </c>
      <c r="AA142">
        <v>68351.840999999986</v>
      </c>
      <c r="AB142" s="12">
        <f t="shared" si="13"/>
        <v>0</v>
      </c>
      <c r="AC142" s="12">
        <f t="shared" si="14"/>
        <v>0</v>
      </c>
      <c r="AD142" s="12">
        <f t="shared" si="15"/>
        <v>0</v>
      </c>
      <c r="AE142" s="12">
        <f t="shared" si="16"/>
        <v>0</v>
      </c>
      <c r="AF142" s="12">
        <f t="shared" si="16"/>
        <v>0</v>
      </c>
      <c r="AG142" s="12">
        <f t="shared" si="16"/>
        <v>0</v>
      </c>
      <c r="AH142" s="12">
        <f t="shared" si="12"/>
        <v>0</v>
      </c>
      <c r="AI142" s="12">
        <f t="shared" si="11"/>
        <v>6.9710557073187935E-5</v>
      </c>
      <c r="AJ142" s="12">
        <f t="shared" si="11"/>
        <v>1.0962466160237272E-3</v>
      </c>
      <c r="AK142" s="12">
        <f t="shared" si="11"/>
        <v>6.6128430981105555E-3</v>
      </c>
      <c r="AL142">
        <v>2881</v>
      </c>
      <c r="AM142">
        <v>925.4</v>
      </c>
      <c r="AN142">
        <v>209</v>
      </c>
      <c r="AO142">
        <v>533</v>
      </c>
      <c r="AP142">
        <v>60</v>
      </c>
      <c r="AQ142">
        <v>0</v>
      </c>
      <c r="AR142">
        <v>260</v>
      </c>
      <c r="AS142">
        <v>1</v>
      </c>
      <c r="AT142">
        <v>33.553679499999994</v>
      </c>
      <c r="AU142">
        <v>1969</v>
      </c>
      <c r="AV142">
        <v>660</v>
      </c>
      <c r="AW142">
        <v>531881</v>
      </c>
    </row>
    <row r="143" spans="1:49" x14ac:dyDescent="0.25">
      <c r="A143" s="1" t="s">
        <v>169</v>
      </c>
      <c r="B143" s="1" t="s">
        <v>26</v>
      </c>
      <c r="C143" s="1">
        <v>2014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87</v>
      </c>
      <c r="M143">
        <v>333</v>
      </c>
      <c r="N143">
        <v>420</v>
      </c>
      <c r="O143">
        <v>2715855</v>
      </c>
      <c r="P143">
        <v>1346778</v>
      </c>
      <c r="Q143">
        <v>1369077</v>
      </c>
      <c r="R143">
        <v>175728.29699999999</v>
      </c>
      <c r="S143">
        <v>359070.88199999987</v>
      </c>
      <c r="T143">
        <v>392993.04200000002</v>
      </c>
      <c r="U143">
        <v>351219.71499999991</v>
      </c>
      <c r="V143">
        <v>323707.37699999992</v>
      </c>
      <c r="W143">
        <v>369757.33300000022</v>
      </c>
      <c r="X143">
        <v>342675.30400000006</v>
      </c>
      <c r="Y143">
        <v>207970.78699999998</v>
      </c>
      <c r="Z143">
        <v>129990.05499999999</v>
      </c>
      <c r="AA143">
        <v>62331.765000000007</v>
      </c>
      <c r="AB143" s="12">
        <f t="shared" si="13"/>
        <v>0</v>
      </c>
      <c r="AC143" s="12">
        <f t="shared" si="14"/>
        <v>0</v>
      </c>
      <c r="AD143" s="12">
        <f t="shared" si="15"/>
        <v>0</v>
      </c>
      <c r="AE143" s="12">
        <f t="shared" si="16"/>
        <v>0</v>
      </c>
      <c r="AF143" s="12">
        <f t="shared" si="16"/>
        <v>0</v>
      </c>
      <c r="AG143" s="12">
        <f t="shared" si="16"/>
        <v>0</v>
      </c>
      <c r="AH143" s="12">
        <f t="shared" si="12"/>
        <v>0</v>
      </c>
      <c r="AI143" s="12">
        <f t="shared" si="11"/>
        <v>0</v>
      </c>
      <c r="AJ143" s="12">
        <f t="shared" si="11"/>
        <v>6.6928196930142079E-4</v>
      </c>
      <c r="AK143" s="12">
        <f t="shared" si="11"/>
        <v>5.3423804058813345E-3</v>
      </c>
      <c r="AL143">
        <v>3309</v>
      </c>
      <c r="AM143">
        <v>1035.3699999999999</v>
      </c>
      <c r="AN143">
        <v>408</v>
      </c>
      <c r="AO143">
        <v>550</v>
      </c>
      <c r="AP143">
        <v>235</v>
      </c>
      <c r="AQ143">
        <v>0</v>
      </c>
      <c r="AR143">
        <v>76</v>
      </c>
      <c r="AS143">
        <v>0</v>
      </c>
      <c r="AT143">
        <v>15.778054000000004</v>
      </c>
      <c r="AU143">
        <v>4861</v>
      </c>
      <c r="AV143">
        <v>783</v>
      </c>
      <c r="AW143">
        <v>1556877</v>
      </c>
    </row>
    <row r="144" spans="1:49" x14ac:dyDescent="0.25">
      <c r="A144" s="1" t="s">
        <v>170</v>
      </c>
      <c r="B144" s="1" t="s">
        <v>26</v>
      </c>
      <c r="C144" s="1">
        <v>2015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11</v>
      </c>
      <c r="K144">
        <v>13</v>
      </c>
      <c r="L144">
        <v>85</v>
      </c>
      <c r="M144">
        <v>353</v>
      </c>
      <c r="N144">
        <v>462</v>
      </c>
      <c r="O144">
        <v>2858834</v>
      </c>
      <c r="P144">
        <v>1423118</v>
      </c>
      <c r="Q144">
        <v>1435716</v>
      </c>
      <c r="R144">
        <v>182165.25799999989</v>
      </c>
      <c r="S144">
        <v>374907.34000000008</v>
      </c>
      <c r="T144">
        <v>415286.071</v>
      </c>
      <c r="U144">
        <v>365563.55299999996</v>
      </c>
      <c r="V144">
        <v>335910.17800000001</v>
      </c>
      <c r="W144">
        <v>381435.64800000004</v>
      </c>
      <c r="X144">
        <v>367713.22999999992</v>
      </c>
      <c r="Y144">
        <v>229336.61500000008</v>
      </c>
      <c r="Z144">
        <v>138595.91599999997</v>
      </c>
      <c r="AA144">
        <v>67486.192999999985</v>
      </c>
      <c r="AB144" s="12">
        <f t="shared" si="13"/>
        <v>0</v>
      </c>
      <c r="AC144" s="12">
        <f t="shared" si="14"/>
        <v>0</v>
      </c>
      <c r="AD144" s="12">
        <f t="shared" si="15"/>
        <v>0</v>
      </c>
      <c r="AE144" s="12">
        <f t="shared" si="16"/>
        <v>0</v>
      </c>
      <c r="AF144" s="12">
        <f t="shared" si="16"/>
        <v>0</v>
      </c>
      <c r="AG144" s="12">
        <f t="shared" si="16"/>
        <v>0</v>
      </c>
      <c r="AH144" s="12">
        <f t="shared" si="12"/>
        <v>2.9914615799926488E-5</v>
      </c>
      <c r="AI144" s="12">
        <f t="shared" si="11"/>
        <v>5.6685235368979329E-5</v>
      </c>
      <c r="AJ144" s="12">
        <f t="shared" si="11"/>
        <v>6.1329368464219406E-4</v>
      </c>
      <c r="AK144" s="12">
        <f t="shared" si="11"/>
        <v>5.230699559538054E-3</v>
      </c>
      <c r="AL144">
        <v>3335</v>
      </c>
      <c r="AM144">
        <v>492.69000000000005</v>
      </c>
      <c r="AN144">
        <v>3</v>
      </c>
      <c r="AO144">
        <v>242</v>
      </c>
      <c r="AP144">
        <v>145</v>
      </c>
      <c r="AQ144">
        <v>0</v>
      </c>
      <c r="AR144">
        <v>293</v>
      </c>
      <c r="AS144">
        <v>0</v>
      </c>
      <c r="AT144">
        <v>33.454069699999991</v>
      </c>
      <c r="AU144">
        <v>698</v>
      </c>
      <c r="AV144">
        <v>342</v>
      </c>
      <c r="AW144">
        <v>86571</v>
      </c>
    </row>
    <row r="145" spans="1:49" x14ac:dyDescent="0.25">
      <c r="A145" s="1" t="s">
        <v>397</v>
      </c>
      <c r="B145" s="1" t="s">
        <v>26</v>
      </c>
      <c r="C145" s="1">
        <v>2016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68</v>
      </c>
      <c r="M145">
        <v>294</v>
      </c>
      <c r="N145">
        <v>362</v>
      </c>
      <c r="O145">
        <v>2728192</v>
      </c>
      <c r="P145">
        <v>1354527</v>
      </c>
      <c r="Q145">
        <v>1373665</v>
      </c>
      <c r="R145">
        <v>173932.6460000001</v>
      </c>
      <c r="S145">
        <v>357747.20599999983</v>
      </c>
      <c r="T145">
        <v>396745.96400000004</v>
      </c>
      <c r="U145">
        <v>352111.94100000011</v>
      </c>
      <c r="V145">
        <v>324975.72200000013</v>
      </c>
      <c r="W145">
        <v>356190.05100000009</v>
      </c>
      <c r="X145">
        <v>350217.82999999996</v>
      </c>
      <c r="Y145">
        <v>225782.21800000002</v>
      </c>
      <c r="Z145">
        <v>128107.07500000003</v>
      </c>
      <c r="AA145">
        <v>62700.05000000001</v>
      </c>
      <c r="AB145" s="12">
        <f t="shared" si="13"/>
        <v>0</v>
      </c>
      <c r="AC145" s="12">
        <f t="shared" si="14"/>
        <v>0</v>
      </c>
      <c r="AD145" s="12">
        <f t="shared" si="15"/>
        <v>0</v>
      </c>
      <c r="AE145" s="12">
        <f t="shared" si="16"/>
        <v>0</v>
      </c>
      <c r="AF145" s="12">
        <f t="shared" si="16"/>
        <v>0</v>
      </c>
      <c r="AG145" s="12">
        <f t="shared" si="16"/>
        <v>0</v>
      </c>
      <c r="AH145" s="12">
        <f t="shared" si="12"/>
        <v>0</v>
      </c>
      <c r="AI145" s="12">
        <f t="shared" si="11"/>
        <v>0</v>
      </c>
      <c r="AJ145" s="12">
        <f t="shared" si="11"/>
        <v>5.3080596836669626E-4</v>
      </c>
      <c r="AK145" s="12">
        <f t="shared" si="11"/>
        <v>4.6889914760833516E-3</v>
      </c>
      <c r="AL145" t="e">
        <v>#N/A</v>
      </c>
      <c r="AM145" t="e">
        <v>#N/A</v>
      </c>
      <c r="AN145" t="e">
        <v>#N/A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>
        <v>21.169111300000004</v>
      </c>
      <c r="AU145">
        <v>438</v>
      </c>
      <c r="AV145">
        <v>349</v>
      </c>
      <c r="AW145">
        <v>90980</v>
      </c>
    </row>
    <row r="146" spans="1:49" x14ac:dyDescent="0.25">
      <c r="A146" s="1" t="s">
        <v>398</v>
      </c>
      <c r="B146" s="1" t="s">
        <v>26</v>
      </c>
      <c r="C146" s="1">
        <v>2017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25</v>
      </c>
      <c r="L146">
        <v>61</v>
      </c>
      <c r="M146">
        <v>327</v>
      </c>
      <c r="N146">
        <v>413</v>
      </c>
      <c r="O146">
        <v>2660904</v>
      </c>
      <c r="P146">
        <v>1318924</v>
      </c>
      <c r="Q146">
        <v>1341980</v>
      </c>
      <c r="R146">
        <v>169114</v>
      </c>
      <c r="S146">
        <v>349808</v>
      </c>
      <c r="T146">
        <v>386059</v>
      </c>
      <c r="U146">
        <v>343839</v>
      </c>
      <c r="V146">
        <v>317583</v>
      </c>
      <c r="W146">
        <v>339116</v>
      </c>
      <c r="X146">
        <v>342395</v>
      </c>
      <c r="Y146">
        <v>227642</v>
      </c>
      <c r="Z146">
        <v>124672</v>
      </c>
      <c r="AA146">
        <v>60676</v>
      </c>
      <c r="AB146" s="12">
        <f t="shared" si="13"/>
        <v>0</v>
      </c>
      <c r="AC146" s="12">
        <f t="shared" si="14"/>
        <v>0</v>
      </c>
      <c r="AD146" s="12">
        <f t="shared" si="15"/>
        <v>0</v>
      </c>
      <c r="AE146" s="12">
        <f t="shared" si="16"/>
        <v>0</v>
      </c>
      <c r="AF146" s="12">
        <f t="shared" si="16"/>
        <v>0</v>
      </c>
      <c r="AG146" s="12">
        <f t="shared" si="16"/>
        <v>0</v>
      </c>
      <c r="AH146" s="12">
        <f t="shared" si="12"/>
        <v>0</v>
      </c>
      <c r="AI146" s="12">
        <f t="shared" si="11"/>
        <v>1.0982156192618233E-4</v>
      </c>
      <c r="AJ146" s="12">
        <f t="shared" si="11"/>
        <v>4.8928388090349075E-4</v>
      </c>
      <c r="AK146" s="12">
        <f t="shared" si="11"/>
        <v>5.3892807699914298E-3</v>
      </c>
      <c r="AL146" t="e">
        <v>#N/A</v>
      </c>
      <c r="AM146" t="e">
        <v>#N/A</v>
      </c>
      <c r="AN146" t="e">
        <v>#N/A</v>
      </c>
      <c r="AO146" t="e">
        <v>#N/A</v>
      </c>
      <c r="AP146" t="e">
        <v>#N/A</v>
      </c>
      <c r="AQ146" t="e">
        <v>#N/A</v>
      </c>
      <c r="AR146" t="e">
        <v>#N/A</v>
      </c>
      <c r="AS146" t="e">
        <v>#N/A</v>
      </c>
      <c r="AT146">
        <v>34.942114700000012</v>
      </c>
      <c r="AU146">
        <v>1582</v>
      </c>
      <c r="AV146">
        <v>648</v>
      </c>
      <c r="AW146">
        <v>186443</v>
      </c>
    </row>
    <row r="147" spans="1:49" x14ac:dyDescent="0.25">
      <c r="A147" s="1" t="s">
        <v>505</v>
      </c>
      <c r="B147" s="1" t="s">
        <v>27</v>
      </c>
      <c r="C147" s="1">
        <v>2009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127</v>
      </c>
      <c r="M147">
        <v>322</v>
      </c>
      <c r="N147">
        <v>449</v>
      </c>
      <c r="O147">
        <v>2765788</v>
      </c>
      <c r="P147">
        <v>1370650</v>
      </c>
      <c r="Q147">
        <v>1395138</v>
      </c>
      <c r="R147">
        <v>198379.46799999996</v>
      </c>
      <c r="S147">
        <v>379057.00200000009</v>
      </c>
      <c r="T147">
        <v>421151.44900000008</v>
      </c>
      <c r="U147">
        <v>354336.20699999999</v>
      </c>
      <c r="V147">
        <v>361402.05899999995</v>
      </c>
      <c r="W147">
        <v>400816.24500000017</v>
      </c>
      <c r="X147">
        <v>292661.38199999998</v>
      </c>
      <c r="Y147">
        <v>174046.21700000012</v>
      </c>
      <c r="Z147">
        <v>125547.88200000004</v>
      </c>
      <c r="AA147">
        <v>57578.03899999999</v>
      </c>
      <c r="AB147" s="12">
        <f t="shared" si="13"/>
        <v>0</v>
      </c>
      <c r="AC147" s="12">
        <f t="shared" si="14"/>
        <v>0</v>
      </c>
      <c r="AD147" s="12">
        <f t="shared" si="15"/>
        <v>0</v>
      </c>
      <c r="AE147" s="12">
        <f t="shared" si="16"/>
        <v>0</v>
      </c>
      <c r="AF147" s="12">
        <f t="shared" si="16"/>
        <v>0</v>
      </c>
      <c r="AG147" s="12">
        <f t="shared" si="16"/>
        <v>0</v>
      </c>
      <c r="AH147" s="12">
        <f t="shared" si="12"/>
        <v>0</v>
      </c>
      <c r="AI147" s="12">
        <f t="shared" si="11"/>
        <v>0</v>
      </c>
      <c r="AJ147" s="12">
        <f t="shared" si="11"/>
        <v>1.0115662484851792E-3</v>
      </c>
      <c r="AK147" s="12">
        <f t="shared" si="11"/>
        <v>5.5924099811735526E-3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>
        <v>0</v>
      </c>
      <c r="AU147">
        <v>0</v>
      </c>
      <c r="AV147">
        <v>0</v>
      </c>
      <c r="AW147">
        <v>0</v>
      </c>
    </row>
    <row r="148" spans="1:49" x14ac:dyDescent="0.25">
      <c r="A148" s="1" t="s">
        <v>171</v>
      </c>
      <c r="B148" s="1" t="s">
        <v>27</v>
      </c>
      <c r="C148" s="1">
        <v>2010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99</v>
      </c>
      <c r="M148">
        <v>303</v>
      </c>
      <c r="N148">
        <v>402</v>
      </c>
      <c r="O148">
        <v>2728651</v>
      </c>
      <c r="P148">
        <v>1350599</v>
      </c>
      <c r="Q148">
        <v>1378052</v>
      </c>
      <c r="R148">
        <v>193043.56899999996</v>
      </c>
      <c r="S148">
        <v>383283.37099999998</v>
      </c>
      <c r="T148">
        <v>401102.5089999999</v>
      </c>
      <c r="U148">
        <v>350795.41699999996</v>
      </c>
      <c r="V148">
        <v>347558.51700000005</v>
      </c>
      <c r="W148">
        <v>396201.19199999998</v>
      </c>
      <c r="X148">
        <v>300950.21299999993</v>
      </c>
      <c r="Y148">
        <v>176182.49900000001</v>
      </c>
      <c r="Z148">
        <v>123569.09499999997</v>
      </c>
      <c r="AA148">
        <v>56191.848000000005</v>
      </c>
      <c r="AB148" s="12">
        <f t="shared" si="13"/>
        <v>0</v>
      </c>
      <c r="AC148" s="12">
        <f t="shared" si="14"/>
        <v>0</v>
      </c>
      <c r="AD148" s="12">
        <f t="shared" si="15"/>
        <v>0</v>
      </c>
      <c r="AE148" s="12">
        <f t="shared" si="16"/>
        <v>0</v>
      </c>
      <c r="AF148" s="12">
        <f t="shared" si="16"/>
        <v>0</v>
      </c>
      <c r="AG148" s="12">
        <f t="shared" si="16"/>
        <v>0</v>
      </c>
      <c r="AH148" s="12">
        <f t="shared" si="12"/>
        <v>0</v>
      </c>
      <c r="AI148" s="12">
        <f t="shared" si="11"/>
        <v>0</v>
      </c>
      <c r="AJ148" s="12">
        <f t="shared" si="11"/>
        <v>8.0117119899599507E-4</v>
      </c>
      <c r="AK148" s="12">
        <f t="shared" si="11"/>
        <v>5.3922412375546E-3</v>
      </c>
      <c r="AL148">
        <v>144</v>
      </c>
      <c r="AM148">
        <v>126.77</v>
      </c>
      <c r="AN148">
        <v>5</v>
      </c>
      <c r="AO148">
        <v>13</v>
      </c>
      <c r="AP148">
        <v>0</v>
      </c>
      <c r="AQ148">
        <v>0</v>
      </c>
      <c r="AR148">
        <v>0</v>
      </c>
      <c r="AS148">
        <v>0</v>
      </c>
      <c r="AT148">
        <v>9.4740199999999994</v>
      </c>
      <c r="AU148">
        <v>823</v>
      </c>
      <c r="AV148">
        <v>543</v>
      </c>
      <c r="AW148">
        <v>116899</v>
      </c>
    </row>
    <row r="149" spans="1:49" x14ac:dyDescent="0.25">
      <c r="A149" s="1" t="s">
        <v>172</v>
      </c>
      <c r="B149" s="1" t="s">
        <v>27</v>
      </c>
      <c r="C149" s="1">
        <v>2011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107</v>
      </c>
      <c r="M149">
        <v>374</v>
      </c>
      <c r="N149">
        <v>481</v>
      </c>
      <c r="O149">
        <v>2733429</v>
      </c>
      <c r="P149">
        <v>1354579</v>
      </c>
      <c r="Q149">
        <v>1378850</v>
      </c>
      <c r="R149">
        <v>194623.44399999999</v>
      </c>
      <c r="S149">
        <v>388333.53499999992</v>
      </c>
      <c r="T149">
        <v>381351.9879999999</v>
      </c>
      <c r="U149">
        <v>356547.37300000008</v>
      </c>
      <c r="V149">
        <v>348136.06900000002</v>
      </c>
      <c r="W149">
        <v>396275.27400000003</v>
      </c>
      <c r="X149">
        <v>312317.13199999987</v>
      </c>
      <c r="Y149">
        <v>179600.13799999995</v>
      </c>
      <c r="Z149">
        <v>120835.99800000001</v>
      </c>
      <c r="AA149">
        <v>54983.761999999995</v>
      </c>
      <c r="AB149" s="12">
        <f t="shared" si="13"/>
        <v>0</v>
      </c>
      <c r="AC149" s="12">
        <f t="shared" si="14"/>
        <v>0</v>
      </c>
      <c r="AD149" s="12">
        <f t="shared" si="15"/>
        <v>0</v>
      </c>
      <c r="AE149" s="12">
        <f t="shared" si="16"/>
        <v>0</v>
      </c>
      <c r="AF149" s="12">
        <f t="shared" si="16"/>
        <v>0</v>
      </c>
      <c r="AG149" s="12">
        <f t="shared" si="16"/>
        <v>0</v>
      </c>
      <c r="AH149" s="12">
        <f t="shared" si="12"/>
        <v>0</v>
      </c>
      <c r="AI149" s="12">
        <f t="shared" si="11"/>
        <v>0</v>
      </c>
      <c r="AJ149" s="12">
        <f t="shared" si="11"/>
        <v>8.8549771401730791E-4</v>
      </c>
      <c r="AK149" s="12">
        <f t="shared" si="11"/>
        <v>6.8020082001664425E-3</v>
      </c>
      <c r="AL149">
        <v>278</v>
      </c>
      <c r="AM149">
        <v>797.8</v>
      </c>
      <c r="AN149">
        <v>70</v>
      </c>
      <c r="AO149">
        <v>87</v>
      </c>
      <c r="AP149">
        <v>1</v>
      </c>
      <c r="AQ149">
        <v>0</v>
      </c>
      <c r="AR149">
        <v>47</v>
      </c>
      <c r="AS149">
        <v>0</v>
      </c>
      <c r="AT149">
        <v>53.269845799999992</v>
      </c>
      <c r="AU149">
        <v>4593</v>
      </c>
      <c r="AV149">
        <v>1703</v>
      </c>
      <c r="AW149">
        <v>367324</v>
      </c>
    </row>
    <row r="150" spans="1:49" x14ac:dyDescent="0.25">
      <c r="A150" s="1" t="s">
        <v>173</v>
      </c>
      <c r="B150" s="1" t="s">
        <v>27</v>
      </c>
      <c r="C150" s="1">
        <v>2012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144</v>
      </c>
      <c r="M150">
        <v>348</v>
      </c>
      <c r="N150">
        <v>492</v>
      </c>
      <c r="O150">
        <v>2782137</v>
      </c>
      <c r="P150">
        <v>1379992</v>
      </c>
      <c r="Q150">
        <v>1402145</v>
      </c>
      <c r="R150">
        <v>198921.17200000005</v>
      </c>
      <c r="S150">
        <v>391644.44400000019</v>
      </c>
      <c r="T150">
        <v>402598.01</v>
      </c>
      <c r="U150">
        <v>369303.96300000011</v>
      </c>
      <c r="V150">
        <v>341475.37099999998</v>
      </c>
      <c r="W150">
        <v>392486.15300000011</v>
      </c>
      <c r="X150">
        <v>322880.66399999999</v>
      </c>
      <c r="Y150">
        <v>185634.47999999995</v>
      </c>
      <c r="Z150">
        <v>121128.58200000002</v>
      </c>
      <c r="AA150">
        <v>57438.913000000015</v>
      </c>
      <c r="AB150" s="12">
        <f t="shared" si="13"/>
        <v>0</v>
      </c>
      <c r="AC150" s="12">
        <f t="shared" si="14"/>
        <v>0</v>
      </c>
      <c r="AD150" s="12">
        <f t="shared" si="15"/>
        <v>0</v>
      </c>
      <c r="AE150" s="12">
        <f t="shared" si="16"/>
        <v>0</v>
      </c>
      <c r="AF150" s="12">
        <f t="shared" si="16"/>
        <v>0</v>
      </c>
      <c r="AG150" s="12">
        <f t="shared" si="16"/>
        <v>0</v>
      </c>
      <c r="AH150" s="12">
        <f t="shared" si="12"/>
        <v>0</v>
      </c>
      <c r="AI150" s="12">
        <f t="shared" si="11"/>
        <v>0</v>
      </c>
      <c r="AJ150" s="12">
        <f t="shared" si="11"/>
        <v>1.1888193325007303E-3</v>
      </c>
      <c r="AK150" s="12">
        <f t="shared" si="11"/>
        <v>6.0586104754454511E-3</v>
      </c>
      <c r="AL150">
        <v>175</v>
      </c>
      <c r="AM150">
        <v>624.77</v>
      </c>
      <c r="AN150">
        <v>23</v>
      </c>
      <c r="AO150">
        <v>101</v>
      </c>
      <c r="AP150">
        <v>1</v>
      </c>
      <c r="AQ150">
        <v>0</v>
      </c>
      <c r="AR150">
        <v>2</v>
      </c>
      <c r="AS150">
        <v>0</v>
      </c>
      <c r="AT150">
        <v>54.776225899999993</v>
      </c>
      <c r="AU150">
        <v>4526</v>
      </c>
      <c r="AV150">
        <v>1526</v>
      </c>
      <c r="AW150">
        <v>337022</v>
      </c>
    </row>
    <row r="151" spans="1:49" x14ac:dyDescent="0.25">
      <c r="A151" s="1" t="s">
        <v>174</v>
      </c>
      <c r="B151" s="1" t="s">
        <v>27</v>
      </c>
      <c r="C151" s="1">
        <v>2013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11</v>
      </c>
      <c r="K151">
        <v>13</v>
      </c>
      <c r="L151">
        <v>121</v>
      </c>
      <c r="M151">
        <v>403</v>
      </c>
      <c r="N151">
        <v>548</v>
      </c>
      <c r="O151">
        <v>2671957</v>
      </c>
      <c r="P151">
        <v>1326572</v>
      </c>
      <c r="Q151">
        <v>1345385</v>
      </c>
      <c r="R151">
        <v>189131.59999999998</v>
      </c>
      <c r="S151">
        <v>376462.3</v>
      </c>
      <c r="T151">
        <v>385941.08800000005</v>
      </c>
      <c r="U151">
        <v>356235.23200000008</v>
      </c>
      <c r="V151">
        <v>325041.01200000005</v>
      </c>
      <c r="W151">
        <v>368017.72500000009</v>
      </c>
      <c r="X151">
        <v>318037.73700000008</v>
      </c>
      <c r="Y151">
        <v>183621.69599999994</v>
      </c>
      <c r="Z151">
        <v>113377.15600000003</v>
      </c>
      <c r="AA151">
        <v>55206.286</v>
      </c>
      <c r="AB151" s="12">
        <f t="shared" si="13"/>
        <v>0</v>
      </c>
      <c r="AC151" s="12">
        <f t="shared" si="14"/>
        <v>0</v>
      </c>
      <c r="AD151" s="12">
        <f t="shared" si="15"/>
        <v>0</v>
      </c>
      <c r="AE151" s="12">
        <f t="shared" si="16"/>
        <v>0</v>
      </c>
      <c r="AF151" s="12">
        <f t="shared" si="16"/>
        <v>0</v>
      </c>
      <c r="AG151" s="12">
        <f t="shared" si="16"/>
        <v>0</v>
      </c>
      <c r="AH151" s="12">
        <f t="shared" si="12"/>
        <v>3.4587090525046707E-5</v>
      </c>
      <c r="AI151" s="12">
        <f t="shared" si="11"/>
        <v>7.0797734054259062E-5</v>
      </c>
      <c r="AJ151" s="12">
        <f t="shared" si="11"/>
        <v>1.0672343906739023E-3</v>
      </c>
      <c r="AK151" s="12">
        <f t="shared" si="11"/>
        <v>7.2998933491015862E-3</v>
      </c>
      <c r="AL151">
        <v>117</v>
      </c>
      <c r="AM151">
        <v>518.58999999999992</v>
      </c>
      <c r="AN151">
        <v>6</v>
      </c>
      <c r="AO151">
        <v>51</v>
      </c>
      <c r="AP151">
        <v>0</v>
      </c>
      <c r="AQ151">
        <v>0</v>
      </c>
      <c r="AR151">
        <v>20</v>
      </c>
      <c r="AS151">
        <v>0</v>
      </c>
      <c r="AT151">
        <v>72.84104880000001</v>
      </c>
      <c r="AU151">
        <v>5205</v>
      </c>
      <c r="AV151">
        <v>1397</v>
      </c>
      <c r="AW151">
        <v>295468</v>
      </c>
    </row>
    <row r="152" spans="1:49" x14ac:dyDescent="0.25">
      <c r="A152" s="1" t="s">
        <v>175</v>
      </c>
      <c r="B152" s="1" t="s">
        <v>27</v>
      </c>
      <c r="C152" s="1">
        <v>2014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12</v>
      </c>
      <c r="K152">
        <v>21</v>
      </c>
      <c r="L152">
        <v>125</v>
      </c>
      <c r="M152">
        <v>307</v>
      </c>
      <c r="N152">
        <v>465</v>
      </c>
      <c r="O152">
        <v>2722708</v>
      </c>
      <c r="P152">
        <v>1352525</v>
      </c>
      <c r="Q152">
        <v>1370183</v>
      </c>
      <c r="R152">
        <v>190660.546</v>
      </c>
      <c r="S152">
        <v>380038.34399999998</v>
      </c>
      <c r="T152">
        <v>393375.14600000007</v>
      </c>
      <c r="U152">
        <v>366114.7200000002</v>
      </c>
      <c r="V152">
        <v>328827.03099999996</v>
      </c>
      <c r="W152">
        <v>364888.54799999995</v>
      </c>
      <c r="X152">
        <v>330572.33900000009</v>
      </c>
      <c r="Y152">
        <v>193843.13900000005</v>
      </c>
      <c r="Z152">
        <v>117802.83700000001</v>
      </c>
      <c r="AA152">
        <v>56415.146000000008</v>
      </c>
      <c r="AB152" s="12">
        <f t="shared" si="13"/>
        <v>0</v>
      </c>
      <c r="AC152" s="12">
        <f t="shared" si="14"/>
        <v>0</v>
      </c>
      <c r="AD152" s="12">
        <f t="shared" si="15"/>
        <v>0</v>
      </c>
      <c r="AE152" s="12">
        <f t="shared" si="16"/>
        <v>0</v>
      </c>
      <c r="AF152" s="12">
        <f t="shared" si="16"/>
        <v>0</v>
      </c>
      <c r="AG152" s="12">
        <f t="shared" si="16"/>
        <v>0</v>
      </c>
      <c r="AH152" s="12">
        <f t="shared" si="12"/>
        <v>3.6300677897916913E-5</v>
      </c>
      <c r="AI152" s="12">
        <f t="shared" si="11"/>
        <v>1.083350182437976E-4</v>
      </c>
      <c r="AJ152" s="12">
        <f t="shared" si="11"/>
        <v>1.0610949887395326E-3</v>
      </c>
      <c r="AK152" s="12">
        <f t="shared" si="11"/>
        <v>5.4418010369059397E-3</v>
      </c>
      <c r="AL152">
        <v>2712</v>
      </c>
      <c r="AM152">
        <v>492.47000000000008</v>
      </c>
      <c r="AN152">
        <v>60</v>
      </c>
      <c r="AO152">
        <v>28</v>
      </c>
      <c r="AP152">
        <v>458</v>
      </c>
      <c r="AQ152">
        <v>0</v>
      </c>
      <c r="AR152">
        <v>25</v>
      </c>
      <c r="AS152">
        <v>0</v>
      </c>
      <c r="AT152">
        <v>93.618639099999996</v>
      </c>
      <c r="AU152">
        <v>5606</v>
      </c>
      <c r="AV152">
        <v>1270</v>
      </c>
      <c r="AW152">
        <v>271947</v>
      </c>
    </row>
    <row r="153" spans="1:49" x14ac:dyDescent="0.25">
      <c r="A153" s="1" t="s">
        <v>176</v>
      </c>
      <c r="B153" s="1" t="s">
        <v>27</v>
      </c>
      <c r="C153" s="1">
        <v>2015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28</v>
      </c>
      <c r="L153">
        <v>109</v>
      </c>
      <c r="M153">
        <v>360</v>
      </c>
      <c r="N153">
        <v>497</v>
      </c>
      <c r="O153">
        <v>2767279</v>
      </c>
      <c r="P153">
        <v>1376592</v>
      </c>
      <c r="Q153">
        <v>1390687</v>
      </c>
      <c r="R153">
        <v>190646.193</v>
      </c>
      <c r="S153">
        <v>384675.62300000002</v>
      </c>
      <c r="T153">
        <v>402591.18800000008</v>
      </c>
      <c r="U153">
        <v>369332.53600000014</v>
      </c>
      <c r="V153">
        <v>330550.32200000022</v>
      </c>
      <c r="W153">
        <v>361926.27900000016</v>
      </c>
      <c r="X153">
        <v>342507.42899999995</v>
      </c>
      <c r="Y153">
        <v>208160.74299999996</v>
      </c>
      <c r="Z153">
        <v>119857.69400000003</v>
      </c>
      <c r="AA153">
        <v>57200.35500000001</v>
      </c>
      <c r="AB153" s="12">
        <f t="shared" si="13"/>
        <v>0</v>
      </c>
      <c r="AC153" s="12">
        <f t="shared" si="14"/>
        <v>0</v>
      </c>
      <c r="AD153" s="12">
        <f t="shared" si="15"/>
        <v>0</v>
      </c>
      <c r="AE153" s="12">
        <f t="shared" si="16"/>
        <v>0</v>
      </c>
      <c r="AF153" s="12">
        <f t="shared" si="16"/>
        <v>0</v>
      </c>
      <c r="AG153" s="12">
        <f t="shared" si="16"/>
        <v>0</v>
      </c>
      <c r="AH153" s="12">
        <f t="shared" si="12"/>
        <v>0</v>
      </c>
      <c r="AI153" s="12">
        <f t="shared" si="11"/>
        <v>1.3451143379133694E-4</v>
      </c>
      <c r="AJ153" s="12">
        <f t="shared" si="11"/>
        <v>9.0941178961777768E-4</v>
      </c>
      <c r="AK153" s="12">
        <f t="shared" si="11"/>
        <v>6.293667233358953E-3</v>
      </c>
      <c r="AL153">
        <v>5544</v>
      </c>
      <c r="AM153">
        <v>257.95000000000005</v>
      </c>
      <c r="AN153">
        <v>0</v>
      </c>
      <c r="AO153">
        <v>65</v>
      </c>
      <c r="AP153">
        <v>469</v>
      </c>
      <c r="AQ153">
        <v>0</v>
      </c>
      <c r="AR153">
        <v>328</v>
      </c>
      <c r="AS153">
        <v>0</v>
      </c>
      <c r="AT153">
        <v>93.681550000000001</v>
      </c>
      <c r="AU153">
        <v>6252</v>
      </c>
      <c r="AV153">
        <v>1299</v>
      </c>
      <c r="AW153">
        <v>289099</v>
      </c>
    </row>
    <row r="154" spans="1:49" x14ac:dyDescent="0.25">
      <c r="A154" s="1" t="s">
        <v>399</v>
      </c>
      <c r="B154" s="1" t="s">
        <v>27</v>
      </c>
      <c r="C154" s="1">
        <v>2016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34</v>
      </c>
      <c r="L154">
        <v>78</v>
      </c>
      <c r="M154">
        <v>272</v>
      </c>
      <c r="N154">
        <v>384</v>
      </c>
      <c r="O154">
        <v>2741649</v>
      </c>
      <c r="P154">
        <v>1365453</v>
      </c>
      <c r="Q154">
        <v>1376196</v>
      </c>
      <c r="R154">
        <v>188425.10900000005</v>
      </c>
      <c r="S154">
        <v>381361.31299999997</v>
      </c>
      <c r="T154">
        <v>399277.41899999988</v>
      </c>
      <c r="U154">
        <v>368147.74</v>
      </c>
      <c r="V154">
        <v>330268.41000000003</v>
      </c>
      <c r="W154">
        <v>350025.10499999986</v>
      </c>
      <c r="X154">
        <v>341015.67700000003</v>
      </c>
      <c r="Y154">
        <v>210824.18499999997</v>
      </c>
      <c r="Z154">
        <v>117966.87400000001</v>
      </c>
      <c r="AA154">
        <v>56078.606999999996</v>
      </c>
      <c r="AB154" s="12">
        <f t="shared" si="13"/>
        <v>0</v>
      </c>
      <c r="AC154" s="12">
        <f t="shared" si="14"/>
        <v>0</v>
      </c>
      <c r="AD154" s="12">
        <f t="shared" si="15"/>
        <v>0</v>
      </c>
      <c r="AE154" s="12">
        <f t="shared" si="16"/>
        <v>0</v>
      </c>
      <c r="AF154" s="12">
        <f t="shared" si="16"/>
        <v>0</v>
      </c>
      <c r="AG154" s="12">
        <f t="shared" si="16"/>
        <v>0</v>
      </c>
      <c r="AH154" s="12">
        <f t="shared" si="12"/>
        <v>0</v>
      </c>
      <c r="AI154" s="12">
        <f t="shared" si="11"/>
        <v>1.6127181992900864E-4</v>
      </c>
      <c r="AJ154" s="12">
        <f t="shared" si="11"/>
        <v>6.6120256776491337E-4</v>
      </c>
      <c r="AK154" s="12">
        <f t="shared" si="11"/>
        <v>4.850334459984001E-3</v>
      </c>
      <c r="AL154" t="e">
        <v>#N/A</v>
      </c>
      <c r="AM154" t="e">
        <v>#N/A</v>
      </c>
      <c r="AN154" t="e">
        <v>#N/A</v>
      </c>
      <c r="AO154" t="e">
        <v>#N/A</v>
      </c>
      <c r="AP154" t="e">
        <v>#N/A</v>
      </c>
      <c r="AQ154" t="e">
        <v>#N/A</v>
      </c>
      <c r="AR154" t="e">
        <v>#N/A</v>
      </c>
      <c r="AS154" t="e">
        <v>#N/A</v>
      </c>
      <c r="AT154">
        <v>57.467127699999992</v>
      </c>
      <c r="AU154">
        <v>3740</v>
      </c>
      <c r="AV154">
        <v>1238</v>
      </c>
      <c r="AW154">
        <v>289299</v>
      </c>
    </row>
    <row r="155" spans="1:49" x14ac:dyDescent="0.25">
      <c r="A155" s="1" t="s">
        <v>400</v>
      </c>
      <c r="B155" s="1" t="s">
        <v>27</v>
      </c>
      <c r="C155" s="1">
        <v>2017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34</v>
      </c>
      <c r="L155">
        <v>90</v>
      </c>
      <c r="M155">
        <v>280</v>
      </c>
      <c r="N155">
        <v>404</v>
      </c>
      <c r="O155">
        <v>2714883</v>
      </c>
      <c r="P155">
        <v>1351347</v>
      </c>
      <c r="Q155">
        <v>1363536</v>
      </c>
      <c r="R155">
        <v>184170</v>
      </c>
      <c r="S155">
        <v>375936</v>
      </c>
      <c r="T155">
        <v>393529</v>
      </c>
      <c r="U155">
        <v>363690</v>
      </c>
      <c r="V155">
        <v>327496</v>
      </c>
      <c r="W155">
        <v>335858</v>
      </c>
      <c r="X155">
        <v>340465</v>
      </c>
      <c r="Y155">
        <v>218254</v>
      </c>
      <c r="Z155">
        <v>118126</v>
      </c>
      <c r="AA155">
        <v>57359</v>
      </c>
      <c r="AB155" s="12">
        <f t="shared" si="13"/>
        <v>0</v>
      </c>
      <c r="AC155" s="12">
        <f t="shared" si="14"/>
        <v>0</v>
      </c>
      <c r="AD155" s="12">
        <f t="shared" si="15"/>
        <v>0</v>
      </c>
      <c r="AE155" s="12">
        <f t="shared" si="16"/>
        <v>0</v>
      </c>
      <c r="AF155" s="12">
        <f t="shared" si="16"/>
        <v>0</v>
      </c>
      <c r="AG155" s="12">
        <f t="shared" si="16"/>
        <v>0</v>
      </c>
      <c r="AH155" s="12">
        <f t="shared" si="12"/>
        <v>0</v>
      </c>
      <c r="AI155" s="12">
        <f t="shared" si="11"/>
        <v>1.5578179552264794E-4</v>
      </c>
      <c r="AJ155" s="12">
        <f t="shared" si="11"/>
        <v>7.6189831197196215E-4</v>
      </c>
      <c r="AK155" s="12">
        <f t="shared" si="11"/>
        <v>4.88153559162468E-3</v>
      </c>
      <c r="AL155" t="e">
        <v>#N/A</v>
      </c>
      <c r="AM155" t="e">
        <v>#N/A</v>
      </c>
      <c r="AN155" t="e">
        <v>#N/A</v>
      </c>
      <c r="AO155" t="e">
        <v>#N/A</v>
      </c>
      <c r="AP155" t="e">
        <v>#N/A</v>
      </c>
      <c r="AQ155" t="e">
        <v>#N/A</v>
      </c>
      <c r="AR155" t="e">
        <v>#N/A</v>
      </c>
      <c r="AS155" t="e">
        <v>#N/A</v>
      </c>
      <c r="AT155">
        <v>119.41837009999999</v>
      </c>
      <c r="AU155">
        <v>9870</v>
      </c>
      <c r="AV155">
        <v>1546</v>
      </c>
      <c r="AW155">
        <v>353056</v>
      </c>
    </row>
    <row r="156" spans="1:49" x14ac:dyDescent="0.25">
      <c r="A156" s="1" t="s">
        <v>506</v>
      </c>
      <c r="B156" s="1" t="s">
        <v>28</v>
      </c>
      <c r="C156" s="1">
        <v>2009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34</v>
      </c>
      <c r="K156">
        <v>128</v>
      </c>
      <c r="L156">
        <v>268</v>
      </c>
      <c r="M156">
        <v>398</v>
      </c>
      <c r="N156">
        <v>828</v>
      </c>
      <c r="O156">
        <v>4238868</v>
      </c>
      <c r="P156">
        <v>2077418</v>
      </c>
      <c r="Q156">
        <v>2161450</v>
      </c>
      <c r="R156">
        <v>282636.46099999995</v>
      </c>
      <c r="S156">
        <v>550571.79999999993</v>
      </c>
      <c r="T156">
        <v>588040.89599999995</v>
      </c>
      <c r="U156">
        <v>564453.21500000008</v>
      </c>
      <c r="V156">
        <v>598808.69800000009</v>
      </c>
      <c r="W156">
        <v>623013.44400000002</v>
      </c>
      <c r="X156">
        <v>483961.62199999997</v>
      </c>
      <c r="Y156">
        <v>296069.71299999981</v>
      </c>
      <c r="Z156">
        <v>183843.7319999999</v>
      </c>
      <c r="AA156">
        <v>67024.43200000003</v>
      </c>
      <c r="AB156" s="12">
        <f t="shared" si="13"/>
        <v>0</v>
      </c>
      <c r="AC156" s="12">
        <f t="shared" si="14"/>
        <v>0</v>
      </c>
      <c r="AD156" s="12">
        <f t="shared" si="15"/>
        <v>0</v>
      </c>
      <c r="AE156" s="12">
        <f t="shared" si="16"/>
        <v>0</v>
      </c>
      <c r="AF156" s="12">
        <f t="shared" si="16"/>
        <v>0</v>
      </c>
      <c r="AG156" s="12">
        <f t="shared" si="16"/>
        <v>0</v>
      </c>
      <c r="AH156" s="12">
        <f t="shared" si="12"/>
        <v>7.0253504522720198E-5</v>
      </c>
      <c r="AI156" s="12">
        <f t="shared" si="11"/>
        <v>4.3233061127059651E-4</v>
      </c>
      <c r="AJ156" s="12">
        <f t="shared" si="11"/>
        <v>1.4577597891670309E-3</v>
      </c>
      <c r="AK156" s="12">
        <f t="shared" si="11"/>
        <v>5.938133127334818E-3</v>
      </c>
      <c r="AL156" t="e">
        <v>#N/A</v>
      </c>
      <c r="AM156" t="e">
        <v>#N/A</v>
      </c>
      <c r="AN156" t="e">
        <v>#N/A</v>
      </c>
      <c r="AO156" t="e">
        <v>#N/A</v>
      </c>
      <c r="AP156" t="e">
        <v>#N/A</v>
      </c>
      <c r="AQ156" t="e">
        <v>#N/A</v>
      </c>
      <c r="AR156" t="e">
        <v>#N/A</v>
      </c>
      <c r="AS156" t="e">
        <v>#N/A</v>
      </c>
      <c r="AT156">
        <v>0</v>
      </c>
      <c r="AU156">
        <v>0</v>
      </c>
      <c r="AV156">
        <v>0</v>
      </c>
      <c r="AW156">
        <v>0</v>
      </c>
    </row>
    <row r="157" spans="1:49" x14ac:dyDescent="0.25">
      <c r="A157" s="1" t="s">
        <v>177</v>
      </c>
      <c r="B157" s="1" t="s">
        <v>28</v>
      </c>
      <c r="C157" s="1">
        <v>2010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11</v>
      </c>
      <c r="K157">
        <v>61</v>
      </c>
      <c r="L157">
        <v>266</v>
      </c>
      <c r="M157">
        <v>407</v>
      </c>
      <c r="N157">
        <v>745</v>
      </c>
      <c r="O157">
        <v>4032123</v>
      </c>
      <c r="P157">
        <v>1980169</v>
      </c>
      <c r="Q157">
        <v>2051954</v>
      </c>
      <c r="R157">
        <v>262336.82700000005</v>
      </c>
      <c r="S157">
        <v>531275.44499999995</v>
      </c>
      <c r="T157">
        <v>554184.03</v>
      </c>
      <c r="U157">
        <v>528357.54400000011</v>
      </c>
      <c r="V157">
        <v>558655.72500000009</v>
      </c>
      <c r="W157">
        <v>596237.05400000035</v>
      </c>
      <c r="X157">
        <v>477011.74699999992</v>
      </c>
      <c r="Y157">
        <v>289623.99199999991</v>
      </c>
      <c r="Z157">
        <v>170315.223</v>
      </c>
      <c r="AA157">
        <v>64334.701000000001</v>
      </c>
      <c r="AB157" s="12">
        <f t="shared" si="13"/>
        <v>0</v>
      </c>
      <c r="AC157" s="12">
        <f t="shared" si="14"/>
        <v>0</v>
      </c>
      <c r="AD157" s="12">
        <f t="shared" si="15"/>
        <v>0</v>
      </c>
      <c r="AE157" s="12">
        <f t="shared" si="16"/>
        <v>0</v>
      </c>
      <c r="AF157" s="12">
        <f t="shared" si="16"/>
        <v>0</v>
      </c>
      <c r="AG157" s="12">
        <f t="shared" si="16"/>
        <v>0</v>
      </c>
      <c r="AH157" s="12">
        <f t="shared" si="12"/>
        <v>2.30602287452682E-5</v>
      </c>
      <c r="AI157" s="12">
        <f t="shared" si="11"/>
        <v>2.1061791041123424E-4</v>
      </c>
      <c r="AJ157" s="12">
        <f t="shared" si="11"/>
        <v>1.5618098917675727E-3</v>
      </c>
      <c r="AK157" s="12">
        <f t="shared" si="11"/>
        <v>6.3262903794330215E-3</v>
      </c>
      <c r="AL157">
        <v>686</v>
      </c>
      <c r="AM157">
        <v>255.72</v>
      </c>
      <c r="AN157">
        <v>84</v>
      </c>
      <c r="AO157">
        <v>26</v>
      </c>
      <c r="AP157">
        <v>1</v>
      </c>
      <c r="AQ157">
        <v>0</v>
      </c>
      <c r="AR157">
        <v>21</v>
      </c>
      <c r="AS157">
        <v>0</v>
      </c>
      <c r="AT157">
        <v>6.3320449999999999</v>
      </c>
      <c r="AU157">
        <v>867</v>
      </c>
      <c r="AV157">
        <v>187</v>
      </c>
      <c r="AW157">
        <v>183721</v>
      </c>
    </row>
    <row r="158" spans="1:49" x14ac:dyDescent="0.25">
      <c r="A158" s="1" t="s">
        <v>178</v>
      </c>
      <c r="B158" s="1" t="s">
        <v>28</v>
      </c>
      <c r="C158" s="1">
        <v>2011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24</v>
      </c>
      <c r="J158">
        <v>33</v>
      </c>
      <c r="K158">
        <v>101</v>
      </c>
      <c r="L158">
        <v>256</v>
      </c>
      <c r="M158">
        <v>386</v>
      </c>
      <c r="N158">
        <v>800</v>
      </c>
      <c r="O158">
        <v>4079507</v>
      </c>
      <c r="P158">
        <v>2003906</v>
      </c>
      <c r="Q158">
        <v>2075601</v>
      </c>
      <c r="R158">
        <v>264708.25300000014</v>
      </c>
      <c r="S158">
        <v>535492.31299999997</v>
      </c>
      <c r="T158">
        <v>552507.21499999985</v>
      </c>
      <c r="U158">
        <v>531921.50599999994</v>
      </c>
      <c r="V158">
        <v>553620.00100000016</v>
      </c>
      <c r="W158">
        <v>602990.12699999975</v>
      </c>
      <c r="X158">
        <v>498240.70599999977</v>
      </c>
      <c r="Y158">
        <v>300973.71100000007</v>
      </c>
      <c r="Z158">
        <v>172507.93400000001</v>
      </c>
      <c r="AA158">
        <v>67744.048000000024</v>
      </c>
      <c r="AB158" s="12">
        <f t="shared" si="13"/>
        <v>0</v>
      </c>
      <c r="AC158" s="12">
        <f t="shared" si="14"/>
        <v>0</v>
      </c>
      <c r="AD158" s="12">
        <f t="shared" si="15"/>
        <v>0</v>
      </c>
      <c r="AE158" s="12">
        <f t="shared" si="16"/>
        <v>0</v>
      </c>
      <c r="AF158" s="12">
        <f t="shared" si="16"/>
        <v>0</v>
      </c>
      <c r="AG158" s="12">
        <f t="shared" si="16"/>
        <v>3.9801646702583588E-5</v>
      </c>
      <c r="AH158" s="12">
        <f t="shared" si="12"/>
        <v>6.6233046803686917E-5</v>
      </c>
      <c r="AI158" s="12">
        <f t="shared" si="11"/>
        <v>3.3557748171567043E-4</v>
      </c>
      <c r="AJ158" s="12">
        <f t="shared" si="11"/>
        <v>1.4839897160903914E-3</v>
      </c>
      <c r="AK158" s="12">
        <f t="shared" si="11"/>
        <v>5.6979175498930897E-3</v>
      </c>
      <c r="AL158">
        <v>2269</v>
      </c>
      <c r="AM158">
        <v>367.12999999999994</v>
      </c>
      <c r="AN158">
        <v>155</v>
      </c>
      <c r="AO158">
        <v>41</v>
      </c>
      <c r="AP158">
        <v>9</v>
      </c>
      <c r="AQ158">
        <v>0</v>
      </c>
      <c r="AR158">
        <v>83</v>
      </c>
      <c r="AS158">
        <v>0</v>
      </c>
      <c r="AT158">
        <v>28.802387900000017</v>
      </c>
      <c r="AU158">
        <v>4543</v>
      </c>
      <c r="AV158">
        <v>657</v>
      </c>
      <c r="AW158">
        <v>801841</v>
      </c>
    </row>
    <row r="159" spans="1:49" x14ac:dyDescent="0.25">
      <c r="A159" s="1" t="s">
        <v>179</v>
      </c>
      <c r="B159" s="1" t="s">
        <v>28</v>
      </c>
      <c r="C159" s="1">
        <v>2012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23</v>
      </c>
      <c r="K159">
        <v>90</v>
      </c>
      <c r="L159">
        <v>244</v>
      </c>
      <c r="M159">
        <v>357</v>
      </c>
      <c r="N159">
        <v>714</v>
      </c>
      <c r="O159">
        <v>4189112</v>
      </c>
      <c r="P159">
        <v>2058581</v>
      </c>
      <c r="Q159">
        <v>2130531</v>
      </c>
      <c r="R159">
        <v>271303.23900000006</v>
      </c>
      <c r="S159">
        <v>548872.55199999979</v>
      </c>
      <c r="T159">
        <v>570772.37200000021</v>
      </c>
      <c r="U159">
        <v>545066.78599999996</v>
      </c>
      <c r="V159">
        <v>559119.87</v>
      </c>
      <c r="W159">
        <v>613000.24899999972</v>
      </c>
      <c r="X159">
        <v>519002.28700000013</v>
      </c>
      <c r="Y159">
        <v>316964.40600000019</v>
      </c>
      <c r="Z159">
        <v>175875.62900000007</v>
      </c>
      <c r="AA159">
        <v>68813.034999999974</v>
      </c>
      <c r="AB159" s="12">
        <f t="shared" si="13"/>
        <v>0</v>
      </c>
      <c r="AC159" s="12">
        <f t="shared" si="14"/>
        <v>0</v>
      </c>
      <c r="AD159" s="12">
        <f t="shared" si="15"/>
        <v>0</v>
      </c>
      <c r="AE159" s="12">
        <f t="shared" si="16"/>
        <v>0</v>
      </c>
      <c r="AF159" s="12">
        <f t="shared" si="16"/>
        <v>0</v>
      </c>
      <c r="AG159" s="12">
        <f t="shared" si="16"/>
        <v>0</v>
      </c>
      <c r="AH159" s="12">
        <f t="shared" si="12"/>
        <v>4.4315797013048602E-5</v>
      </c>
      <c r="AI159" s="12">
        <f t="shared" si="11"/>
        <v>2.8394355421725162E-4</v>
      </c>
      <c r="AJ159" s="12">
        <f t="shared" si="11"/>
        <v>1.3873440077362845E-3</v>
      </c>
      <c r="AK159" s="12">
        <f t="shared" si="11"/>
        <v>5.1879705640072429E-3</v>
      </c>
      <c r="AL159">
        <v>1576</v>
      </c>
      <c r="AM159">
        <v>696.80999999999983</v>
      </c>
      <c r="AN159">
        <v>24</v>
      </c>
      <c r="AO159">
        <v>246</v>
      </c>
      <c r="AP159">
        <v>11</v>
      </c>
      <c r="AQ159">
        <v>0</v>
      </c>
      <c r="AR159">
        <v>28</v>
      </c>
      <c r="AS159">
        <v>0</v>
      </c>
      <c r="AT159">
        <v>13.188157579999995</v>
      </c>
      <c r="AU159">
        <v>2467</v>
      </c>
      <c r="AV159">
        <v>733</v>
      </c>
      <c r="AW159">
        <v>941329</v>
      </c>
    </row>
    <row r="160" spans="1:49" x14ac:dyDescent="0.25">
      <c r="A160" s="1" t="s">
        <v>180</v>
      </c>
      <c r="B160" s="1" t="s">
        <v>28</v>
      </c>
      <c r="C160" s="1">
        <v>2013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21</v>
      </c>
      <c r="K160">
        <v>135</v>
      </c>
      <c r="L160">
        <v>224</v>
      </c>
      <c r="M160">
        <v>377</v>
      </c>
      <c r="N160">
        <v>757</v>
      </c>
      <c r="O160">
        <v>4094900</v>
      </c>
      <c r="P160">
        <v>2014008</v>
      </c>
      <c r="Q160">
        <v>2080892</v>
      </c>
      <c r="R160">
        <v>261979.14200000008</v>
      </c>
      <c r="S160">
        <v>534883.65599999996</v>
      </c>
      <c r="T160">
        <v>559112.94400000025</v>
      </c>
      <c r="U160">
        <v>534074.11600000004</v>
      </c>
      <c r="V160">
        <v>536147.36100000003</v>
      </c>
      <c r="W160">
        <v>592328.45800000022</v>
      </c>
      <c r="X160">
        <v>518684.80800000008</v>
      </c>
      <c r="Y160">
        <v>318364.83399999992</v>
      </c>
      <c r="Z160">
        <v>172849.666</v>
      </c>
      <c r="AA160">
        <v>68394.593000000037</v>
      </c>
      <c r="AB160" s="12">
        <f t="shared" si="13"/>
        <v>0</v>
      </c>
      <c r="AC160" s="12">
        <f t="shared" si="14"/>
        <v>0</v>
      </c>
      <c r="AD160" s="12">
        <f t="shared" si="15"/>
        <v>0</v>
      </c>
      <c r="AE160" s="12">
        <f t="shared" si="16"/>
        <v>0</v>
      </c>
      <c r="AF160" s="12">
        <f t="shared" si="16"/>
        <v>0</v>
      </c>
      <c r="AG160" s="12">
        <f t="shared" si="16"/>
        <v>0</v>
      </c>
      <c r="AH160" s="12">
        <f t="shared" si="12"/>
        <v>4.0487015767772396E-5</v>
      </c>
      <c r="AI160" s="12">
        <f t="shared" si="11"/>
        <v>4.2404180858743979E-4</v>
      </c>
      <c r="AJ160" s="12">
        <f t="shared" si="11"/>
        <v>1.2959238231909573E-3</v>
      </c>
      <c r="AK160" s="12">
        <f t="shared" si="11"/>
        <v>5.5121316388270607E-3</v>
      </c>
      <c r="AL160">
        <v>2457</v>
      </c>
      <c r="AM160">
        <v>435.90999999999991</v>
      </c>
      <c r="AN160">
        <v>88</v>
      </c>
      <c r="AO160">
        <v>123</v>
      </c>
      <c r="AP160">
        <v>3</v>
      </c>
      <c r="AQ160">
        <v>0</v>
      </c>
      <c r="AR160">
        <v>68</v>
      </c>
      <c r="AS160">
        <v>0</v>
      </c>
      <c r="AT160">
        <v>24.985005699999995</v>
      </c>
      <c r="AU160">
        <v>4799</v>
      </c>
      <c r="AV160">
        <v>652</v>
      </c>
      <c r="AW160">
        <v>732741</v>
      </c>
    </row>
    <row r="161" spans="1:49" x14ac:dyDescent="0.25">
      <c r="A161" s="1" t="s">
        <v>181</v>
      </c>
      <c r="B161" s="1" t="s">
        <v>28</v>
      </c>
      <c r="C161" s="1">
        <v>2014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12</v>
      </c>
      <c r="J161">
        <v>63</v>
      </c>
      <c r="K161">
        <v>154</v>
      </c>
      <c r="L161">
        <v>257</v>
      </c>
      <c r="M161">
        <v>374</v>
      </c>
      <c r="N161">
        <v>860</v>
      </c>
      <c r="O161">
        <v>4030950</v>
      </c>
      <c r="P161">
        <v>1981403</v>
      </c>
      <c r="Q161">
        <v>2049547</v>
      </c>
      <c r="R161">
        <v>256071.18600000005</v>
      </c>
      <c r="S161">
        <v>524578.19600000023</v>
      </c>
      <c r="T161">
        <v>552555.37200000009</v>
      </c>
      <c r="U161">
        <v>523773.57400000008</v>
      </c>
      <c r="V161">
        <v>521880.64900000003</v>
      </c>
      <c r="W161">
        <v>573293.46400000015</v>
      </c>
      <c r="X161">
        <v>517330.07999999996</v>
      </c>
      <c r="Y161">
        <v>322116.45599999989</v>
      </c>
      <c r="Z161">
        <v>170647.06900000002</v>
      </c>
      <c r="AA161">
        <v>68682.324999999983</v>
      </c>
      <c r="AB161" s="12">
        <f t="shared" si="13"/>
        <v>0</v>
      </c>
      <c r="AC161" s="12">
        <f t="shared" si="14"/>
        <v>0</v>
      </c>
      <c r="AD161" s="12">
        <f t="shared" si="15"/>
        <v>0</v>
      </c>
      <c r="AE161" s="12">
        <f t="shared" si="16"/>
        <v>0</v>
      </c>
      <c r="AF161" s="12">
        <f t="shared" si="16"/>
        <v>0</v>
      </c>
      <c r="AG161" s="12">
        <f t="shared" si="16"/>
        <v>2.0931688137996977E-5</v>
      </c>
      <c r="AH161" s="12">
        <f t="shared" si="12"/>
        <v>1.2177911634289659E-4</v>
      </c>
      <c r="AI161" s="12">
        <f t="shared" si="11"/>
        <v>4.7808796207543042E-4</v>
      </c>
      <c r="AJ161" s="12">
        <f t="shared" si="11"/>
        <v>1.5060323128081384E-3</v>
      </c>
      <c r="AK161" s="12">
        <f t="shared" si="11"/>
        <v>5.4453602145821374E-3</v>
      </c>
      <c r="AL161">
        <v>6978</v>
      </c>
      <c r="AM161">
        <v>336.11</v>
      </c>
      <c r="AN161">
        <v>203</v>
      </c>
      <c r="AO161">
        <v>271</v>
      </c>
      <c r="AP161">
        <v>272</v>
      </c>
      <c r="AQ161">
        <v>0</v>
      </c>
      <c r="AR161">
        <v>22</v>
      </c>
      <c r="AS161">
        <v>0</v>
      </c>
      <c r="AT161">
        <v>26.637922</v>
      </c>
      <c r="AU161">
        <v>5441</v>
      </c>
      <c r="AV161">
        <v>803</v>
      </c>
      <c r="AW161">
        <v>1071609</v>
      </c>
    </row>
    <row r="162" spans="1:49" x14ac:dyDescent="0.25">
      <c r="A162" s="1" t="s">
        <v>182</v>
      </c>
      <c r="B162" s="1" t="s">
        <v>28</v>
      </c>
      <c r="C162" s="1">
        <v>2015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56</v>
      </c>
      <c r="K162">
        <v>161</v>
      </c>
      <c r="L162">
        <v>228</v>
      </c>
      <c r="M162">
        <v>390</v>
      </c>
      <c r="N162">
        <v>835</v>
      </c>
      <c r="O162">
        <v>4141008</v>
      </c>
      <c r="P162">
        <v>2034713</v>
      </c>
      <c r="Q162">
        <v>2106295</v>
      </c>
      <c r="R162">
        <v>260585.73000000004</v>
      </c>
      <c r="S162">
        <v>536608.57099999988</v>
      </c>
      <c r="T162">
        <v>567711.64599999995</v>
      </c>
      <c r="U162">
        <v>532029.71600000025</v>
      </c>
      <c r="V162">
        <v>529164.3870000001</v>
      </c>
      <c r="W162">
        <v>580998.54500000004</v>
      </c>
      <c r="X162">
        <v>537287.56799999985</v>
      </c>
      <c r="Y162">
        <v>346556.70200000016</v>
      </c>
      <c r="Z162">
        <v>177615.29699999993</v>
      </c>
      <c r="AA162">
        <v>72086.804999999978</v>
      </c>
      <c r="AB162" s="12">
        <f t="shared" si="13"/>
        <v>0</v>
      </c>
      <c r="AC162" s="12">
        <f t="shared" si="14"/>
        <v>0</v>
      </c>
      <c r="AD162" s="12">
        <f t="shared" si="15"/>
        <v>0</v>
      </c>
      <c r="AE162" s="12">
        <f t="shared" si="16"/>
        <v>0</v>
      </c>
      <c r="AF162" s="12">
        <f t="shared" si="16"/>
        <v>0</v>
      </c>
      <c r="AG162" s="12">
        <f t="shared" si="16"/>
        <v>0</v>
      </c>
      <c r="AH162" s="12">
        <f t="shared" si="12"/>
        <v>1.0422723944358976E-4</v>
      </c>
      <c r="AI162" s="12">
        <f t="shared" si="11"/>
        <v>4.6457044134728617E-4</v>
      </c>
      <c r="AJ162" s="12">
        <f t="shared" si="11"/>
        <v>1.2836732187543514E-3</v>
      </c>
      <c r="AK162" s="12">
        <f t="shared" si="11"/>
        <v>5.4101440617322421E-3</v>
      </c>
      <c r="AL162">
        <v>5699</v>
      </c>
      <c r="AM162">
        <v>186.31</v>
      </c>
      <c r="AN162">
        <v>2</v>
      </c>
      <c r="AO162">
        <v>141</v>
      </c>
      <c r="AP162">
        <v>105</v>
      </c>
      <c r="AQ162">
        <v>0</v>
      </c>
      <c r="AR162">
        <v>163</v>
      </c>
      <c r="AS162">
        <v>0</v>
      </c>
      <c r="AT162">
        <v>18.127661320000005</v>
      </c>
      <c r="AU162">
        <v>3935</v>
      </c>
      <c r="AV162">
        <v>992</v>
      </c>
      <c r="AW162">
        <v>1130453</v>
      </c>
    </row>
    <row r="163" spans="1:49" x14ac:dyDescent="0.25">
      <c r="A163" s="1" t="s">
        <v>401</v>
      </c>
      <c r="B163" s="1" t="s">
        <v>28</v>
      </c>
      <c r="C163" s="1">
        <v>2016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53</v>
      </c>
      <c r="K163">
        <v>160</v>
      </c>
      <c r="L163">
        <v>213</v>
      </c>
      <c r="M163">
        <v>318</v>
      </c>
      <c r="N163">
        <v>744</v>
      </c>
      <c r="O163">
        <v>4055532</v>
      </c>
      <c r="P163">
        <v>1996462</v>
      </c>
      <c r="Q163">
        <v>2059070</v>
      </c>
      <c r="R163">
        <v>252546.34199999995</v>
      </c>
      <c r="S163">
        <v>521303.64600000001</v>
      </c>
      <c r="T163">
        <v>550919.04299999983</v>
      </c>
      <c r="U163">
        <v>524039.853</v>
      </c>
      <c r="V163">
        <v>514661.69600000023</v>
      </c>
      <c r="W163">
        <v>560071.35499999986</v>
      </c>
      <c r="X163">
        <v>530071.41500000004</v>
      </c>
      <c r="Y163">
        <v>353202.14999999997</v>
      </c>
      <c r="Z163">
        <v>177935.41099999996</v>
      </c>
      <c r="AA163">
        <v>70876.893999999986</v>
      </c>
      <c r="AB163" s="12">
        <f t="shared" si="13"/>
        <v>0</v>
      </c>
      <c r="AC163" s="12">
        <f t="shared" si="14"/>
        <v>0</v>
      </c>
      <c r="AD163" s="12">
        <f t="shared" si="15"/>
        <v>0</v>
      </c>
      <c r="AE163" s="12">
        <f t="shared" si="16"/>
        <v>0</v>
      </c>
      <c r="AF163" s="12">
        <f t="shared" si="16"/>
        <v>0</v>
      </c>
      <c r="AG163" s="12">
        <f t="shared" si="16"/>
        <v>0</v>
      </c>
      <c r="AH163" s="12">
        <f t="shared" si="12"/>
        <v>9.9986527287082623E-5</v>
      </c>
      <c r="AI163" s="12">
        <f t="shared" si="11"/>
        <v>4.5299837500989171E-4</v>
      </c>
      <c r="AJ163" s="12">
        <f t="shared" si="11"/>
        <v>1.1970635794355741E-3</v>
      </c>
      <c r="AK163" s="12">
        <f t="shared" si="11"/>
        <v>4.4866525894884735E-3</v>
      </c>
      <c r="AL163" t="e">
        <v>#N/A</v>
      </c>
      <c r="AM163" t="e">
        <v>#N/A</v>
      </c>
      <c r="AN163" t="e">
        <v>#N/A</v>
      </c>
      <c r="AO163" t="e">
        <v>#N/A</v>
      </c>
      <c r="AP163" t="e">
        <v>#N/A</v>
      </c>
      <c r="AQ163" t="e">
        <v>#N/A</v>
      </c>
      <c r="AR163" t="e">
        <v>#N/A</v>
      </c>
      <c r="AS163" t="e">
        <v>#N/A</v>
      </c>
      <c r="AT163">
        <v>44.063503900000001</v>
      </c>
      <c r="AU163">
        <v>9052</v>
      </c>
      <c r="AV163">
        <v>1374</v>
      </c>
      <c r="AW163">
        <v>1075730</v>
      </c>
    </row>
    <row r="164" spans="1:49" x14ac:dyDescent="0.25">
      <c r="A164" s="1" t="s">
        <v>402</v>
      </c>
      <c r="B164" s="1" t="s">
        <v>28</v>
      </c>
      <c r="C164" s="1">
        <v>2017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39</v>
      </c>
      <c r="K164">
        <v>126</v>
      </c>
      <c r="L164">
        <v>270</v>
      </c>
      <c r="M164">
        <v>328</v>
      </c>
      <c r="N164">
        <v>763</v>
      </c>
      <c r="O164">
        <v>3887172</v>
      </c>
      <c r="P164">
        <v>1918277</v>
      </c>
      <c r="Q164">
        <v>1968895</v>
      </c>
      <c r="R164">
        <v>241145</v>
      </c>
      <c r="S164">
        <v>496914</v>
      </c>
      <c r="T164">
        <v>528383</v>
      </c>
      <c r="U164">
        <v>506743</v>
      </c>
      <c r="V164">
        <v>488329</v>
      </c>
      <c r="W164">
        <v>525744</v>
      </c>
      <c r="X164">
        <v>510574</v>
      </c>
      <c r="Y164">
        <v>346758</v>
      </c>
      <c r="Z164">
        <v>173347</v>
      </c>
      <c r="AA164">
        <v>69235</v>
      </c>
      <c r="AB164" s="12">
        <f t="shared" si="13"/>
        <v>0</v>
      </c>
      <c r="AC164" s="12">
        <f t="shared" si="14"/>
        <v>0</v>
      </c>
      <c r="AD164" s="12">
        <f t="shared" si="15"/>
        <v>0</v>
      </c>
      <c r="AE164" s="12">
        <f t="shared" si="16"/>
        <v>0</v>
      </c>
      <c r="AF164" s="12">
        <f t="shared" si="16"/>
        <v>0</v>
      </c>
      <c r="AG164" s="12">
        <f t="shared" si="16"/>
        <v>0</v>
      </c>
      <c r="AH164" s="12">
        <f t="shared" si="12"/>
        <v>7.6384618096495311E-5</v>
      </c>
      <c r="AI164" s="12">
        <f t="shared" si="11"/>
        <v>3.6336580554738464E-4</v>
      </c>
      <c r="AJ164" s="12">
        <f t="shared" si="11"/>
        <v>1.5575694993279377E-3</v>
      </c>
      <c r="AK164" s="12">
        <f t="shared" si="11"/>
        <v>4.7374882646060521E-3</v>
      </c>
      <c r="AL164" t="e">
        <v>#N/A</v>
      </c>
      <c r="AM164" t="e">
        <v>#N/A</v>
      </c>
      <c r="AN164" t="e">
        <v>#N/A</v>
      </c>
      <c r="AO164" t="e">
        <v>#N/A</v>
      </c>
      <c r="AP164" t="e">
        <v>#N/A</v>
      </c>
      <c r="AQ164" t="e">
        <v>#N/A</v>
      </c>
      <c r="AR164" t="e">
        <v>#N/A</v>
      </c>
      <c r="AS164" t="e">
        <v>#N/A</v>
      </c>
      <c r="AT164">
        <v>131.77264829999993</v>
      </c>
      <c r="AU164">
        <v>17443</v>
      </c>
      <c r="AV164">
        <v>1512</v>
      </c>
      <c r="AW164">
        <v>585063</v>
      </c>
    </row>
    <row r="165" spans="1:49" x14ac:dyDescent="0.25">
      <c r="A165" s="1" t="s">
        <v>507</v>
      </c>
      <c r="B165" s="1" t="s">
        <v>29</v>
      </c>
      <c r="C165" s="1">
        <v>2009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73</v>
      </c>
      <c r="L165">
        <v>243</v>
      </c>
      <c r="M165">
        <v>345</v>
      </c>
      <c r="N165">
        <v>661</v>
      </c>
      <c r="O165">
        <v>4411546</v>
      </c>
      <c r="P165">
        <v>2144999</v>
      </c>
      <c r="Q165">
        <v>2266547</v>
      </c>
      <c r="R165">
        <v>310127.76799999992</v>
      </c>
      <c r="S165">
        <v>609297.69199999992</v>
      </c>
      <c r="T165">
        <v>677687.76299999992</v>
      </c>
      <c r="U165">
        <v>583926.93599999999</v>
      </c>
      <c r="V165">
        <v>587606.02100000007</v>
      </c>
      <c r="W165">
        <v>634345.1320000001</v>
      </c>
      <c r="X165">
        <v>474919.62600000011</v>
      </c>
      <c r="Y165">
        <v>286259.62800000008</v>
      </c>
      <c r="Z165">
        <v>183083.84800000003</v>
      </c>
      <c r="AA165">
        <v>65448.53</v>
      </c>
      <c r="AB165" s="12">
        <f t="shared" si="13"/>
        <v>0</v>
      </c>
      <c r="AC165" s="12">
        <f t="shared" si="14"/>
        <v>0</v>
      </c>
      <c r="AD165" s="12">
        <f t="shared" si="15"/>
        <v>0</v>
      </c>
      <c r="AE165" s="12">
        <f t="shared" si="16"/>
        <v>0</v>
      </c>
      <c r="AF165" s="12">
        <f t="shared" si="16"/>
        <v>0</v>
      </c>
      <c r="AG165" s="12">
        <f t="shared" si="16"/>
        <v>0</v>
      </c>
      <c r="AH165" s="12">
        <f t="shared" si="12"/>
        <v>0</v>
      </c>
      <c r="AI165" s="12">
        <f t="shared" si="11"/>
        <v>2.5501325670694987E-4</v>
      </c>
      <c r="AJ165" s="12">
        <f t="shared" si="11"/>
        <v>1.3272607204541603E-3</v>
      </c>
      <c r="AK165" s="12">
        <f t="shared" si="11"/>
        <v>5.2713177820800563E-3</v>
      </c>
      <c r="AL165" t="e">
        <v>#N/A</v>
      </c>
      <c r="AM165" t="e">
        <v>#N/A</v>
      </c>
      <c r="AN165" t="e">
        <v>#N/A</v>
      </c>
      <c r="AO165" t="e">
        <v>#N/A</v>
      </c>
      <c r="AP165" t="e">
        <v>#N/A</v>
      </c>
      <c r="AQ165" t="e">
        <v>#N/A</v>
      </c>
      <c r="AR165" t="e">
        <v>#N/A</v>
      </c>
      <c r="AS165" t="e">
        <v>#N/A</v>
      </c>
      <c r="AT165">
        <v>0</v>
      </c>
      <c r="AU165">
        <v>0</v>
      </c>
      <c r="AV165">
        <v>0</v>
      </c>
      <c r="AW165">
        <v>0</v>
      </c>
    </row>
    <row r="166" spans="1:49" x14ac:dyDescent="0.25">
      <c r="A166" s="1" t="s">
        <v>183</v>
      </c>
      <c r="B166" s="1" t="s">
        <v>29</v>
      </c>
      <c r="C166" s="1">
        <v>2010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</v>
      </c>
      <c r="K166">
        <v>122</v>
      </c>
      <c r="L166">
        <v>247</v>
      </c>
      <c r="M166">
        <v>338</v>
      </c>
      <c r="N166">
        <v>718</v>
      </c>
      <c r="O166">
        <v>4421938</v>
      </c>
      <c r="P166">
        <v>2161455</v>
      </c>
      <c r="Q166">
        <v>2260483</v>
      </c>
      <c r="R166">
        <v>304474.06900000002</v>
      </c>
      <c r="S166">
        <v>605896.23699999996</v>
      </c>
      <c r="T166">
        <v>660327.40800000005</v>
      </c>
      <c r="U166">
        <v>589475.07799999986</v>
      </c>
      <c r="V166">
        <v>581716.8319999997</v>
      </c>
      <c r="W166">
        <v>645942.53799999994</v>
      </c>
      <c r="X166">
        <v>499677.804</v>
      </c>
      <c r="Y166">
        <v>294896.34999999986</v>
      </c>
      <c r="Z166">
        <v>176744.69999999992</v>
      </c>
      <c r="AA166">
        <v>63535.936999999998</v>
      </c>
      <c r="AB166" s="12">
        <f t="shared" si="13"/>
        <v>0</v>
      </c>
      <c r="AC166" s="12">
        <f t="shared" si="14"/>
        <v>0</v>
      </c>
      <c r="AD166" s="12">
        <f t="shared" si="15"/>
        <v>0</v>
      </c>
      <c r="AE166" s="12">
        <f t="shared" si="16"/>
        <v>0</v>
      </c>
      <c r="AF166" s="12">
        <f t="shared" si="16"/>
        <v>0</v>
      </c>
      <c r="AG166" s="12">
        <f t="shared" si="16"/>
        <v>0</v>
      </c>
      <c r="AH166" s="12">
        <f t="shared" si="12"/>
        <v>2.2014185765193605E-5</v>
      </c>
      <c r="AI166" s="12">
        <f t="shared" si="11"/>
        <v>4.1370467962726585E-4</v>
      </c>
      <c r="AJ166" s="12">
        <f t="shared" si="11"/>
        <v>1.3974959362289228E-3</v>
      </c>
      <c r="AK166" s="12">
        <f t="shared" si="11"/>
        <v>5.3198239604147178E-3</v>
      </c>
      <c r="AL166">
        <v>2533</v>
      </c>
      <c r="AM166">
        <v>115.95000000000002</v>
      </c>
      <c r="AN166">
        <v>0</v>
      </c>
      <c r="AO166">
        <v>5</v>
      </c>
      <c r="AP166">
        <v>84</v>
      </c>
      <c r="AQ166">
        <v>0</v>
      </c>
      <c r="AR166">
        <v>242</v>
      </c>
      <c r="AS166">
        <v>0</v>
      </c>
      <c r="AT166">
        <v>37.630509999999994</v>
      </c>
      <c r="AU166">
        <v>6651</v>
      </c>
      <c r="AV166">
        <v>512</v>
      </c>
      <c r="AW166">
        <v>226172</v>
      </c>
    </row>
    <row r="167" spans="1:49" x14ac:dyDescent="0.25">
      <c r="A167" s="1" t="s">
        <v>184</v>
      </c>
      <c r="B167" s="1" t="s">
        <v>29</v>
      </c>
      <c r="C167" s="1">
        <v>2011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38</v>
      </c>
      <c r="K167">
        <v>35</v>
      </c>
      <c r="L167">
        <v>242</v>
      </c>
      <c r="M167">
        <v>341</v>
      </c>
      <c r="N167">
        <v>656</v>
      </c>
      <c r="O167">
        <v>4465332</v>
      </c>
      <c r="P167">
        <v>2183307</v>
      </c>
      <c r="Q167">
        <v>2282025</v>
      </c>
      <c r="R167">
        <v>309364.402</v>
      </c>
      <c r="S167">
        <v>607345.45700000005</v>
      </c>
      <c r="T167">
        <v>662599.36600000004</v>
      </c>
      <c r="U167">
        <v>604772.47799999977</v>
      </c>
      <c r="V167">
        <v>570272.44799999997</v>
      </c>
      <c r="W167">
        <v>647143.67300000007</v>
      </c>
      <c r="X167">
        <v>517625.33299999998</v>
      </c>
      <c r="Y167">
        <v>302953.02799999993</v>
      </c>
      <c r="Z167">
        <v>178119.12700000009</v>
      </c>
      <c r="AA167">
        <v>65560.430999999997</v>
      </c>
      <c r="AB167" s="12">
        <f t="shared" si="13"/>
        <v>0</v>
      </c>
      <c r="AC167" s="12">
        <f t="shared" si="14"/>
        <v>0</v>
      </c>
      <c r="AD167" s="12">
        <f t="shared" si="15"/>
        <v>0</v>
      </c>
      <c r="AE167" s="12">
        <f t="shared" si="16"/>
        <v>0</v>
      </c>
      <c r="AF167" s="12">
        <f t="shared" si="16"/>
        <v>0</v>
      </c>
      <c r="AG167" s="12">
        <f t="shared" si="16"/>
        <v>0</v>
      </c>
      <c r="AH167" s="12">
        <f t="shared" si="12"/>
        <v>7.3412172042978436E-5</v>
      </c>
      <c r="AI167" s="12">
        <f t="shared" si="11"/>
        <v>1.1552946089055102E-4</v>
      </c>
      <c r="AJ167" s="12">
        <f t="shared" si="11"/>
        <v>1.3586412872998185E-3</v>
      </c>
      <c r="AK167" s="12">
        <f t="shared" si="11"/>
        <v>5.2013080878007042E-3</v>
      </c>
      <c r="AL167">
        <v>7159</v>
      </c>
      <c r="AM167">
        <v>354.72</v>
      </c>
      <c r="AN167">
        <v>37</v>
      </c>
      <c r="AO167">
        <v>90</v>
      </c>
      <c r="AP167">
        <v>423</v>
      </c>
      <c r="AQ167">
        <v>0</v>
      </c>
      <c r="AR167">
        <v>506</v>
      </c>
      <c r="AS167">
        <v>0</v>
      </c>
      <c r="AT167">
        <v>142.65323599999996</v>
      </c>
      <c r="AU167">
        <v>22829</v>
      </c>
      <c r="AV167">
        <v>1368</v>
      </c>
      <c r="AW167">
        <v>746177</v>
      </c>
    </row>
    <row r="168" spans="1:49" x14ac:dyDescent="0.25">
      <c r="A168" s="1" t="s">
        <v>185</v>
      </c>
      <c r="B168" s="1" t="s">
        <v>29</v>
      </c>
      <c r="C168" s="1">
        <v>2012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12</v>
      </c>
      <c r="K168">
        <v>78</v>
      </c>
      <c r="L168">
        <v>209</v>
      </c>
      <c r="M168">
        <v>313</v>
      </c>
      <c r="N168">
        <v>612</v>
      </c>
      <c r="O168">
        <v>4385910</v>
      </c>
      <c r="P168">
        <v>2145133</v>
      </c>
      <c r="Q168">
        <v>2240777</v>
      </c>
      <c r="R168">
        <v>301761.88900000002</v>
      </c>
      <c r="S168">
        <v>596066.86300000001</v>
      </c>
      <c r="T168">
        <v>643007.30700000015</v>
      </c>
      <c r="U168">
        <v>600972.01000000013</v>
      </c>
      <c r="V168">
        <v>555047.0129999998</v>
      </c>
      <c r="W168">
        <v>628700.16400000011</v>
      </c>
      <c r="X168">
        <v>519920.6019999999</v>
      </c>
      <c r="Y168">
        <v>303897.57400000008</v>
      </c>
      <c r="Z168">
        <v>171602.111</v>
      </c>
      <c r="AA168">
        <v>64827.034999999996</v>
      </c>
      <c r="AB168" s="12">
        <f t="shared" si="13"/>
        <v>0</v>
      </c>
      <c r="AC168" s="12">
        <f t="shared" si="14"/>
        <v>0</v>
      </c>
      <c r="AD168" s="12">
        <f t="shared" si="15"/>
        <v>0</v>
      </c>
      <c r="AE168" s="12">
        <f t="shared" si="16"/>
        <v>0</v>
      </c>
      <c r="AF168" s="12">
        <f t="shared" si="16"/>
        <v>0</v>
      </c>
      <c r="AG168" s="12">
        <f t="shared" si="16"/>
        <v>0</v>
      </c>
      <c r="AH168" s="12">
        <f t="shared" si="12"/>
        <v>2.3080447194896889E-5</v>
      </c>
      <c r="AI168" s="12">
        <f t="shared" si="11"/>
        <v>2.5666542504218867E-4</v>
      </c>
      <c r="AJ168" s="12">
        <f t="shared" si="11"/>
        <v>1.2179337350925713E-3</v>
      </c>
      <c r="AK168" s="12">
        <f t="shared" si="11"/>
        <v>4.8282325421793552E-3</v>
      </c>
      <c r="AL168">
        <v>6703</v>
      </c>
      <c r="AM168">
        <v>441.81999999999988</v>
      </c>
      <c r="AN168">
        <v>12</v>
      </c>
      <c r="AO168">
        <v>72</v>
      </c>
      <c r="AP168">
        <v>706</v>
      </c>
      <c r="AQ168">
        <v>0</v>
      </c>
      <c r="AR168">
        <v>104</v>
      </c>
      <c r="AS168">
        <v>0</v>
      </c>
      <c r="AT168">
        <v>137.70879600000001</v>
      </c>
      <c r="AU168">
        <v>28265</v>
      </c>
      <c r="AV168">
        <v>1455</v>
      </c>
      <c r="AW168">
        <v>954156</v>
      </c>
    </row>
    <row r="169" spans="1:49" x14ac:dyDescent="0.25">
      <c r="A169" s="1" t="s">
        <v>186</v>
      </c>
      <c r="B169" s="1" t="s">
        <v>29</v>
      </c>
      <c r="C169" s="1">
        <v>2013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14</v>
      </c>
      <c r="J169">
        <v>80</v>
      </c>
      <c r="K169">
        <v>107</v>
      </c>
      <c r="L169">
        <v>185</v>
      </c>
      <c r="M169">
        <v>344</v>
      </c>
      <c r="N169">
        <v>730</v>
      </c>
      <c r="O169">
        <v>4326373</v>
      </c>
      <c r="P169">
        <v>2113147</v>
      </c>
      <c r="Q169">
        <v>2213226</v>
      </c>
      <c r="R169">
        <v>295377.44399999996</v>
      </c>
      <c r="S169">
        <v>583024.29799999995</v>
      </c>
      <c r="T169">
        <v>627881.15699999989</v>
      </c>
      <c r="U169">
        <v>607769.04499999993</v>
      </c>
      <c r="V169">
        <v>535743.19199999981</v>
      </c>
      <c r="W169">
        <v>606586.16099999996</v>
      </c>
      <c r="X169">
        <v>524171.1010000002</v>
      </c>
      <c r="Y169">
        <v>309637.57499999995</v>
      </c>
      <c r="Z169">
        <v>172335.70300000001</v>
      </c>
      <c r="AA169">
        <v>65107.310000000005</v>
      </c>
      <c r="AB169" s="12">
        <f t="shared" si="13"/>
        <v>0</v>
      </c>
      <c r="AC169" s="12">
        <f t="shared" si="14"/>
        <v>0</v>
      </c>
      <c r="AD169" s="12">
        <f t="shared" si="15"/>
        <v>0</v>
      </c>
      <c r="AE169" s="12">
        <f t="shared" si="16"/>
        <v>0</v>
      </c>
      <c r="AF169" s="12">
        <f t="shared" si="16"/>
        <v>0</v>
      </c>
      <c r="AG169" s="12">
        <f t="shared" si="16"/>
        <v>2.307998582908653E-5</v>
      </c>
      <c r="AH169" s="12">
        <f t="shared" si="12"/>
        <v>1.5262192029926496E-4</v>
      </c>
      <c r="AI169" s="12">
        <f t="shared" si="11"/>
        <v>3.4556529516806874E-4</v>
      </c>
      <c r="AJ169" s="12">
        <f t="shared" si="11"/>
        <v>1.0734862061635598E-3</v>
      </c>
      <c r="AK169" s="12">
        <f t="shared" si="11"/>
        <v>5.2835849000672881E-3</v>
      </c>
      <c r="AL169">
        <v>5879</v>
      </c>
      <c r="AM169">
        <v>703.77</v>
      </c>
      <c r="AN169">
        <v>430</v>
      </c>
      <c r="AO169">
        <v>85</v>
      </c>
      <c r="AP169">
        <v>405</v>
      </c>
      <c r="AQ169">
        <v>0</v>
      </c>
      <c r="AR169">
        <v>285</v>
      </c>
      <c r="AS169">
        <v>0</v>
      </c>
      <c r="AT169">
        <v>145.11185500000005</v>
      </c>
      <c r="AU169">
        <v>45449</v>
      </c>
      <c r="AV169">
        <v>2681</v>
      </c>
      <c r="AW169">
        <v>1586719</v>
      </c>
    </row>
    <row r="170" spans="1:49" x14ac:dyDescent="0.25">
      <c r="A170" s="1" t="s">
        <v>187</v>
      </c>
      <c r="B170" s="1" t="s">
        <v>29</v>
      </c>
      <c r="C170" s="1">
        <v>2014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37</v>
      </c>
      <c r="J170">
        <v>60</v>
      </c>
      <c r="K170">
        <v>114</v>
      </c>
      <c r="L170">
        <v>162</v>
      </c>
      <c r="M170">
        <v>292</v>
      </c>
      <c r="N170">
        <v>665</v>
      </c>
      <c r="O170">
        <v>4461998</v>
      </c>
      <c r="P170">
        <v>2177907</v>
      </c>
      <c r="Q170">
        <v>2284091</v>
      </c>
      <c r="R170">
        <v>299934.027</v>
      </c>
      <c r="S170">
        <v>598680.31499999994</v>
      </c>
      <c r="T170">
        <v>638683.6680000003</v>
      </c>
      <c r="U170">
        <v>627621.14899999986</v>
      </c>
      <c r="V170">
        <v>549493.41299999994</v>
      </c>
      <c r="W170">
        <v>614684.96799999976</v>
      </c>
      <c r="X170">
        <v>552820.60599999991</v>
      </c>
      <c r="Y170">
        <v>332663.91899999999</v>
      </c>
      <c r="Z170">
        <v>179415.64800000002</v>
      </c>
      <c r="AA170">
        <v>68595.265000000014</v>
      </c>
      <c r="AB170" s="12">
        <f t="shared" si="13"/>
        <v>0</v>
      </c>
      <c r="AC170" s="12">
        <f t="shared" si="14"/>
        <v>0</v>
      </c>
      <c r="AD170" s="12">
        <f t="shared" si="15"/>
        <v>0</v>
      </c>
      <c r="AE170" s="12">
        <f t="shared" si="16"/>
        <v>0</v>
      </c>
      <c r="AF170" s="12">
        <f t="shared" si="16"/>
        <v>0</v>
      </c>
      <c r="AG170" s="12">
        <f t="shared" si="16"/>
        <v>6.0193435542090584E-5</v>
      </c>
      <c r="AH170" s="12">
        <f t="shared" si="12"/>
        <v>1.0853430452626799E-4</v>
      </c>
      <c r="AI170" s="12">
        <f t="shared" si="11"/>
        <v>3.4268820118120473E-4</v>
      </c>
      <c r="AJ170" s="12">
        <f t="shared" si="11"/>
        <v>9.0293127609471376E-4</v>
      </c>
      <c r="AK170" s="12">
        <f t="shared" si="11"/>
        <v>4.2568535889467001E-3</v>
      </c>
      <c r="AL170">
        <v>8462</v>
      </c>
      <c r="AM170">
        <v>827.51999999999975</v>
      </c>
      <c r="AN170">
        <v>383</v>
      </c>
      <c r="AO170">
        <v>952</v>
      </c>
      <c r="AP170">
        <v>613</v>
      </c>
      <c r="AQ170">
        <v>0</v>
      </c>
      <c r="AR170">
        <v>267</v>
      </c>
      <c r="AS170">
        <v>0</v>
      </c>
      <c r="AT170">
        <v>151.87539600000002</v>
      </c>
      <c r="AU170">
        <v>59880</v>
      </c>
      <c r="AV170">
        <v>3376</v>
      </c>
      <c r="AW170">
        <v>2021780</v>
      </c>
    </row>
    <row r="171" spans="1:49" x14ac:dyDescent="0.25">
      <c r="A171" s="1" t="s">
        <v>188</v>
      </c>
      <c r="B171" s="1" t="s">
        <v>29</v>
      </c>
      <c r="C171" s="1">
        <v>2015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26</v>
      </c>
      <c r="K171">
        <v>74</v>
      </c>
      <c r="L171">
        <v>178</v>
      </c>
      <c r="M171">
        <v>291</v>
      </c>
      <c r="N171">
        <v>569</v>
      </c>
      <c r="O171">
        <v>4389027</v>
      </c>
      <c r="P171">
        <v>2141246</v>
      </c>
      <c r="Q171">
        <v>2247781</v>
      </c>
      <c r="R171">
        <v>294835.37799999991</v>
      </c>
      <c r="S171">
        <v>586222.97499999986</v>
      </c>
      <c r="T171">
        <v>622526.51299999969</v>
      </c>
      <c r="U171">
        <v>622833.57899999979</v>
      </c>
      <c r="V171">
        <v>534445.0149999999</v>
      </c>
      <c r="W171">
        <v>589982.93200000003</v>
      </c>
      <c r="X171">
        <v>551853.21400000015</v>
      </c>
      <c r="Y171">
        <v>337259.22599999997</v>
      </c>
      <c r="Z171">
        <v>177791.95700000002</v>
      </c>
      <c r="AA171">
        <v>68925.246999999988</v>
      </c>
      <c r="AB171" s="12">
        <f t="shared" si="13"/>
        <v>0</v>
      </c>
      <c r="AC171" s="12">
        <f t="shared" si="14"/>
        <v>0</v>
      </c>
      <c r="AD171" s="12">
        <f t="shared" si="15"/>
        <v>0</v>
      </c>
      <c r="AE171" s="12">
        <f t="shared" si="16"/>
        <v>0</v>
      </c>
      <c r="AF171" s="12">
        <f t="shared" si="16"/>
        <v>0</v>
      </c>
      <c r="AG171" s="12">
        <f t="shared" si="16"/>
        <v>0</v>
      </c>
      <c r="AH171" s="12">
        <f t="shared" si="12"/>
        <v>4.7113977667256988E-5</v>
      </c>
      <c r="AI171" s="12">
        <f t="shared" si="11"/>
        <v>2.1941579146006818E-4</v>
      </c>
      <c r="AJ171" s="12">
        <f t="shared" si="11"/>
        <v>1.0011701485461459E-3</v>
      </c>
      <c r="AK171" s="12">
        <f t="shared" si="11"/>
        <v>4.221965283635473E-3</v>
      </c>
      <c r="AL171">
        <v>8064</v>
      </c>
      <c r="AM171">
        <v>294.65000000000003</v>
      </c>
      <c r="AN171">
        <v>2</v>
      </c>
      <c r="AO171">
        <v>421</v>
      </c>
      <c r="AP171">
        <v>96</v>
      </c>
      <c r="AQ171">
        <v>0</v>
      </c>
      <c r="AR171">
        <v>480</v>
      </c>
      <c r="AS171">
        <v>0</v>
      </c>
      <c r="AT171">
        <v>115.43584700000004</v>
      </c>
      <c r="AU171">
        <v>51179</v>
      </c>
      <c r="AV171">
        <v>3796</v>
      </c>
      <c r="AW171">
        <v>2262652</v>
      </c>
    </row>
    <row r="172" spans="1:49" x14ac:dyDescent="0.25">
      <c r="A172" s="1" t="s">
        <v>403</v>
      </c>
      <c r="B172" s="1" t="s">
        <v>29</v>
      </c>
      <c r="C172" s="1">
        <v>2016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31</v>
      </c>
      <c r="K172">
        <v>81</v>
      </c>
      <c r="L172">
        <v>175</v>
      </c>
      <c r="M172">
        <v>253</v>
      </c>
      <c r="N172">
        <v>540</v>
      </c>
      <c r="O172">
        <v>4481311</v>
      </c>
      <c r="P172">
        <v>2187154</v>
      </c>
      <c r="Q172">
        <v>2294157</v>
      </c>
      <c r="R172">
        <v>291428.78000000003</v>
      </c>
      <c r="S172">
        <v>588997.22700000019</v>
      </c>
      <c r="T172">
        <v>614739.7069999997</v>
      </c>
      <c r="U172">
        <v>624090.1719999999</v>
      </c>
      <c r="V172">
        <v>540907.93499999982</v>
      </c>
      <c r="W172">
        <v>586695.87</v>
      </c>
      <c r="X172">
        <v>580778.93399999978</v>
      </c>
      <c r="Y172">
        <v>383147.96099999989</v>
      </c>
      <c r="Z172">
        <v>193613.89300000001</v>
      </c>
      <c r="AA172">
        <v>75358.881000000008</v>
      </c>
      <c r="AB172" s="12">
        <f t="shared" si="13"/>
        <v>0</v>
      </c>
      <c r="AC172" s="12">
        <f t="shared" si="14"/>
        <v>0</v>
      </c>
      <c r="AD172" s="12">
        <f t="shared" si="15"/>
        <v>0</v>
      </c>
      <c r="AE172" s="12">
        <f t="shared" si="16"/>
        <v>0</v>
      </c>
      <c r="AF172" s="12">
        <f t="shared" si="16"/>
        <v>0</v>
      </c>
      <c r="AG172" s="12">
        <f t="shared" si="16"/>
        <v>0</v>
      </c>
      <c r="AH172" s="12">
        <f t="shared" si="12"/>
        <v>5.3376591651652454E-5</v>
      </c>
      <c r="AI172" s="12">
        <f t="shared" si="11"/>
        <v>2.1140657981995635E-4</v>
      </c>
      <c r="AJ172" s="12">
        <f t="shared" si="11"/>
        <v>9.0386075755421124E-4</v>
      </c>
      <c r="AK172" s="12">
        <f t="shared" si="11"/>
        <v>3.3572685348127709E-3</v>
      </c>
      <c r="AL172" t="e">
        <v>#N/A</v>
      </c>
      <c r="AM172" t="e">
        <v>#N/A</v>
      </c>
      <c r="AN172" t="e">
        <v>#N/A</v>
      </c>
      <c r="AO172" t="e">
        <v>#N/A</v>
      </c>
      <c r="AP172" t="e">
        <v>#N/A</v>
      </c>
      <c r="AQ172" t="e">
        <v>#N/A</v>
      </c>
      <c r="AR172" t="e">
        <v>#N/A</v>
      </c>
      <c r="AS172" t="e">
        <v>#N/A</v>
      </c>
      <c r="AT172">
        <v>103.34415799999999</v>
      </c>
      <c r="AU172">
        <v>48143</v>
      </c>
      <c r="AV172">
        <v>4044</v>
      </c>
      <c r="AW172">
        <v>2402652</v>
      </c>
    </row>
    <row r="173" spans="1:49" x14ac:dyDescent="0.25">
      <c r="A173" s="1" t="s">
        <v>404</v>
      </c>
      <c r="B173" s="1" t="s">
        <v>29</v>
      </c>
      <c r="C173" s="1">
        <v>2017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58</v>
      </c>
      <c r="K173">
        <v>121</v>
      </c>
      <c r="L173">
        <v>183</v>
      </c>
      <c r="M173">
        <v>266</v>
      </c>
      <c r="N173">
        <v>628</v>
      </c>
      <c r="O173">
        <v>4332996</v>
      </c>
      <c r="P173">
        <v>2117807</v>
      </c>
      <c r="Q173">
        <v>2215189</v>
      </c>
      <c r="R173">
        <v>289816</v>
      </c>
      <c r="S173">
        <v>572628</v>
      </c>
      <c r="T173">
        <v>606222</v>
      </c>
      <c r="U173">
        <v>627517</v>
      </c>
      <c r="V173">
        <v>530602</v>
      </c>
      <c r="W173">
        <v>555232</v>
      </c>
      <c r="X173">
        <v>548072</v>
      </c>
      <c r="Y173">
        <v>356898</v>
      </c>
      <c r="Z173">
        <v>176640</v>
      </c>
      <c r="AA173">
        <v>69369</v>
      </c>
      <c r="AB173" s="12">
        <f t="shared" si="13"/>
        <v>0</v>
      </c>
      <c r="AC173" s="12">
        <f t="shared" si="14"/>
        <v>0</v>
      </c>
      <c r="AD173" s="12">
        <f t="shared" si="15"/>
        <v>0</v>
      </c>
      <c r="AE173" s="12">
        <f t="shared" si="16"/>
        <v>0</v>
      </c>
      <c r="AF173" s="12">
        <f t="shared" si="16"/>
        <v>0</v>
      </c>
      <c r="AG173" s="12">
        <f t="shared" si="16"/>
        <v>0</v>
      </c>
      <c r="AH173" s="12">
        <f t="shared" si="12"/>
        <v>1.0582551197652863E-4</v>
      </c>
      <c r="AI173" s="12">
        <f t="shared" si="11"/>
        <v>3.3903244064130368E-4</v>
      </c>
      <c r="AJ173" s="12">
        <f t="shared" si="11"/>
        <v>1.0360054347826088E-3</v>
      </c>
      <c r="AK173" s="12">
        <f t="shared" si="11"/>
        <v>3.8345658723637358E-3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  <c r="AQ173" t="e">
        <v>#N/A</v>
      </c>
      <c r="AR173" t="e">
        <v>#N/A</v>
      </c>
      <c r="AS173" t="e">
        <v>#N/A</v>
      </c>
      <c r="AT173">
        <v>163.60554000000005</v>
      </c>
      <c r="AU173">
        <v>125916</v>
      </c>
      <c r="AV173">
        <v>6114</v>
      </c>
      <c r="AW173">
        <v>3460333</v>
      </c>
    </row>
    <row r="174" spans="1:49" x14ac:dyDescent="0.25">
      <c r="A174" s="1" t="s">
        <v>508</v>
      </c>
      <c r="B174" s="1" t="s">
        <v>30</v>
      </c>
      <c r="C174" s="1">
        <v>2009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11</v>
      </c>
      <c r="M174">
        <v>70</v>
      </c>
      <c r="N174">
        <v>81</v>
      </c>
      <c r="O174">
        <v>1316380</v>
      </c>
      <c r="P174">
        <v>642611</v>
      </c>
      <c r="Q174">
        <v>673769</v>
      </c>
      <c r="R174">
        <v>70908.907999999996</v>
      </c>
      <c r="S174">
        <v>154170.177</v>
      </c>
      <c r="T174">
        <v>173479.87500000003</v>
      </c>
      <c r="U174">
        <v>147387.47699999998</v>
      </c>
      <c r="V174">
        <v>184908.92799999996</v>
      </c>
      <c r="W174">
        <v>216653.70199999999</v>
      </c>
      <c r="X174">
        <v>171821.56100000002</v>
      </c>
      <c r="Y174">
        <v>101939.62000000001</v>
      </c>
      <c r="Z174">
        <v>68907.930999999997</v>
      </c>
      <c r="AA174">
        <v>26937.315999999992</v>
      </c>
      <c r="AB174" s="12">
        <f t="shared" si="13"/>
        <v>0</v>
      </c>
      <c r="AC174" s="12">
        <f t="shared" si="14"/>
        <v>0</v>
      </c>
      <c r="AD174" s="12">
        <f t="shared" si="15"/>
        <v>0</v>
      </c>
      <c r="AE174" s="12">
        <f t="shared" si="16"/>
        <v>0</v>
      </c>
      <c r="AF174" s="12">
        <f t="shared" si="16"/>
        <v>0</v>
      </c>
      <c r="AG174" s="12">
        <f t="shared" si="16"/>
        <v>0</v>
      </c>
      <c r="AH174" s="12">
        <f t="shared" si="12"/>
        <v>0</v>
      </c>
      <c r="AI174" s="12">
        <f t="shared" si="11"/>
        <v>0</v>
      </c>
      <c r="AJ174" s="12">
        <f t="shared" si="11"/>
        <v>1.5963329388020664E-4</v>
      </c>
      <c r="AK174" s="12">
        <f t="shared" si="11"/>
        <v>2.5986256388721143E-3</v>
      </c>
      <c r="AL174" t="e">
        <v>#N/A</v>
      </c>
      <c r="AM174" t="e">
        <v>#N/A</v>
      </c>
      <c r="AN174" t="e">
        <v>#N/A</v>
      </c>
      <c r="AO174" t="e">
        <v>#N/A</v>
      </c>
      <c r="AP174" t="e">
        <v>#N/A</v>
      </c>
      <c r="AQ174" t="e">
        <v>#N/A</v>
      </c>
      <c r="AR174" t="e">
        <v>#N/A</v>
      </c>
      <c r="AS174" t="e">
        <v>#N/A</v>
      </c>
      <c r="AT174">
        <v>0</v>
      </c>
      <c r="AU174">
        <v>0</v>
      </c>
      <c r="AV174">
        <v>0</v>
      </c>
      <c r="AW174">
        <v>0</v>
      </c>
    </row>
    <row r="175" spans="1:49" x14ac:dyDescent="0.25">
      <c r="A175" s="1" t="s">
        <v>189</v>
      </c>
      <c r="B175" s="1" t="s">
        <v>30</v>
      </c>
      <c r="C175" s="1">
        <v>2010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100</v>
      </c>
      <c r="N175">
        <v>100</v>
      </c>
      <c r="O175">
        <v>1327665</v>
      </c>
      <c r="P175">
        <v>649666</v>
      </c>
      <c r="Q175">
        <v>677999</v>
      </c>
      <c r="R175">
        <v>69854.609000000011</v>
      </c>
      <c r="S175">
        <v>156391.02499999999</v>
      </c>
      <c r="T175">
        <v>171735.96099999998</v>
      </c>
      <c r="U175">
        <v>144232.56400000001</v>
      </c>
      <c r="V175">
        <v>182626.19399999999</v>
      </c>
      <c r="W175">
        <v>218987.40700000001</v>
      </c>
      <c r="X175">
        <v>180791.66800000001</v>
      </c>
      <c r="Y175">
        <v>106281.59299999999</v>
      </c>
      <c r="Z175">
        <v>69812.343999999997</v>
      </c>
      <c r="AA175">
        <v>27321.834999999999</v>
      </c>
      <c r="AB175" s="12">
        <f t="shared" si="13"/>
        <v>0</v>
      </c>
      <c r="AC175" s="12">
        <f t="shared" si="14"/>
        <v>0</v>
      </c>
      <c r="AD175" s="12">
        <f t="shared" si="15"/>
        <v>0</v>
      </c>
      <c r="AE175" s="12">
        <f t="shared" si="16"/>
        <v>0</v>
      </c>
      <c r="AF175" s="12">
        <f t="shared" si="16"/>
        <v>0</v>
      </c>
      <c r="AG175" s="12">
        <f t="shared" si="16"/>
        <v>0</v>
      </c>
      <c r="AH175" s="12">
        <f t="shared" si="12"/>
        <v>0</v>
      </c>
      <c r="AI175" s="12">
        <f t="shared" si="11"/>
        <v>0</v>
      </c>
      <c r="AJ175" s="12">
        <f t="shared" si="11"/>
        <v>0</v>
      </c>
      <c r="AK175" s="12">
        <f t="shared" si="11"/>
        <v>3.6600762723294393E-3</v>
      </c>
      <c r="AL175">
        <v>51</v>
      </c>
      <c r="AM175">
        <v>73.03</v>
      </c>
      <c r="AN175">
        <v>3</v>
      </c>
      <c r="AO175">
        <v>5</v>
      </c>
      <c r="AP175">
        <v>0</v>
      </c>
      <c r="AQ175">
        <v>0</v>
      </c>
      <c r="AR175">
        <v>1</v>
      </c>
      <c r="AS175">
        <v>0</v>
      </c>
      <c r="AT175">
        <v>5.5927279999999993</v>
      </c>
      <c r="AU175">
        <v>307</v>
      </c>
      <c r="AV175">
        <v>393</v>
      </c>
      <c r="AW175">
        <v>73503</v>
      </c>
    </row>
    <row r="176" spans="1:49" x14ac:dyDescent="0.25">
      <c r="A176" s="1" t="s">
        <v>190</v>
      </c>
      <c r="B176" s="1" t="s">
        <v>30</v>
      </c>
      <c r="C176" s="1">
        <v>2011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31</v>
      </c>
      <c r="M176">
        <v>117</v>
      </c>
      <c r="N176">
        <v>148</v>
      </c>
      <c r="O176">
        <v>1328640</v>
      </c>
      <c r="P176">
        <v>651272</v>
      </c>
      <c r="Q176">
        <v>677368</v>
      </c>
      <c r="R176">
        <v>70427.85500000001</v>
      </c>
      <c r="S176">
        <v>156752.85500000001</v>
      </c>
      <c r="T176">
        <v>170244.16699999999</v>
      </c>
      <c r="U176">
        <v>146526.39500000002</v>
      </c>
      <c r="V176">
        <v>177303.15900000001</v>
      </c>
      <c r="W176">
        <v>217949.76300000006</v>
      </c>
      <c r="X176">
        <v>184713.95</v>
      </c>
      <c r="Y176">
        <v>109255.71399999998</v>
      </c>
      <c r="Z176">
        <v>68953.612999999998</v>
      </c>
      <c r="AA176">
        <v>26903.402999999998</v>
      </c>
      <c r="AB176" s="12">
        <f t="shared" si="13"/>
        <v>0</v>
      </c>
      <c r="AC176" s="12">
        <f t="shared" si="14"/>
        <v>0</v>
      </c>
      <c r="AD176" s="12">
        <f t="shared" si="15"/>
        <v>0</v>
      </c>
      <c r="AE176" s="12">
        <f t="shared" si="16"/>
        <v>0</v>
      </c>
      <c r="AF176" s="12">
        <f t="shared" si="16"/>
        <v>0</v>
      </c>
      <c r="AG176" s="12">
        <f t="shared" si="16"/>
        <v>0</v>
      </c>
      <c r="AH176" s="12">
        <f t="shared" si="12"/>
        <v>0</v>
      </c>
      <c r="AI176" s="12">
        <f t="shared" si="11"/>
        <v>0</v>
      </c>
      <c r="AJ176" s="12">
        <f t="shared" si="11"/>
        <v>4.4957760226429328E-4</v>
      </c>
      <c r="AK176" s="12">
        <f t="shared" si="11"/>
        <v>4.3488922200659898E-3</v>
      </c>
      <c r="AL176">
        <v>1034</v>
      </c>
      <c r="AM176">
        <v>749.06999999999994</v>
      </c>
      <c r="AN176">
        <v>168</v>
      </c>
      <c r="AO176">
        <v>112</v>
      </c>
      <c r="AP176">
        <v>3</v>
      </c>
      <c r="AQ176">
        <v>0</v>
      </c>
      <c r="AR176">
        <v>122</v>
      </c>
      <c r="AS176">
        <v>0</v>
      </c>
      <c r="AT176">
        <v>35.994410999999999</v>
      </c>
      <c r="AU176">
        <v>1915</v>
      </c>
      <c r="AV176">
        <v>1332</v>
      </c>
      <c r="AW176">
        <v>262444</v>
      </c>
    </row>
    <row r="177" spans="1:49" x14ac:dyDescent="0.25">
      <c r="A177" s="1" t="s">
        <v>191</v>
      </c>
      <c r="B177" s="1" t="s">
        <v>30</v>
      </c>
      <c r="C177" s="1">
        <v>2012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13</v>
      </c>
      <c r="M177">
        <v>38</v>
      </c>
      <c r="N177">
        <v>51</v>
      </c>
      <c r="O177">
        <v>1311652</v>
      </c>
      <c r="P177">
        <v>641608</v>
      </c>
      <c r="Q177">
        <v>670044</v>
      </c>
      <c r="R177">
        <v>67997.368999999992</v>
      </c>
      <c r="S177">
        <v>151752.61799999999</v>
      </c>
      <c r="T177">
        <v>166605.57200000001</v>
      </c>
      <c r="U177">
        <v>143640.47100000002</v>
      </c>
      <c r="V177">
        <v>169248.83500000002</v>
      </c>
      <c r="W177">
        <v>213957.14499999999</v>
      </c>
      <c r="X177">
        <v>189178.64600000001</v>
      </c>
      <c r="Y177">
        <v>112263.77100000001</v>
      </c>
      <c r="Z177">
        <v>69188.300000000017</v>
      </c>
      <c r="AA177">
        <v>28274.793000000005</v>
      </c>
      <c r="AB177" s="12">
        <f t="shared" si="13"/>
        <v>0</v>
      </c>
      <c r="AC177" s="12">
        <f t="shared" si="14"/>
        <v>0</v>
      </c>
      <c r="AD177" s="12">
        <f t="shared" si="15"/>
        <v>0</v>
      </c>
      <c r="AE177" s="12">
        <f t="shared" si="16"/>
        <v>0</v>
      </c>
      <c r="AF177" s="12">
        <f t="shared" si="16"/>
        <v>0</v>
      </c>
      <c r="AG177" s="12">
        <f t="shared" si="16"/>
        <v>0</v>
      </c>
      <c r="AH177" s="12">
        <f t="shared" si="12"/>
        <v>0</v>
      </c>
      <c r="AI177" s="12">
        <f t="shared" si="11"/>
        <v>0</v>
      </c>
      <c r="AJ177" s="12">
        <f t="shared" si="11"/>
        <v>1.8789303971914322E-4</v>
      </c>
      <c r="AK177" s="12">
        <f t="shared" si="11"/>
        <v>1.3439532519300846E-3</v>
      </c>
      <c r="AL177">
        <v>1029</v>
      </c>
      <c r="AM177">
        <v>674.38</v>
      </c>
      <c r="AN177">
        <v>23</v>
      </c>
      <c r="AO177">
        <v>274</v>
      </c>
      <c r="AP177">
        <v>1</v>
      </c>
      <c r="AQ177">
        <v>0</v>
      </c>
      <c r="AR177">
        <v>25</v>
      </c>
      <c r="AS177">
        <v>0</v>
      </c>
      <c r="AT177">
        <v>30.773304599999992</v>
      </c>
      <c r="AU177">
        <v>1668</v>
      </c>
      <c r="AV177">
        <v>1465</v>
      </c>
      <c r="AW177">
        <v>280443</v>
      </c>
    </row>
    <row r="178" spans="1:49" x14ac:dyDescent="0.25">
      <c r="A178" s="1" t="s">
        <v>192</v>
      </c>
      <c r="B178" s="1" t="s">
        <v>30</v>
      </c>
      <c r="C178" s="1">
        <v>2013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23</v>
      </c>
      <c r="M178">
        <v>82</v>
      </c>
      <c r="N178">
        <v>105</v>
      </c>
      <c r="O178">
        <v>1328320</v>
      </c>
      <c r="P178">
        <v>649600</v>
      </c>
      <c r="Q178">
        <v>678720</v>
      </c>
      <c r="R178">
        <v>67206.489000000001</v>
      </c>
      <c r="S178">
        <v>151387.834</v>
      </c>
      <c r="T178">
        <v>166279.99900000001</v>
      </c>
      <c r="U178">
        <v>146565.72199999998</v>
      </c>
      <c r="V178">
        <v>166515.97600000002</v>
      </c>
      <c r="W178">
        <v>214111.89799999999</v>
      </c>
      <c r="X178">
        <v>197092.21400000001</v>
      </c>
      <c r="Y178">
        <v>120085.683</v>
      </c>
      <c r="Z178">
        <v>70659.911000000007</v>
      </c>
      <c r="AA178">
        <v>29655.079000000002</v>
      </c>
      <c r="AB178" s="12">
        <f t="shared" si="13"/>
        <v>0</v>
      </c>
      <c r="AC178" s="12">
        <f t="shared" si="14"/>
        <v>0</v>
      </c>
      <c r="AD178" s="12">
        <f t="shared" si="15"/>
        <v>0</v>
      </c>
      <c r="AE178" s="12">
        <f t="shared" si="16"/>
        <v>0</v>
      </c>
      <c r="AF178" s="12">
        <f t="shared" si="16"/>
        <v>0</v>
      </c>
      <c r="AG178" s="12">
        <f t="shared" si="16"/>
        <v>0</v>
      </c>
      <c r="AH178" s="12">
        <f t="shared" si="12"/>
        <v>0</v>
      </c>
      <c r="AI178" s="12">
        <f t="shared" si="11"/>
        <v>0</v>
      </c>
      <c r="AJ178" s="12">
        <f t="shared" si="11"/>
        <v>3.2550281587532707E-4</v>
      </c>
      <c r="AK178" s="12">
        <f t="shared" si="11"/>
        <v>2.7651249892134831E-3</v>
      </c>
      <c r="AL178">
        <v>693</v>
      </c>
      <c r="AM178">
        <v>541.88999999999987</v>
      </c>
      <c r="AN178">
        <v>56</v>
      </c>
      <c r="AO178">
        <v>202</v>
      </c>
      <c r="AP178">
        <v>0</v>
      </c>
      <c r="AQ178">
        <v>0</v>
      </c>
      <c r="AR178">
        <v>16</v>
      </c>
      <c r="AS178">
        <v>0</v>
      </c>
      <c r="AT178">
        <v>48.631650999999984</v>
      </c>
      <c r="AU178">
        <v>2766</v>
      </c>
      <c r="AV178">
        <v>1636</v>
      </c>
      <c r="AW178">
        <v>282930</v>
      </c>
    </row>
    <row r="179" spans="1:49" x14ac:dyDescent="0.25">
      <c r="A179" s="1" t="s">
        <v>193</v>
      </c>
      <c r="B179" s="1" t="s">
        <v>30</v>
      </c>
      <c r="C179" s="1">
        <v>2014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61</v>
      </c>
      <c r="N179">
        <v>61</v>
      </c>
      <c r="O179">
        <v>1328535</v>
      </c>
      <c r="P179">
        <v>649601</v>
      </c>
      <c r="Q179">
        <v>678934</v>
      </c>
      <c r="R179">
        <v>65956.34199999999</v>
      </c>
      <c r="S179">
        <v>149855.83599999995</v>
      </c>
      <c r="T179">
        <v>164211.20499999999</v>
      </c>
      <c r="U179">
        <v>148913.19700000004</v>
      </c>
      <c r="V179">
        <v>162545.875</v>
      </c>
      <c r="W179">
        <v>209736.07199999999</v>
      </c>
      <c r="X179">
        <v>200903.60599999997</v>
      </c>
      <c r="Y179">
        <v>125861.024</v>
      </c>
      <c r="Z179">
        <v>70951.416999999987</v>
      </c>
      <c r="AA179">
        <v>29861.784999999996</v>
      </c>
      <c r="AB179" s="12">
        <f t="shared" si="13"/>
        <v>0</v>
      </c>
      <c r="AC179" s="12">
        <f t="shared" si="14"/>
        <v>0</v>
      </c>
      <c r="AD179" s="12">
        <f t="shared" si="15"/>
        <v>0</v>
      </c>
      <c r="AE179" s="12">
        <f t="shared" si="16"/>
        <v>0</v>
      </c>
      <c r="AF179" s="12">
        <f t="shared" si="16"/>
        <v>0</v>
      </c>
      <c r="AG179" s="12">
        <f t="shared" si="16"/>
        <v>0</v>
      </c>
      <c r="AH179" s="12">
        <f t="shared" si="12"/>
        <v>0</v>
      </c>
      <c r="AI179" s="12">
        <f t="shared" si="11"/>
        <v>0</v>
      </c>
      <c r="AJ179" s="12">
        <f t="shared" si="11"/>
        <v>0</v>
      </c>
      <c r="AK179" s="12">
        <f t="shared" si="11"/>
        <v>2.0427445981544643E-3</v>
      </c>
      <c r="AL179">
        <v>1970</v>
      </c>
      <c r="AM179">
        <v>1009.2</v>
      </c>
      <c r="AN179">
        <v>255</v>
      </c>
      <c r="AO179">
        <v>230</v>
      </c>
      <c r="AP179">
        <v>141</v>
      </c>
      <c r="AQ179">
        <v>0</v>
      </c>
      <c r="AR179">
        <v>60</v>
      </c>
      <c r="AS179">
        <v>0</v>
      </c>
      <c r="AT179">
        <v>58.603483000000004</v>
      </c>
      <c r="AU179">
        <v>2957</v>
      </c>
      <c r="AV179">
        <v>1548</v>
      </c>
      <c r="AW179">
        <v>263930</v>
      </c>
    </row>
    <row r="180" spans="1:49" x14ac:dyDescent="0.25">
      <c r="A180" s="1" t="s">
        <v>194</v>
      </c>
      <c r="B180" s="1" t="s">
        <v>30</v>
      </c>
      <c r="C180" s="1">
        <v>2015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37</v>
      </c>
      <c r="M180">
        <v>133</v>
      </c>
      <c r="N180">
        <v>170</v>
      </c>
      <c r="O180">
        <v>1293764</v>
      </c>
      <c r="P180">
        <v>633037</v>
      </c>
      <c r="Q180">
        <v>660727</v>
      </c>
      <c r="R180">
        <v>64944.401000000005</v>
      </c>
      <c r="S180">
        <v>145959.08900000001</v>
      </c>
      <c r="T180">
        <v>160379.671</v>
      </c>
      <c r="U180">
        <v>147529.31200000001</v>
      </c>
      <c r="V180">
        <v>154234.05900000001</v>
      </c>
      <c r="W180">
        <v>198602.57199999996</v>
      </c>
      <c r="X180">
        <v>196171.67199999999</v>
      </c>
      <c r="Y180">
        <v>127684.69499999999</v>
      </c>
      <c r="Z180">
        <v>69236.835999999996</v>
      </c>
      <c r="AA180">
        <v>29402.300999999999</v>
      </c>
      <c r="AB180" s="12">
        <f t="shared" si="13"/>
        <v>0</v>
      </c>
      <c r="AC180" s="12">
        <f t="shared" si="14"/>
        <v>0</v>
      </c>
      <c r="AD180" s="12">
        <f t="shared" si="15"/>
        <v>0</v>
      </c>
      <c r="AE180" s="12">
        <f t="shared" si="16"/>
        <v>0</v>
      </c>
      <c r="AF180" s="12">
        <f t="shared" si="16"/>
        <v>0</v>
      </c>
      <c r="AG180" s="12">
        <f t="shared" si="16"/>
        <v>0</v>
      </c>
      <c r="AH180" s="12">
        <f t="shared" si="12"/>
        <v>0</v>
      </c>
      <c r="AI180" s="12">
        <f t="shared" si="11"/>
        <v>0</v>
      </c>
      <c r="AJ180" s="12">
        <f t="shared" si="11"/>
        <v>5.3439761458770304E-4</v>
      </c>
      <c r="AK180" s="12">
        <f t="shared" si="11"/>
        <v>4.5234554941805402E-3</v>
      </c>
      <c r="AL180">
        <v>3218</v>
      </c>
      <c r="AM180">
        <v>461.30000000000007</v>
      </c>
      <c r="AN180">
        <v>0</v>
      </c>
      <c r="AO180">
        <v>382</v>
      </c>
      <c r="AP180">
        <v>461</v>
      </c>
      <c r="AQ180">
        <v>0</v>
      </c>
      <c r="AR180">
        <v>147</v>
      </c>
      <c r="AS180">
        <v>0</v>
      </c>
      <c r="AT180">
        <v>60.622593000000002</v>
      </c>
      <c r="AU180">
        <v>3140</v>
      </c>
      <c r="AV180">
        <v>1397</v>
      </c>
      <c r="AW180">
        <v>262184</v>
      </c>
    </row>
    <row r="181" spans="1:49" x14ac:dyDescent="0.25">
      <c r="A181" s="1" t="s">
        <v>405</v>
      </c>
      <c r="B181" s="1" t="s">
        <v>30</v>
      </c>
      <c r="C181" s="1">
        <v>2016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</v>
      </c>
      <c r="M181">
        <v>70</v>
      </c>
      <c r="N181">
        <v>80</v>
      </c>
      <c r="O181">
        <v>1262864</v>
      </c>
      <c r="P181">
        <v>618513</v>
      </c>
      <c r="Q181">
        <v>644351</v>
      </c>
      <c r="R181">
        <v>61962.506999999998</v>
      </c>
      <c r="S181">
        <v>139004.45199999999</v>
      </c>
      <c r="T181">
        <v>154073.13199999998</v>
      </c>
      <c r="U181">
        <v>145286.79599999997</v>
      </c>
      <c r="V181">
        <v>147911.33999999997</v>
      </c>
      <c r="W181">
        <v>190401.63200000001</v>
      </c>
      <c r="X181">
        <v>194861.277</v>
      </c>
      <c r="Y181">
        <v>131577.86499999999</v>
      </c>
      <c r="Z181">
        <v>67546.743000000002</v>
      </c>
      <c r="AA181">
        <v>29568.532999999996</v>
      </c>
      <c r="AB181" s="12">
        <f t="shared" si="13"/>
        <v>0</v>
      </c>
      <c r="AC181" s="12">
        <f t="shared" si="14"/>
        <v>0</v>
      </c>
      <c r="AD181" s="12">
        <f t="shared" si="15"/>
        <v>0</v>
      </c>
      <c r="AE181" s="12">
        <f t="shared" si="16"/>
        <v>0</v>
      </c>
      <c r="AF181" s="12">
        <f t="shared" si="16"/>
        <v>0</v>
      </c>
      <c r="AG181" s="12">
        <f t="shared" si="16"/>
        <v>0</v>
      </c>
      <c r="AH181" s="12">
        <f t="shared" si="12"/>
        <v>0</v>
      </c>
      <c r="AI181" s="12">
        <f t="shared" si="11"/>
        <v>0</v>
      </c>
      <c r="AJ181" s="12">
        <f t="shared" si="11"/>
        <v>1.4804562819557414E-4</v>
      </c>
      <c r="AK181" s="12">
        <f t="shared" si="11"/>
        <v>2.3673815674250735E-3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 t="e">
        <v>#N/A</v>
      </c>
      <c r="AT181">
        <v>44.50228899999999</v>
      </c>
      <c r="AU181">
        <v>2203</v>
      </c>
      <c r="AV181">
        <v>1367</v>
      </c>
      <c r="AW181">
        <v>253914</v>
      </c>
    </row>
    <row r="182" spans="1:49" x14ac:dyDescent="0.25">
      <c r="A182" s="1" t="s">
        <v>406</v>
      </c>
      <c r="B182" s="1" t="s">
        <v>30</v>
      </c>
      <c r="C182" s="1">
        <v>2017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12</v>
      </c>
      <c r="M182">
        <v>118</v>
      </c>
      <c r="N182">
        <v>130</v>
      </c>
      <c r="O182">
        <v>1243290</v>
      </c>
      <c r="P182">
        <v>608969</v>
      </c>
      <c r="Q182">
        <v>634321</v>
      </c>
      <c r="R182">
        <v>61065</v>
      </c>
      <c r="S182">
        <v>136407</v>
      </c>
      <c r="T182">
        <v>149839</v>
      </c>
      <c r="U182">
        <v>145626</v>
      </c>
      <c r="V182">
        <v>145023</v>
      </c>
      <c r="W182">
        <v>181875</v>
      </c>
      <c r="X182">
        <v>191896</v>
      </c>
      <c r="Y182">
        <v>134718</v>
      </c>
      <c r="Z182">
        <v>67276</v>
      </c>
      <c r="AA182">
        <v>29565</v>
      </c>
      <c r="AB182" s="12">
        <f t="shared" si="13"/>
        <v>0</v>
      </c>
      <c r="AC182" s="12">
        <f t="shared" si="14"/>
        <v>0</v>
      </c>
      <c r="AD182" s="12">
        <f t="shared" si="15"/>
        <v>0</v>
      </c>
      <c r="AE182" s="12">
        <f t="shared" si="16"/>
        <v>0</v>
      </c>
      <c r="AF182" s="12">
        <f t="shared" si="16"/>
        <v>0</v>
      </c>
      <c r="AG182" s="12">
        <f t="shared" si="16"/>
        <v>0</v>
      </c>
      <c r="AH182" s="12">
        <f t="shared" si="12"/>
        <v>0</v>
      </c>
      <c r="AI182" s="12">
        <f t="shared" si="11"/>
        <v>0</v>
      </c>
      <c r="AJ182" s="12">
        <f t="shared" si="11"/>
        <v>1.7836970093346811E-4</v>
      </c>
      <c r="AK182" s="12">
        <f t="shared" si="11"/>
        <v>3.9912058176898363E-3</v>
      </c>
      <c r="AL182" t="e">
        <v>#N/A</v>
      </c>
      <c r="AM182" t="e">
        <v>#N/A</v>
      </c>
      <c r="AN182" t="e">
        <v>#N/A</v>
      </c>
      <c r="AO182" t="e">
        <v>#N/A</v>
      </c>
      <c r="AP182" t="e">
        <v>#N/A</v>
      </c>
      <c r="AQ182" t="e">
        <v>#N/A</v>
      </c>
      <c r="AR182" t="e">
        <v>#N/A</v>
      </c>
      <c r="AS182" t="e">
        <v>#N/A</v>
      </c>
      <c r="AT182">
        <v>45.040790000000001</v>
      </c>
      <c r="AU182">
        <v>2233</v>
      </c>
      <c r="AV182">
        <v>1586</v>
      </c>
      <c r="AW182">
        <v>251536</v>
      </c>
    </row>
    <row r="183" spans="1:49" x14ac:dyDescent="0.25">
      <c r="A183" s="1" t="s">
        <v>509</v>
      </c>
      <c r="B183" s="1" t="s">
        <v>31</v>
      </c>
      <c r="C183" s="1">
        <v>2009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22</v>
      </c>
      <c r="J183">
        <v>10</v>
      </c>
      <c r="K183">
        <v>10</v>
      </c>
      <c r="L183">
        <v>284</v>
      </c>
      <c r="M183">
        <v>398</v>
      </c>
      <c r="N183">
        <v>724</v>
      </c>
      <c r="O183">
        <v>5637418</v>
      </c>
      <c r="P183">
        <v>2730367</v>
      </c>
      <c r="Q183">
        <v>2907051</v>
      </c>
      <c r="R183">
        <v>376457.23900000006</v>
      </c>
      <c r="S183">
        <v>744541.28700000001</v>
      </c>
      <c r="T183">
        <v>777087.99100000015</v>
      </c>
      <c r="U183">
        <v>737196.44500000007</v>
      </c>
      <c r="V183">
        <v>845033.71900000004</v>
      </c>
      <c r="W183">
        <v>866535.84200000006</v>
      </c>
      <c r="X183">
        <v>626576.63299999991</v>
      </c>
      <c r="Y183">
        <v>353991.511</v>
      </c>
      <c r="Z183">
        <v>224763.68699999998</v>
      </c>
      <c r="AA183">
        <v>84359.324999999997</v>
      </c>
      <c r="AB183" s="12">
        <f t="shared" si="13"/>
        <v>0</v>
      </c>
      <c r="AC183" s="12">
        <f t="shared" si="14"/>
        <v>0</v>
      </c>
      <c r="AD183" s="12">
        <f t="shared" si="15"/>
        <v>0</v>
      </c>
      <c r="AE183" s="12">
        <f t="shared" si="16"/>
        <v>0</v>
      </c>
      <c r="AF183" s="12">
        <f t="shared" si="16"/>
        <v>0</v>
      </c>
      <c r="AG183" s="12">
        <f t="shared" si="16"/>
        <v>2.5388447809871434E-5</v>
      </c>
      <c r="AH183" s="12">
        <f t="shared" si="12"/>
        <v>1.5959739756206328E-5</v>
      </c>
      <c r="AI183" s="12">
        <f t="shared" si="11"/>
        <v>2.824926499438005E-5</v>
      </c>
      <c r="AJ183" s="12">
        <f t="shared" si="11"/>
        <v>1.2635493027839504E-3</v>
      </c>
      <c r="AK183" s="12">
        <f t="shared" si="11"/>
        <v>4.7179135205266285E-3</v>
      </c>
      <c r="AL183" t="e">
        <v>#N/A</v>
      </c>
      <c r="AM183" t="e">
        <v>#N/A</v>
      </c>
      <c r="AN183" t="e">
        <v>#N/A</v>
      </c>
      <c r="AO183" t="e">
        <v>#N/A</v>
      </c>
      <c r="AP183" t="e">
        <v>#N/A</v>
      </c>
      <c r="AQ183" t="e">
        <v>#N/A</v>
      </c>
      <c r="AR183" t="e">
        <v>#N/A</v>
      </c>
      <c r="AS183" t="e">
        <v>#N/A</v>
      </c>
      <c r="AT183">
        <v>0</v>
      </c>
      <c r="AU183">
        <v>0</v>
      </c>
      <c r="AV183">
        <v>0</v>
      </c>
      <c r="AW183">
        <v>0</v>
      </c>
    </row>
    <row r="184" spans="1:49" x14ac:dyDescent="0.25">
      <c r="A184" s="1" t="s">
        <v>195</v>
      </c>
      <c r="B184" s="1" t="s">
        <v>31</v>
      </c>
      <c r="C184" s="1">
        <v>2010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13</v>
      </c>
      <c r="K184">
        <v>62</v>
      </c>
      <c r="L184">
        <v>252</v>
      </c>
      <c r="M184">
        <v>412</v>
      </c>
      <c r="N184">
        <v>739</v>
      </c>
      <c r="O184">
        <v>5696345</v>
      </c>
      <c r="P184">
        <v>2754852</v>
      </c>
      <c r="Q184">
        <v>2941493</v>
      </c>
      <c r="R184">
        <v>365794.34299999994</v>
      </c>
      <c r="S184">
        <v>748715.91799999995</v>
      </c>
      <c r="T184">
        <v>794226.75800000015</v>
      </c>
      <c r="U184">
        <v>742006.57700000005</v>
      </c>
      <c r="V184">
        <v>832315.12</v>
      </c>
      <c r="W184">
        <v>880994.43099999998</v>
      </c>
      <c r="X184">
        <v>655731.91899999999</v>
      </c>
      <c r="Y184">
        <v>362631.32800000004</v>
      </c>
      <c r="Z184">
        <v>224595.25400000002</v>
      </c>
      <c r="AA184">
        <v>89221.076000000001</v>
      </c>
      <c r="AB184" s="12">
        <f t="shared" si="13"/>
        <v>0</v>
      </c>
      <c r="AC184" s="12">
        <f t="shared" si="14"/>
        <v>0</v>
      </c>
      <c r="AD184" s="12">
        <f t="shared" si="15"/>
        <v>0</v>
      </c>
      <c r="AE184" s="12">
        <f t="shared" si="16"/>
        <v>0</v>
      </c>
      <c r="AF184" s="12">
        <f t="shared" si="16"/>
        <v>0</v>
      </c>
      <c r="AG184" s="12">
        <f t="shared" si="16"/>
        <v>0</v>
      </c>
      <c r="AH184" s="12">
        <f t="shared" si="12"/>
        <v>1.9825174927926606E-5</v>
      </c>
      <c r="AI184" s="12">
        <f t="shared" si="11"/>
        <v>1.7097254211858936E-4</v>
      </c>
      <c r="AJ184" s="12">
        <f t="shared" si="11"/>
        <v>1.1220183664254989E-3</v>
      </c>
      <c r="AK184" s="12">
        <f t="shared" si="11"/>
        <v>4.6177430095104433E-3</v>
      </c>
      <c r="AL184">
        <v>514</v>
      </c>
      <c r="AM184">
        <v>174</v>
      </c>
      <c r="AN184">
        <v>36</v>
      </c>
      <c r="AO184">
        <v>46</v>
      </c>
      <c r="AP184">
        <v>22</v>
      </c>
      <c r="AQ184">
        <v>0</v>
      </c>
      <c r="AR184">
        <v>7</v>
      </c>
      <c r="AS184">
        <v>0</v>
      </c>
      <c r="AT184">
        <v>24.373740000000002</v>
      </c>
      <c r="AU184">
        <v>1962</v>
      </c>
      <c r="AV184">
        <v>245</v>
      </c>
      <c r="AW184">
        <v>112167</v>
      </c>
    </row>
    <row r="185" spans="1:49" x14ac:dyDescent="0.25">
      <c r="A185" s="1" t="s">
        <v>196</v>
      </c>
      <c r="B185" s="1" t="s">
        <v>31</v>
      </c>
      <c r="C185" s="1">
        <v>2011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30</v>
      </c>
      <c r="K185">
        <v>111</v>
      </c>
      <c r="L185">
        <v>279</v>
      </c>
      <c r="M185">
        <v>457</v>
      </c>
      <c r="N185">
        <v>877</v>
      </c>
      <c r="O185">
        <v>5704065</v>
      </c>
      <c r="P185">
        <v>2759279</v>
      </c>
      <c r="Q185">
        <v>2944786</v>
      </c>
      <c r="R185">
        <v>362843.81699999992</v>
      </c>
      <c r="S185">
        <v>740275.91299999994</v>
      </c>
      <c r="T185">
        <v>792701.52</v>
      </c>
      <c r="U185">
        <v>746442.95800000022</v>
      </c>
      <c r="V185">
        <v>812011.179</v>
      </c>
      <c r="W185">
        <v>884875.95500000019</v>
      </c>
      <c r="X185">
        <v>672406.82399999991</v>
      </c>
      <c r="Y185">
        <v>373862.88899999997</v>
      </c>
      <c r="Z185">
        <v>225387.41900000002</v>
      </c>
      <c r="AA185">
        <v>92728.934000000023</v>
      </c>
      <c r="AB185" s="12">
        <f t="shared" si="13"/>
        <v>0</v>
      </c>
      <c r="AC185" s="12">
        <f t="shared" si="14"/>
        <v>0</v>
      </c>
      <c r="AD185" s="12">
        <f t="shared" si="15"/>
        <v>0</v>
      </c>
      <c r="AE185" s="12">
        <f t="shared" si="16"/>
        <v>0</v>
      </c>
      <c r="AF185" s="12">
        <f t="shared" si="16"/>
        <v>0</v>
      </c>
      <c r="AG185" s="12">
        <f t="shared" si="16"/>
        <v>0</v>
      </c>
      <c r="AH185" s="12">
        <f t="shared" si="12"/>
        <v>4.4615847027751167E-5</v>
      </c>
      <c r="AI185" s="12">
        <f t="shared" si="11"/>
        <v>2.9690028956043298E-4</v>
      </c>
      <c r="AJ185" s="12">
        <f t="shared" si="11"/>
        <v>1.2378685608889287E-3</v>
      </c>
      <c r="AK185" s="12">
        <f t="shared" si="11"/>
        <v>4.9283430779005818E-3</v>
      </c>
      <c r="AL185">
        <v>2761</v>
      </c>
      <c r="AM185">
        <v>956.6400000000001</v>
      </c>
      <c r="AN185">
        <v>659</v>
      </c>
      <c r="AO185">
        <v>653</v>
      </c>
      <c r="AP185">
        <v>53</v>
      </c>
      <c r="AQ185">
        <v>0</v>
      </c>
      <c r="AR185">
        <v>127</v>
      </c>
      <c r="AS185">
        <v>0</v>
      </c>
      <c r="AT185">
        <v>97.150327999999959</v>
      </c>
      <c r="AU185">
        <v>7122</v>
      </c>
      <c r="AV185">
        <v>601</v>
      </c>
      <c r="AW185">
        <v>365373</v>
      </c>
    </row>
    <row r="186" spans="1:49" x14ac:dyDescent="0.25">
      <c r="A186" s="1" t="s">
        <v>197</v>
      </c>
      <c r="B186" s="1" t="s">
        <v>31</v>
      </c>
      <c r="C186" s="1">
        <v>2012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11</v>
      </c>
      <c r="K186">
        <v>52</v>
      </c>
      <c r="L186">
        <v>250</v>
      </c>
      <c r="M186">
        <v>450</v>
      </c>
      <c r="N186">
        <v>763</v>
      </c>
      <c r="O186">
        <v>5785496</v>
      </c>
      <c r="P186">
        <v>2798875</v>
      </c>
      <c r="Q186">
        <v>2986621</v>
      </c>
      <c r="R186">
        <v>365907.95699999994</v>
      </c>
      <c r="S186">
        <v>743555.66899999999</v>
      </c>
      <c r="T186">
        <v>800618.59400000016</v>
      </c>
      <c r="U186">
        <v>765833.20299999986</v>
      </c>
      <c r="V186">
        <v>799053.04899999988</v>
      </c>
      <c r="W186">
        <v>894068.85800000024</v>
      </c>
      <c r="X186">
        <v>698046.43099999987</v>
      </c>
      <c r="Y186">
        <v>392613.01400000002</v>
      </c>
      <c r="Z186">
        <v>225661.41000000006</v>
      </c>
      <c r="AA186">
        <v>98018.225000000006</v>
      </c>
      <c r="AB186" s="12">
        <f t="shared" si="13"/>
        <v>0</v>
      </c>
      <c r="AC186" s="12">
        <f t="shared" si="14"/>
        <v>0</v>
      </c>
      <c r="AD186" s="12">
        <f t="shared" si="15"/>
        <v>0</v>
      </c>
      <c r="AE186" s="12">
        <f t="shared" si="16"/>
        <v>0</v>
      </c>
      <c r="AF186" s="12">
        <f t="shared" si="16"/>
        <v>0</v>
      </c>
      <c r="AG186" s="12">
        <f t="shared" si="16"/>
        <v>0</v>
      </c>
      <c r="AH186" s="12">
        <f t="shared" si="12"/>
        <v>1.5758264080287237E-5</v>
      </c>
      <c r="AI186" s="12">
        <f t="shared" si="11"/>
        <v>1.324459407756667E-4</v>
      </c>
      <c r="AJ186" s="12">
        <f t="shared" si="11"/>
        <v>1.107854462134221E-3</v>
      </c>
      <c r="AK186" s="12">
        <f t="shared" si="11"/>
        <v>4.5909829524050242E-3</v>
      </c>
      <c r="AL186">
        <v>4635</v>
      </c>
      <c r="AM186">
        <v>1271.1099999999999</v>
      </c>
      <c r="AN186">
        <v>81</v>
      </c>
      <c r="AO186">
        <v>1620</v>
      </c>
      <c r="AP186">
        <v>211</v>
      </c>
      <c r="AQ186">
        <v>0</v>
      </c>
      <c r="AR186">
        <v>242</v>
      </c>
      <c r="AS186">
        <v>12</v>
      </c>
      <c r="AT186">
        <v>174.26889700000001</v>
      </c>
      <c r="AU186">
        <v>6220</v>
      </c>
      <c r="AV186">
        <v>582</v>
      </c>
      <c r="AW186">
        <v>295307</v>
      </c>
    </row>
    <row r="187" spans="1:49" x14ac:dyDescent="0.25">
      <c r="A187" s="1" t="s">
        <v>198</v>
      </c>
      <c r="B187" s="1" t="s">
        <v>31</v>
      </c>
      <c r="C187" s="1">
        <v>2013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43</v>
      </c>
      <c r="K187">
        <v>112</v>
      </c>
      <c r="L187">
        <v>275</v>
      </c>
      <c r="M187">
        <v>513</v>
      </c>
      <c r="N187">
        <v>943</v>
      </c>
      <c r="O187">
        <v>5801682</v>
      </c>
      <c r="P187">
        <v>2808879</v>
      </c>
      <c r="Q187">
        <v>2992803</v>
      </c>
      <c r="R187">
        <v>364820.08800000005</v>
      </c>
      <c r="S187">
        <v>741738.6320000001</v>
      </c>
      <c r="T187">
        <v>796374.05200000003</v>
      </c>
      <c r="U187">
        <v>780147.39100000006</v>
      </c>
      <c r="V187">
        <v>781572.67099999997</v>
      </c>
      <c r="W187">
        <v>891723.80900000001</v>
      </c>
      <c r="X187">
        <v>714193.32599999988</v>
      </c>
      <c r="Y187">
        <v>408910.84399999998</v>
      </c>
      <c r="Z187">
        <v>224541.05300000004</v>
      </c>
      <c r="AA187">
        <v>100625.353</v>
      </c>
      <c r="AB187" s="12">
        <f t="shared" si="13"/>
        <v>0</v>
      </c>
      <c r="AC187" s="12">
        <f t="shared" si="14"/>
        <v>0</v>
      </c>
      <c r="AD187" s="12">
        <f t="shared" si="15"/>
        <v>0</v>
      </c>
      <c r="AE187" s="12">
        <f t="shared" si="16"/>
        <v>0</v>
      </c>
      <c r="AF187" s="12">
        <f t="shared" si="16"/>
        <v>0</v>
      </c>
      <c r="AG187" s="12">
        <f t="shared" si="16"/>
        <v>0</v>
      </c>
      <c r="AH187" s="12">
        <f t="shared" si="12"/>
        <v>6.0207787491982256E-5</v>
      </c>
      <c r="AI187" s="12">
        <f t="shared" si="11"/>
        <v>2.7389833662616196E-4</v>
      </c>
      <c r="AJ187" s="12">
        <f t="shared" si="11"/>
        <v>1.2247203632736146E-3</v>
      </c>
      <c r="AK187" s="12">
        <f t="shared" si="11"/>
        <v>5.098118761382134E-3</v>
      </c>
      <c r="AL187">
        <v>4724</v>
      </c>
      <c r="AM187">
        <v>1022.08</v>
      </c>
      <c r="AN187">
        <v>325</v>
      </c>
      <c r="AO187">
        <v>1278</v>
      </c>
      <c r="AP187">
        <v>49</v>
      </c>
      <c r="AQ187">
        <v>0</v>
      </c>
      <c r="AR187">
        <v>517</v>
      </c>
      <c r="AS187">
        <v>0</v>
      </c>
      <c r="AT187">
        <v>93.580252000000002</v>
      </c>
      <c r="AU187">
        <v>6429</v>
      </c>
      <c r="AV187">
        <v>709</v>
      </c>
      <c r="AW187">
        <v>388905</v>
      </c>
    </row>
    <row r="188" spans="1:49" x14ac:dyDescent="0.25">
      <c r="A188" s="1" t="s">
        <v>199</v>
      </c>
      <c r="B188" s="1" t="s">
        <v>31</v>
      </c>
      <c r="C188" s="1">
        <v>2014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</v>
      </c>
      <c r="J188">
        <v>38</v>
      </c>
      <c r="K188">
        <v>137</v>
      </c>
      <c r="L188">
        <v>242</v>
      </c>
      <c r="M188">
        <v>418</v>
      </c>
      <c r="N188">
        <v>855</v>
      </c>
      <c r="O188">
        <v>5887776</v>
      </c>
      <c r="P188">
        <v>2851238</v>
      </c>
      <c r="Q188">
        <v>3036538</v>
      </c>
      <c r="R188">
        <v>366246.83200000011</v>
      </c>
      <c r="S188">
        <v>749332.81400000001</v>
      </c>
      <c r="T188">
        <v>799133.80299999996</v>
      </c>
      <c r="U188">
        <v>800585.27399999986</v>
      </c>
      <c r="V188">
        <v>777713.103</v>
      </c>
      <c r="W188">
        <v>891885.09199999971</v>
      </c>
      <c r="X188">
        <v>735679.87899999984</v>
      </c>
      <c r="Y188">
        <v>431084.0849999999</v>
      </c>
      <c r="Z188">
        <v>229181.16</v>
      </c>
      <c r="AA188">
        <v>103575.16099999999</v>
      </c>
      <c r="AB188" s="12">
        <f t="shared" si="13"/>
        <v>0</v>
      </c>
      <c r="AC188" s="12">
        <f t="shared" si="14"/>
        <v>0</v>
      </c>
      <c r="AD188" s="12">
        <f t="shared" si="15"/>
        <v>0</v>
      </c>
      <c r="AE188" s="12">
        <f t="shared" si="16"/>
        <v>0</v>
      </c>
      <c r="AF188" s="12">
        <f t="shared" si="16"/>
        <v>0</v>
      </c>
      <c r="AG188" s="12">
        <f t="shared" si="16"/>
        <v>2.2424413390688232E-5</v>
      </c>
      <c r="AH188" s="12">
        <f t="shared" si="12"/>
        <v>5.1652901057526416E-5</v>
      </c>
      <c r="AI188" s="12">
        <f t="shared" si="11"/>
        <v>3.1780342807134722E-4</v>
      </c>
      <c r="AJ188" s="12">
        <f t="shared" si="11"/>
        <v>1.0559332189434768E-3</v>
      </c>
      <c r="AK188" s="12">
        <f t="shared" si="11"/>
        <v>4.0357166328710802E-3</v>
      </c>
      <c r="AL188">
        <v>7546</v>
      </c>
      <c r="AM188">
        <v>1166.0099999999998</v>
      </c>
      <c r="AN188">
        <v>1037</v>
      </c>
      <c r="AO188">
        <v>1580</v>
      </c>
      <c r="AP188">
        <v>300</v>
      </c>
      <c r="AQ188">
        <v>0</v>
      </c>
      <c r="AR188">
        <v>173</v>
      </c>
      <c r="AS188">
        <v>0</v>
      </c>
      <c r="AT188">
        <v>75.968945000000019</v>
      </c>
      <c r="AU188">
        <v>6472</v>
      </c>
      <c r="AV188">
        <v>921</v>
      </c>
      <c r="AW188">
        <v>438827</v>
      </c>
    </row>
    <row r="189" spans="1:49" x14ac:dyDescent="0.25">
      <c r="A189" s="1" t="s">
        <v>200</v>
      </c>
      <c r="B189" s="1" t="s">
        <v>31</v>
      </c>
      <c r="C189" s="1">
        <v>2015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25</v>
      </c>
      <c r="K189">
        <v>170</v>
      </c>
      <c r="L189">
        <v>305</v>
      </c>
      <c r="M189">
        <v>518</v>
      </c>
      <c r="N189">
        <v>1018</v>
      </c>
      <c r="O189">
        <v>5930195</v>
      </c>
      <c r="P189">
        <v>2872567</v>
      </c>
      <c r="Q189">
        <v>3057628</v>
      </c>
      <c r="R189">
        <v>367816.799</v>
      </c>
      <c r="S189">
        <v>750782.44400000002</v>
      </c>
      <c r="T189">
        <v>798649.66200000013</v>
      </c>
      <c r="U189">
        <v>812819.4310000001</v>
      </c>
      <c r="V189">
        <v>775005.26300000004</v>
      </c>
      <c r="W189">
        <v>889319.08200000017</v>
      </c>
      <c r="X189">
        <v>752889.76499999978</v>
      </c>
      <c r="Y189">
        <v>450932.39799999993</v>
      </c>
      <c r="Z189">
        <v>229863.69899999996</v>
      </c>
      <c r="AA189">
        <v>105434.622</v>
      </c>
      <c r="AB189" s="12">
        <f t="shared" si="13"/>
        <v>0</v>
      </c>
      <c r="AC189" s="12">
        <f t="shared" si="14"/>
        <v>0</v>
      </c>
      <c r="AD189" s="12">
        <f t="shared" si="15"/>
        <v>0</v>
      </c>
      <c r="AE189" s="12">
        <f t="shared" si="16"/>
        <v>0</v>
      </c>
      <c r="AF189" s="12">
        <f t="shared" si="16"/>
        <v>0</v>
      </c>
      <c r="AG189" s="12">
        <f t="shared" si="16"/>
        <v>0</v>
      </c>
      <c r="AH189" s="12">
        <f t="shared" si="12"/>
        <v>3.3205392292721641E-5</v>
      </c>
      <c r="AI189" s="12">
        <f t="shared" si="11"/>
        <v>3.7699664241024446E-4</v>
      </c>
      <c r="AJ189" s="12">
        <f t="shared" si="11"/>
        <v>1.3268732789338783E-3</v>
      </c>
      <c r="AK189" s="12">
        <f t="shared" si="11"/>
        <v>4.9129971746851809E-3</v>
      </c>
      <c r="AL189">
        <v>4976</v>
      </c>
      <c r="AM189">
        <v>434.87999999999994</v>
      </c>
      <c r="AN189">
        <v>3</v>
      </c>
      <c r="AO189">
        <v>889</v>
      </c>
      <c r="AP189">
        <v>127</v>
      </c>
      <c r="AQ189">
        <v>0</v>
      </c>
      <c r="AR189">
        <v>230</v>
      </c>
      <c r="AS189">
        <v>0</v>
      </c>
      <c r="AT189">
        <v>87.306684999999987</v>
      </c>
      <c r="AU189">
        <v>6487</v>
      </c>
      <c r="AV189">
        <v>1269</v>
      </c>
      <c r="AW189">
        <v>400260</v>
      </c>
    </row>
    <row r="190" spans="1:49" x14ac:dyDescent="0.25">
      <c r="A190" s="1" t="s">
        <v>407</v>
      </c>
      <c r="B190" s="1" t="s">
        <v>31</v>
      </c>
      <c r="C190" s="1">
        <v>2016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11</v>
      </c>
      <c r="J190">
        <v>27</v>
      </c>
      <c r="K190">
        <v>139</v>
      </c>
      <c r="L190">
        <v>254</v>
      </c>
      <c r="M190">
        <v>440</v>
      </c>
      <c r="N190">
        <v>871</v>
      </c>
      <c r="O190">
        <v>5878915</v>
      </c>
      <c r="P190">
        <v>2848387</v>
      </c>
      <c r="Q190">
        <v>3030528</v>
      </c>
      <c r="R190">
        <v>362932.74400000001</v>
      </c>
      <c r="S190">
        <v>738769.473</v>
      </c>
      <c r="T190">
        <v>780193.13300000003</v>
      </c>
      <c r="U190">
        <v>811908.64799999993</v>
      </c>
      <c r="V190">
        <v>759872.48199999984</v>
      </c>
      <c r="W190">
        <v>865385.66200000001</v>
      </c>
      <c r="X190">
        <v>755914.01099999994</v>
      </c>
      <c r="Y190">
        <v>467880.52399999998</v>
      </c>
      <c r="Z190">
        <v>230968.10300000003</v>
      </c>
      <c r="AA190">
        <v>105973.87500000001</v>
      </c>
      <c r="AB190" s="12">
        <f t="shared" si="13"/>
        <v>0</v>
      </c>
      <c r="AC190" s="12">
        <f t="shared" si="14"/>
        <v>0</v>
      </c>
      <c r="AD190" s="12">
        <f t="shared" si="15"/>
        <v>0</v>
      </c>
      <c r="AE190" s="12">
        <f t="shared" si="16"/>
        <v>0</v>
      </c>
      <c r="AF190" s="12">
        <f t="shared" si="16"/>
        <v>0</v>
      </c>
      <c r="AG190" s="12">
        <f t="shared" si="16"/>
        <v>1.2711095738029457E-5</v>
      </c>
      <c r="AH190" s="12">
        <f t="shared" si="12"/>
        <v>3.5718348392936461E-5</v>
      </c>
      <c r="AI190" s="12">
        <f t="shared" si="11"/>
        <v>2.9708438986017721E-4</v>
      </c>
      <c r="AJ190" s="12">
        <f t="shared" si="11"/>
        <v>1.0997189512354439E-3</v>
      </c>
      <c r="AK190" s="12">
        <f t="shared" si="11"/>
        <v>4.1519666993398135E-3</v>
      </c>
      <c r="AL190" t="e">
        <v>#N/A</v>
      </c>
      <c r="AM190" t="e">
        <v>#N/A</v>
      </c>
      <c r="AN190" t="e">
        <v>#N/A</v>
      </c>
      <c r="AO190" t="e">
        <v>#N/A</v>
      </c>
      <c r="AP190" t="e">
        <v>#N/A</v>
      </c>
      <c r="AQ190" t="e">
        <v>#N/A</v>
      </c>
      <c r="AR190" t="e">
        <v>#N/A</v>
      </c>
      <c r="AS190" t="e">
        <v>#N/A</v>
      </c>
      <c r="AT190">
        <v>82.271709999999999</v>
      </c>
      <c r="AU190">
        <v>6074</v>
      </c>
      <c r="AV190">
        <v>1447</v>
      </c>
      <c r="AW190">
        <v>384833</v>
      </c>
    </row>
    <row r="191" spans="1:49" x14ac:dyDescent="0.25">
      <c r="A191" s="1" t="s">
        <v>408</v>
      </c>
      <c r="B191" s="1" t="s">
        <v>31</v>
      </c>
      <c r="C191" s="1">
        <v>2017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15</v>
      </c>
      <c r="K191">
        <v>145</v>
      </c>
      <c r="L191">
        <v>235</v>
      </c>
      <c r="M191">
        <v>442</v>
      </c>
      <c r="N191">
        <v>837</v>
      </c>
      <c r="O191">
        <v>5921207</v>
      </c>
      <c r="P191">
        <v>2868226</v>
      </c>
      <c r="Q191">
        <v>3052981</v>
      </c>
      <c r="R191">
        <v>363031</v>
      </c>
      <c r="S191">
        <v>741392</v>
      </c>
      <c r="T191">
        <v>772879</v>
      </c>
      <c r="U191">
        <v>818802</v>
      </c>
      <c r="V191">
        <v>759833</v>
      </c>
      <c r="W191">
        <v>857032</v>
      </c>
      <c r="X191">
        <v>771764</v>
      </c>
      <c r="Y191">
        <v>489182</v>
      </c>
      <c r="Z191">
        <v>240311</v>
      </c>
      <c r="AA191">
        <v>106981</v>
      </c>
      <c r="AB191" s="12">
        <f t="shared" si="13"/>
        <v>0</v>
      </c>
      <c r="AC191" s="12">
        <f t="shared" si="14"/>
        <v>0</v>
      </c>
      <c r="AD191" s="12">
        <f t="shared" si="15"/>
        <v>0</v>
      </c>
      <c r="AE191" s="12">
        <f t="shared" si="16"/>
        <v>0</v>
      </c>
      <c r="AF191" s="12">
        <f t="shared" si="16"/>
        <v>0</v>
      </c>
      <c r="AG191" s="12">
        <f t="shared" si="16"/>
        <v>0</v>
      </c>
      <c r="AH191" s="12">
        <f t="shared" si="12"/>
        <v>1.9435993386579317E-5</v>
      </c>
      <c r="AI191" s="12">
        <f t="shared" si="12"/>
        <v>2.96413195906636E-4</v>
      </c>
      <c r="AJ191" s="12">
        <f t="shared" si="12"/>
        <v>9.7789947193428523E-4</v>
      </c>
      <c r="AK191" s="12">
        <f t="shared" si="12"/>
        <v>4.1315747656125853E-3</v>
      </c>
      <c r="AL191" t="e">
        <v>#N/A</v>
      </c>
      <c r="AM191" t="e">
        <v>#N/A</v>
      </c>
      <c r="AN191" t="e">
        <v>#N/A</v>
      </c>
      <c r="AO191" t="e">
        <v>#N/A</v>
      </c>
      <c r="AP191" t="e">
        <v>#N/A</v>
      </c>
      <c r="AQ191" t="e">
        <v>#N/A</v>
      </c>
      <c r="AR191" t="e">
        <v>#N/A</v>
      </c>
      <c r="AS191" t="e">
        <v>#N/A</v>
      </c>
      <c r="AT191">
        <v>97.936663999999993</v>
      </c>
      <c r="AU191">
        <v>8883</v>
      </c>
      <c r="AV191">
        <v>2138</v>
      </c>
      <c r="AW191">
        <v>462679</v>
      </c>
    </row>
    <row r="192" spans="1:49" x14ac:dyDescent="0.25">
      <c r="A192" s="1" t="s">
        <v>510</v>
      </c>
      <c r="B192" s="1" t="s">
        <v>32</v>
      </c>
      <c r="C192" s="1">
        <v>2009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0</v>
      </c>
      <c r="K192">
        <v>92</v>
      </c>
      <c r="L192">
        <v>362</v>
      </c>
      <c r="M192">
        <v>706</v>
      </c>
      <c r="N192">
        <v>1173</v>
      </c>
      <c r="O192">
        <v>6511176</v>
      </c>
      <c r="P192">
        <v>3159175</v>
      </c>
      <c r="Q192">
        <v>3352001</v>
      </c>
      <c r="R192">
        <v>384502.80899999995</v>
      </c>
      <c r="S192">
        <v>800466.30099999998</v>
      </c>
      <c r="T192">
        <v>909982.86399999983</v>
      </c>
      <c r="U192">
        <v>839232.3339999998</v>
      </c>
      <c r="V192">
        <v>975467.11399999971</v>
      </c>
      <c r="W192">
        <v>998066.1379999998</v>
      </c>
      <c r="X192">
        <v>732768.84299999999</v>
      </c>
      <c r="Y192">
        <v>426481.35700000008</v>
      </c>
      <c r="Z192">
        <v>305548.37599999999</v>
      </c>
      <c r="AA192">
        <v>136968.65</v>
      </c>
      <c r="AB192" s="12">
        <f t="shared" si="13"/>
        <v>0</v>
      </c>
      <c r="AC192" s="12">
        <f t="shared" si="14"/>
        <v>0</v>
      </c>
      <c r="AD192" s="12">
        <f t="shared" si="15"/>
        <v>0</v>
      </c>
      <c r="AE192" s="12">
        <f t="shared" si="16"/>
        <v>0</v>
      </c>
      <c r="AF192" s="12">
        <f t="shared" si="16"/>
        <v>0</v>
      </c>
      <c r="AG192" s="12">
        <f t="shared" si="16"/>
        <v>1.3025188917891133E-5</v>
      </c>
      <c r="AH192" s="12">
        <f t="shared" si="12"/>
        <v>0</v>
      </c>
      <c r="AI192" s="12">
        <f t="shared" si="12"/>
        <v>2.1571869084068774E-4</v>
      </c>
      <c r="AJ192" s="12">
        <f t="shared" si="12"/>
        <v>1.1847551105949913E-3</v>
      </c>
      <c r="AK192" s="12">
        <f t="shared" si="12"/>
        <v>5.1544641784817182E-3</v>
      </c>
      <c r="AL192" t="e">
        <v>#N/A</v>
      </c>
      <c r="AM192" t="e">
        <v>#N/A</v>
      </c>
      <c r="AN192" t="e">
        <v>#N/A</v>
      </c>
      <c r="AO192" t="e">
        <v>#N/A</v>
      </c>
      <c r="AP192" t="e">
        <v>#N/A</v>
      </c>
      <c r="AQ192" t="e">
        <v>#N/A</v>
      </c>
      <c r="AR192" t="e">
        <v>#N/A</v>
      </c>
      <c r="AS192" t="e">
        <v>#N/A</v>
      </c>
      <c r="AT192">
        <v>0</v>
      </c>
      <c r="AU192">
        <v>0</v>
      </c>
      <c r="AV192">
        <v>0</v>
      </c>
      <c r="AW192">
        <v>0</v>
      </c>
    </row>
    <row r="193" spans="1:49" x14ac:dyDescent="0.25">
      <c r="A193" s="1" t="s">
        <v>201</v>
      </c>
      <c r="B193" s="1" t="s">
        <v>32</v>
      </c>
      <c r="C193" s="1">
        <v>2010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12</v>
      </c>
      <c r="K193">
        <v>78</v>
      </c>
      <c r="L193">
        <v>340</v>
      </c>
      <c r="M193">
        <v>703</v>
      </c>
      <c r="N193">
        <v>1133</v>
      </c>
      <c r="O193">
        <v>6476616</v>
      </c>
      <c r="P193">
        <v>3132168</v>
      </c>
      <c r="Q193">
        <v>3344448</v>
      </c>
      <c r="R193">
        <v>367201.01999999996</v>
      </c>
      <c r="S193">
        <v>796736.58400000003</v>
      </c>
      <c r="T193">
        <v>928069.52399999998</v>
      </c>
      <c r="U193">
        <v>827723.375</v>
      </c>
      <c r="V193">
        <v>931406.21899999992</v>
      </c>
      <c r="W193">
        <v>990184.18700000015</v>
      </c>
      <c r="X193">
        <v>755561.76800000004</v>
      </c>
      <c r="Y193">
        <v>430182.69400000002</v>
      </c>
      <c r="Z193">
        <v>306678.924</v>
      </c>
      <c r="AA193">
        <v>137755.10800000001</v>
      </c>
      <c r="AB193" s="12">
        <f t="shared" si="13"/>
        <v>0</v>
      </c>
      <c r="AC193" s="12">
        <f t="shared" si="14"/>
        <v>0</v>
      </c>
      <c r="AD193" s="12">
        <f t="shared" si="15"/>
        <v>0</v>
      </c>
      <c r="AE193" s="12">
        <f t="shared" si="16"/>
        <v>0</v>
      </c>
      <c r="AF193" s="12">
        <f t="shared" si="16"/>
        <v>0</v>
      </c>
      <c r="AG193" s="12">
        <f t="shared" si="16"/>
        <v>0</v>
      </c>
      <c r="AH193" s="12">
        <f t="shared" si="12"/>
        <v>1.5882222351938803E-5</v>
      </c>
      <c r="AI193" s="12">
        <f t="shared" si="12"/>
        <v>1.8131831216808549E-4</v>
      </c>
      <c r="AJ193" s="12">
        <f t="shared" si="12"/>
        <v>1.108651339861881E-3</v>
      </c>
      <c r="AK193" s="12">
        <f t="shared" si="12"/>
        <v>5.1032590384960533E-3</v>
      </c>
      <c r="AL193">
        <v>257</v>
      </c>
      <c r="AM193">
        <v>71.25</v>
      </c>
      <c r="AN193">
        <v>0</v>
      </c>
      <c r="AO193">
        <v>15</v>
      </c>
      <c r="AP193">
        <v>0</v>
      </c>
      <c r="AQ193">
        <v>0</v>
      </c>
      <c r="AR193">
        <v>0</v>
      </c>
      <c r="AS193">
        <v>0</v>
      </c>
      <c r="AT193">
        <v>12.085262</v>
      </c>
      <c r="AU193">
        <v>3041</v>
      </c>
      <c r="AV193">
        <v>685</v>
      </c>
      <c r="AW193">
        <v>335811</v>
      </c>
    </row>
    <row r="194" spans="1:49" x14ac:dyDescent="0.25">
      <c r="A194" s="1" t="s">
        <v>202</v>
      </c>
      <c r="B194" s="1" t="s">
        <v>32</v>
      </c>
      <c r="C194" s="1">
        <v>2011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13</v>
      </c>
      <c r="K194">
        <v>88</v>
      </c>
      <c r="L194">
        <v>318</v>
      </c>
      <c r="M194">
        <v>838</v>
      </c>
      <c r="N194">
        <v>1257</v>
      </c>
      <c r="O194">
        <v>6511549</v>
      </c>
      <c r="P194">
        <v>3149852</v>
      </c>
      <c r="Q194">
        <v>3361697</v>
      </c>
      <c r="R194">
        <v>366558.07400000002</v>
      </c>
      <c r="S194">
        <v>792131.49</v>
      </c>
      <c r="T194">
        <v>933865.69000000018</v>
      </c>
      <c r="U194">
        <v>836786.98200000008</v>
      </c>
      <c r="V194">
        <v>909779.67800000007</v>
      </c>
      <c r="W194">
        <v>998227.6889999999</v>
      </c>
      <c r="X194">
        <v>780760.66099999996</v>
      </c>
      <c r="Y194">
        <v>445905.19899999996</v>
      </c>
      <c r="Z194">
        <v>307181.51</v>
      </c>
      <c r="AA194">
        <v>141603.038</v>
      </c>
      <c r="AB194" s="12">
        <f t="shared" si="13"/>
        <v>0</v>
      </c>
      <c r="AC194" s="12">
        <f t="shared" si="14"/>
        <v>0</v>
      </c>
      <c r="AD194" s="12">
        <f t="shared" si="15"/>
        <v>0</v>
      </c>
      <c r="AE194" s="12">
        <f t="shared" si="16"/>
        <v>0</v>
      </c>
      <c r="AF194" s="12">
        <f t="shared" si="16"/>
        <v>0</v>
      </c>
      <c r="AG194" s="12">
        <f t="shared" si="16"/>
        <v>0</v>
      </c>
      <c r="AH194" s="12">
        <f t="shared" si="12"/>
        <v>1.6650429061512361E-5</v>
      </c>
      <c r="AI194" s="12">
        <f t="shared" si="12"/>
        <v>1.9735136571036034E-4</v>
      </c>
      <c r="AJ194" s="12">
        <f t="shared" si="12"/>
        <v>1.0352185585649344E-3</v>
      </c>
      <c r="AK194" s="12">
        <f t="shared" si="12"/>
        <v>5.9179521275525178E-3</v>
      </c>
      <c r="AL194">
        <v>1231</v>
      </c>
      <c r="AM194">
        <v>454.33999999999992</v>
      </c>
      <c r="AN194">
        <v>113</v>
      </c>
      <c r="AO194">
        <v>116</v>
      </c>
      <c r="AP194">
        <v>1</v>
      </c>
      <c r="AQ194">
        <v>0</v>
      </c>
      <c r="AR194">
        <v>56</v>
      </c>
      <c r="AS194">
        <v>0</v>
      </c>
      <c r="AT194">
        <v>59.578885999999997</v>
      </c>
      <c r="AU194">
        <v>15542</v>
      </c>
      <c r="AV194">
        <v>2227</v>
      </c>
      <c r="AW194">
        <v>1336153</v>
      </c>
    </row>
    <row r="195" spans="1:49" x14ac:dyDescent="0.25">
      <c r="A195" s="1" t="s">
        <v>203</v>
      </c>
      <c r="B195" s="1" t="s">
        <v>32</v>
      </c>
      <c r="C195" s="1">
        <v>2012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106</v>
      </c>
      <c r="L195">
        <v>329</v>
      </c>
      <c r="M195">
        <v>762</v>
      </c>
      <c r="N195">
        <v>1197</v>
      </c>
      <c r="O195">
        <v>6544014</v>
      </c>
      <c r="P195">
        <v>3166779</v>
      </c>
      <c r="Q195">
        <v>3377235</v>
      </c>
      <c r="R195">
        <v>366924.87400000007</v>
      </c>
      <c r="S195">
        <v>788154.40099999995</v>
      </c>
      <c r="T195">
        <v>935330.125</v>
      </c>
      <c r="U195">
        <v>851799.02499999991</v>
      </c>
      <c r="V195">
        <v>887334.43500000006</v>
      </c>
      <c r="W195">
        <v>1003879.643</v>
      </c>
      <c r="X195">
        <v>804376.93599999999</v>
      </c>
      <c r="Y195">
        <v>463308.01299999998</v>
      </c>
      <c r="Z195">
        <v>301728.52</v>
      </c>
      <c r="AA195">
        <v>144422.84900000002</v>
      </c>
      <c r="AB195" s="12">
        <f t="shared" si="13"/>
        <v>0</v>
      </c>
      <c r="AC195" s="12">
        <f t="shared" si="14"/>
        <v>0</v>
      </c>
      <c r="AD195" s="12">
        <f t="shared" si="15"/>
        <v>0</v>
      </c>
      <c r="AE195" s="12">
        <f t="shared" si="16"/>
        <v>0</v>
      </c>
      <c r="AF195" s="12">
        <f t="shared" si="16"/>
        <v>0</v>
      </c>
      <c r="AG195" s="12">
        <f t="shared" si="16"/>
        <v>0</v>
      </c>
      <c r="AH195" s="12">
        <f t="shared" si="16"/>
        <v>0</v>
      </c>
      <c r="AI195" s="12">
        <f t="shared" si="16"/>
        <v>2.2878948135093016E-4</v>
      </c>
      <c r="AJ195" s="12">
        <f t="shared" si="16"/>
        <v>1.0903841638834804E-3</v>
      </c>
      <c r="AK195" s="12">
        <f t="shared" si="16"/>
        <v>5.2761734398412254E-3</v>
      </c>
      <c r="AL195">
        <v>827</v>
      </c>
      <c r="AM195">
        <v>601.04</v>
      </c>
      <c r="AN195">
        <v>8</v>
      </c>
      <c r="AO195">
        <v>139</v>
      </c>
      <c r="AP195">
        <v>0</v>
      </c>
      <c r="AQ195">
        <v>0</v>
      </c>
      <c r="AR195">
        <v>34</v>
      </c>
      <c r="AS195">
        <v>0</v>
      </c>
      <c r="AT195">
        <v>52.949068000000004</v>
      </c>
      <c r="AU195">
        <v>13451</v>
      </c>
      <c r="AV195">
        <v>2185</v>
      </c>
      <c r="AW195">
        <v>1314710</v>
      </c>
    </row>
    <row r="196" spans="1:49" x14ac:dyDescent="0.25">
      <c r="A196" s="1" t="s">
        <v>204</v>
      </c>
      <c r="B196" s="1" t="s">
        <v>32</v>
      </c>
      <c r="C196" s="1">
        <v>2013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39</v>
      </c>
      <c r="K196">
        <v>137</v>
      </c>
      <c r="L196">
        <v>363</v>
      </c>
      <c r="M196">
        <v>883</v>
      </c>
      <c r="N196">
        <v>1422</v>
      </c>
      <c r="O196">
        <v>6605058</v>
      </c>
      <c r="P196">
        <v>3197502</v>
      </c>
      <c r="Q196">
        <v>3407556</v>
      </c>
      <c r="R196">
        <v>365746.65100000001</v>
      </c>
      <c r="S196">
        <v>786522.85700000008</v>
      </c>
      <c r="T196">
        <v>942758.26400000008</v>
      </c>
      <c r="U196">
        <v>873587.00299999991</v>
      </c>
      <c r="V196">
        <v>870888.93099999998</v>
      </c>
      <c r="W196">
        <v>1005792.901</v>
      </c>
      <c r="X196">
        <v>829644.92800000007</v>
      </c>
      <c r="Y196">
        <v>486304.23700000002</v>
      </c>
      <c r="Z196">
        <v>300782.68399999995</v>
      </c>
      <c r="AA196">
        <v>148437.78499999997</v>
      </c>
      <c r="AB196" s="12">
        <f t="shared" ref="AB196:AB259" si="17">D196/R196</f>
        <v>0</v>
      </c>
      <c r="AC196" s="12">
        <f t="shared" ref="AC196:AC259" si="18">E196/S196</f>
        <v>0</v>
      </c>
      <c r="AD196" s="12">
        <f t="shared" ref="AD196:AD259" si="19">F196/T196</f>
        <v>0</v>
      </c>
      <c r="AE196" s="12">
        <f t="shared" ref="AE196:AH259" si="20">G196/U196</f>
        <v>0</v>
      </c>
      <c r="AF196" s="12">
        <f t="shared" si="20"/>
        <v>0</v>
      </c>
      <c r="AG196" s="12">
        <f t="shared" si="20"/>
        <v>0</v>
      </c>
      <c r="AH196" s="12">
        <f t="shared" si="20"/>
        <v>4.700806174277003E-5</v>
      </c>
      <c r="AI196" s="12">
        <f t="shared" ref="AI196:AK259" si="21">K196/Y196</f>
        <v>2.8171664891334271E-4</v>
      </c>
      <c r="AJ196" s="12">
        <f t="shared" si="21"/>
        <v>1.2068513890912684E-3</v>
      </c>
      <c r="AK196" s="12">
        <f t="shared" si="21"/>
        <v>5.9486201575966666E-3</v>
      </c>
      <c r="AL196">
        <v>1614</v>
      </c>
      <c r="AM196">
        <v>451.28999999999996</v>
      </c>
      <c r="AN196">
        <v>48</v>
      </c>
      <c r="AO196">
        <v>121</v>
      </c>
      <c r="AP196">
        <v>2</v>
      </c>
      <c r="AQ196">
        <v>0</v>
      </c>
      <c r="AR196">
        <v>95</v>
      </c>
      <c r="AS196">
        <v>0</v>
      </c>
      <c r="AT196">
        <v>55.094891000000004</v>
      </c>
      <c r="AU196">
        <v>14455</v>
      </c>
      <c r="AV196">
        <v>2236</v>
      </c>
      <c r="AW196">
        <v>1337844</v>
      </c>
    </row>
    <row r="197" spans="1:49" x14ac:dyDescent="0.25">
      <c r="A197" s="1" t="s">
        <v>205</v>
      </c>
      <c r="B197" s="1" t="s">
        <v>32</v>
      </c>
      <c r="C197" s="1">
        <v>2014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74</v>
      </c>
      <c r="K197">
        <v>148</v>
      </c>
      <c r="L197">
        <v>310</v>
      </c>
      <c r="M197">
        <v>720</v>
      </c>
      <c r="N197">
        <v>1252</v>
      </c>
      <c r="O197">
        <v>6657291</v>
      </c>
      <c r="P197">
        <v>3224430</v>
      </c>
      <c r="Q197">
        <v>3432861</v>
      </c>
      <c r="R197">
        <v>365071.283</v>
      </c>
      <c r="S197">
        <v>783713.52899999998</v>
      </c>
      <c r="T197">
        <v>947482.60800000001</v>
      </c>
      <c r="U197">
        <v>892264.71699999995</v>
      </c>
      <c r="V197">
        <v>856747.29500000004</v>
      </c>
      <c r="W197">
        <v>1001890.7010000001</v>
      </c>
      <c r="X197">
        <v>850762.92300000007</v>
      </c>
      <c r="Y197">
        <v>509930.47400000005</v>
      </c>
      <c r="Z197">
        <v>299600.70699999994</v>
      </c>
      <c r="AA197">
        <v>151002.726</v>
      </c>
      <c r="AB197" s="12">
        <f t="shared" si="17"/>
        <v>0</v>
      </c>
      <c r="AC197" s="12">
        <f t="shared" si="18"/>
        <v>0</v>
      </c>
      <c r="AD197" s="12">
        <f t="shared" si="19"/>
        <v>0</v>
      </c>
      <c r="AE197" s="12">
        <f t="shared" si="20"/>
        <v>0</v>
      </c>
      <c r="AF197" s="12">
        <f t="shared" si="20"/>
        <v>0</v>
      </c>
      <c r="AG197" s="12">
        <f t="shared" si="20"/>
        <v>0</v>
      </c>
      <c r="AH197" s="12">
        <f t="shared" si="20"/>
        <v>8.6980753391388674E-5</v>
      </c>
      <c r="AI197" s="12">
        <f t="shared" si="21"/>
        <v>2.9023564494794245E-4</v>
      </c>
      <c r="AJ197" s="12">
        <f t="shared" si="21"/>
        <v>1.0347105088774041E-3</v>
      </c>
      <c r="AK197" s="12">
        <f t="shared" si="21"/>
        <v>4.7681258416487132E-3</v>
      </c>
      <c r="AL197">
        <v>5144</v>
      </c>
      <c r="AM197">
        <v>516.66</v>
      </c>
      <c r="AN197">
        <v>174</v>
      </c>
      <c r="AO197">
        <v>119</v>
      </c>
      <c r="AP197">
        <v>188</v>
      </c>
      <c r="AQ197">
        <v>0</v>
      </c>
      <c r="AR197">
        <v>83</v>
      </c>
      <c r="AS197">
        <v>0</v>
      </c>
      <c r="AT197">
        <v>57.071105999999993</v>
      </c>
      <c r="AU197">
        <v>14544</v>
      </c>
      <c r="AV197">
        <v>2259</v>
      </c>
      <c r="AW197">
        <v>1341175</v>
      </c>
    </row>
    <row r="198" spans="1:49" x14ac:dyDescent="0.25">
      <c r="A198" s="1" t="s">
        <v>206</v>
      </c>
      <c r="B198" s="1" t="s">
        <v>32</v>
      </c>
      <c r="C198" s="1">
        <v>2015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40</v>
      </c>
      <c r="K198">
        <v>161</v>
      </c>
      <c r="L198">
        <v>337</v>
      </c>
      <c r="M198">
        <v>868</v>
      </c>
      <c r="N198">
        <v>1406</v>
      </c>
      <c r="O198">
        <v>6688538</v>
      </c>
      <c r="P198">
        <v>3241207</v>
      </c>
      <c r="Q198">
        <v>3447331</v>
      </c>
      <c r="R198">
        <v>363716.66799999995</v>
      </c>
      <c r="S198">
        <v>776947.30599999987</v>
      </c>
      <c r="T198">
        <v>948497.68</v>
      </c>
      <c r="U198">
        <v>908255.66500000004</v>
      </c>
      <c r="V198">
        <v>847156.30299999996</v>
      </c>
      <c r="W198">
        <v>994198.30900000012</v>
      </c>
      <c r="X198">
        <v>865074.26399999997</v>
      </c>
      <c r="Y198">
        <v>532939.72499999998</v>
      </c>
      <c r="Z198">
        <v>293687.67</v>
      </c>
      <c r="AA198">
        <v>153639.87100000001</v>
      </c>
      <c r="AB198" s="12">
        <f t="shared" si="17"/>
        <v>0</v>
      </c>
      <c r="AC198" s="12">
        <f t="shared" si="18"/>
        <v>0</v>
      </c>
      <c r="AD198" s="12">
        <f t="shared" si="19"/>
        <v>0</v>
      </c>
      <c r="AE198" s="12">
        <f t="shared" si="20"/>
        <v>0</v>
      </c>
      <c r="AF198" s="12">
        <f t="shared" si="20"/>
        <v>0</v>
      </c>
      <c r="AG198" s="12">
        <f t="shared" si="20"/>
        <v>0</v>
      </c>
      <c r="AH198" s="12">
        <f t="shared" si="20"/>
        <v>4.62388047646277E-5</v>
      </c>
      <c r="AI198" s="12">
        <f t="shared" si="21"/>
        <v>3.020979530096016E-4</v>
      </c>
      <c r="AJ198" s="12">
        <f t="shared" si="21"/>
        <v>1.1474775226348454E-3</v>
      </c>
      <c r="AK198" s="12">
        <f t="shared" si="21"/>
        <v>5.6495751678937558E-3</v>
      </c>
      <c r="AL198">
        <v>10746</v>
      </c>
      <c r="AM198">
        <v>293.90000000000003</v>
      </c>
      <c r="AN198">
        <v>4</v>
      </c>
      <c r="AO198">
        <v>327</v>
      </c>
      <c r="AP198">
        <v>1021</v>
      </c>
      <c r="AQ198">
        <v>0</v>
      </c>
      <c r="AR198">
        <v>262</v>
      </c>
      <c r="AS198">
        <v>0</v>
      </c>
      <c r="AT198">
        <v>56.284284</v>
      </c>
      <c r="AU198">
        <v>12921</v>
      </c>
      <c r="AV198">
        <v>1933</v>
      </c>
      <c r="AW198">
        <v>1147979</v>
      </c>
    </row>
    <row r="199" spans="1:49" x14ac:dyDescent="0.25">
      <c r="A199" s="1" t="s">
        <v>409</v>
      </c>
      <c r="B199" s="1" t="s">
        <v>32</v>
      </c>
      <c r="C199" s="1">
        <v>2016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22</v>
      </c>
      <c r="K199">
        <v>150</v>
      </c>
      <c r="L199">
        <v>292</v>
      </c>
      <c r="M199">
        <v>654</v>
      </c>
      <c r="N199">
        <v>1118</v>
      </c>
      <c r="O199">
        <v>6741921</v>
      </c>
      <c r="P199">
        <v>3269450</v>
      </c>
      <c r="Q199">
        <v>3472471</v>
      </c>
      <c r="R199">
        <v>363626.19200000004</v>
      </c>
      <c r="S199">
        <v>776585.07900000003</v>
      </c>
      <c r="T199">
        <v>953980.64700000011</v>
      </c>
      <c r="U199">
        <v>926165.804</v>
      </c>
      <c r="V199">
        <v>838652.93599999999</v>
      </c>
      <c r="W199">
        <v>984369.01400000008</v>
      </c>
      <c r="X199">
        <v>883741.99599999981</v>
      </c>
      <c r="Y199">
        <v>560636.9389999999</v>
      </c>
      <c r="Z199">
        <v>300953.40399999998</v>
      </c>
      <c r="AA199">
        <v>155000.51</v>
      </c>
      <c r="AB199" s="12">
        <f t="shared" si="17"/>
        <v>0</v>
      </c>
      <c r="AC199" s="12">
        <f t="shared" si="18"/>
        <v>0</v>
      </c>
      <c r="AD199" s="12">
        <f t="shared" si="19"/>
        <v>0</v>
      </c>
      <c r="AE199" s="12">
        <f t="shared" si="20"/>
        <v>0</v>
      </c>
      <c r="AF199" s="12">
        <f t="shared" si="20"/>
        <v>0</v>
      </c>
      <c r="AG199" s="12">
        <f t="shared" si="20"/>
        <v>0</v>
      </c>
      <c r="AH199" s="12">
        <f t="shared" si="20"/>
        <v>2.4894143425996024E-5</v>
      </c>
      <c r="AI199" s="12">
        <f t="shared" si="21"/>
        <v>2.6755283065641887E-4</v>
      </c>
      <c r="AJ199" s="12">
        <f t="shared" si="21"/>
        <v>9.7024986632149876E-4</v>
      </c>
      <c r="AK199" s="12">
        <f t="shared" si="21"/>
        <v>4.2193409557168549E-3</v>
      </c>
      <c r="AL199" t="e">
        <v>#N/A</v>
      </c>
      <c r="AM199" t="e">
        <v>#N/A</v>
      </c>
      <c r="AN199" t="e">
        <v>#N/A</v>
      </c>
      <c r="AO199" t="e">
        <v>#N/A</v>
      </c>
      <c r="AP199" t="e">
        <v>#N/A</v>
      </c>
      <c r="AQ199" t="e">
        <v>#N/A</v>
      </c>
      <c r="AR199" t="e">
        <v>#N/A</v>
      </c>
      <c r="AS199" t="e">
        <v>#N/A</v>
      </c>
      <c r="AT199">
        <v>50.05543500000001</v>
      </c>
      <c r="AU199">
        <v>11701</v>
      </c>
      <c r="AV199">
        <v>1876</v>
      </c>
      <c r="AW199">
        <v>1193451</v>
      </c>
    </row>
    <row r="200" spans="1:49" x14ac:dyDescent="0.25">
      <c r="A200" s="1" t="s">
        <v>410</v>
      </c>
      <c r="B200" s="1" t="s">
        <v>32</v>
      </c>
      <c r="C200" s="1">
        <v>2017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38</v>
      </c>
      <c r="K200">
        <v>164</v>
      </c>
      <c r="L200">
        <v>342</v>
      </c>
      <c r="M200">
        <v>791</v>
      </c>
      <c r="N200">
        <v>1335</v>
      </c>
      <c r="O200">
        <v>6772044</v>
      </c>
      <c r="P200">
        <v>3285144</v>
      </c>
      <c r="Q200">
        <v>3486900</v>
      </c>
      <c r="R200">
        <v>362100</v>
      </c>
      <c r="S200">
        <v>768074</v>
      </c>
      <c r="T200">
        <v>948061</v>
      </c>
      <c r="U200">
        <v>945243</v>
      </c>
      <c r="V200">
        <v>832945</v>
      </c>
      <c r="W200">
        <v>970659</v>
      </c>
      <c r="X200">
        <v>898870</v>
      </c>
      <c r="Y200">
        <v>587061</v>
      </c>
      <c r="Z200">
        <v>304237</v>
      </c>
      <c r="AA200">
        <v>154794</v>
      </c>
      <c r="AB200" s="12">
        <f t="shared" si="17"/>
        <v>0</v>
      </c>
      <c r="AC200" s="12">
        <f t="shared" si="18"/>
        <v>0</v>
      </c>
      <c r="AD200" s="12">
        <f t="shared" si="19"/>
        <v>0</v>
      </c>
      <c r="AE200" s="12">
        <f t="shared" si="20"/>
        <v>0</v>
      </c>
      <c r="AF200" s="12">
        <f t="shared" si="20"/>
        <v>0</v>
      </c>
      <c r="AG200" s="12">
        <f t="shared" si="20"/>
        <v>0</v>
      </c>
      <c r="AH200" s="12">
        <f t="shared" si="20"/>
        <v>4.227530121152113E-5</v>
      </c>
      <c r="AI200" s="12">
        <f t="shared" si="21"/>
        <v>2.7935768174005768E-4</v>
      </c>
      <c r="AJ200" s="12">
        <f t="shared" si="21"/>
        <v>1.1241236273037138E-3</v>
      </c>
      <c r="AK200" s="12">
        <f t="shared" si="21"/>
        <v>5.1100171841285836E-3</v>
      </c>
      <c r="AL200" t="e">
        <v>#N/A</v>
      </c>
      <c r="AM200" t="e">
        <v>#N/A</v>
      </c>
      <c r="AN200" t="e">
        <v>#N/A</v>
      </c>
      <c r="AO200" t="e">
        <v>#N/A</v>
      </c>
      <c r="AP200" t="e">
        <v>#N/A</v>
      </c>
      <c r="AQ200" t="e">
        <v>#N/A</v>
      </c>
      <c r="AR200" t="e">
        <v>#N/A</v>
      </c>
      <c r="AS200" t="e">
        <v>#N/A</v>
      </c>
      <c r="AT200">
        <v>61.49382099999999</v>
      </c>
      <c r="AU200">
        <v>23731</v>
      </c>
      <c r="AV200">
        <v>2511</v>
      </c>
      <c r="AW200">
        <v>1821619</v>
      </c>
    </row>
    <row r="201" spans="1:49" x14ac:dyDescent="0.25">
      <c r="A201" s="1" t="s">
        <v>511</v>
      </c>
      <c r="B201" s="1" t="s">
        <v>33</v>
      </c>
      <c r="C201" s="1">
        <v>2009</v>
      </c>
      <c r="D201">
        <v>0</v>
      </c>
      <c r="E201">
        <v>0</v>
      </c>
      <c r="F201">
        <v>0</v>
      </c>
      <c r="G201">
        <v>0</v>
      </c>
      <c r="H201">
        <v>10</v>
      </c>
      <c r="I201">
        <v>31</v>
      </c>
      <c r="J201">
        <v>126</v>
      </c>
      <c r="K201">
        <v>191</v>
      </c>
      <c r="L201">
        <v>417</v>
      </c>
      <c r="M201">
        <v>685</v>
      </c>
      <c r="N201">
        <v>1460</v>
      </c>
      <c r="O201">
        <v>10008213</v>
      </c>
      <c r="P201">
        <v>4922139</v>
      </c>
      <c r="Q201">
        <v>5086074</v>
      </c>
      <c r="R201">
        <v>630769.59899999993</v>
      </c>
      <c r="S201">
        <v>1351255.1359999999</v>
      </c>
      <c r="T201">
        <v>1434877.7389999998</v>
      </c>
      <c r="U201">
        <v>1225867.7009999997</v>
      </c>
      <c r="V201">
        <v>1415148.9690000003</v>
      </c>
      <c r="W201">
        <v>1528148.9680000003</v>
      </c>
      <c r="X201">
        <v>1135826.2409999999</v>
      </c>
      <c r="Y201">
        <v>664946.86699999985</v>
      </c>
      <c r="Z201">
        <v>444405.1540000001</v>
      </c>
      <c r="AA201">
        <v>173978.43300000002</v>
      </c>
      <c r="AB201" s="12">
        <f t="shared" si="17"/>
        <v>0</v>
      </c>
      <c r="AC201" s="12">
        <f t="shared" si="18"/>
        <v>0</v>
      </c>
      <c r="AD201" s="12">
        <f t="shared" si="19"/>
        <v>0</v>
      </c>
      <c r="AE201" s="12">
        <f t="shared" si="20"/>
        <v>0</v>
      </c>
      <c r="AF201" s="12">
        <f t="shared" si="20"/>
        <v>7.0663938702272401E-6</v>
      </c>
      <c r="AG201" s="12">
        <f t="shared" si="20"/>
        <v>2.028598039140906E-5</v>
      </c>
      <c r="AH201" s="12">
        <f t="shared" si="20"/>
        <v>1.1093246083931601E-4</v>
      </c>
      <c r="AI201" s="12">
        <f t="shared" si="21"/>
        <v>2.8724099545234801E-4</v>
      </c>
      <c r="AJ201" s="12">
        <f t="shared" si="21"/>
        <v>9.3833295191711463E-4</v>
      </c>
      <c r="AK201" s="12">
        <f t="shared" si="21"/>
        <v>3.9372696269772698E-3</v>
      </c>
      <c r="AL201" t="e">
        <v>#N/A</v>
      </c>
      <c r="AM201" t="e">
        <v>#N/A</v>
      </c>
      <c r="AN201" t="e">
        <v>#N/A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>
        <v>0</v>
      </c>
      <c r="AU201">
        <v>0</v>
      </c>
      <c r="AV201">
        <v>0</v>
      </c>
      <c r="AW201">
        <v>0</v>
      </c>
    </row>
    <row r="202" spans="1:49" x14ac:dyDescent="0.25">
      <c r="A202" s="1" t="s">
        <v>207</v>
      </c>
      <c r="B202" s="1" t="s">
        <v>33</v>
      </c>
      <c r="C202" s="1">
        <v>2010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62</v>
      </c>
      <c r="K202">
        <v>193</v>
      </c>
      <c r="L202">
        <v>433</v>
      </c>
      <c r="M202">
        <v>643</v>
      </c>
      <c r="N202">
        <v>1331</v>
      </c>
      <c r="O202">
        <v>9937232</v>
      </c>
      <c r="P202">
        <v>4876557</v>
      </c>
      <c r="Q202">
        <v>5060675</v>
      </c>
      <c r="R202">
        <v>614519.55900000001</v>
      </c>
      <c r="S202">
        <v>1350715.5209999997</v>
      </c>
      <c r="T202">
        <v>1423352.9849999999</v>
      </c>
      <c r="U202">
        <v>1186565.9419999998</v>
      </c>
      <c r="V202">
        <v>1354684.4039999999</v>
      </c>
      <c r="W202">
        <v>1516353.7960000001</v>
      </c>
      <c r="X202">
        <v>1179079.1800000004</v>
      </c>
      <c r="Y202">
        <v>683333.01600000006</v>
      </c>
      <c r="Z202">
        <v>451860.70299999998</v>
      </c>
      <c r="AA202">
        <v>178703.78200000001</v>
      </c>
      <c r="AB202" s="12">
        <f t="shared" si="17"/>
        <v>0</v>
      </c>
      <c r="AC202" s="12">
        <f t="shared" si="18"/>
        <v>0</v>
      </c>
      <c r="AD202" s="12">
        <f t="shared" si="19"/>
        <v>0</v>
      </c>
      <c r="AE202" s="12">
        <f t="shared" si="20"/>
        <v>0</v>
      </c>
      <c r="AF202" s="12">
        <f t="shared" si="20"/>
        <v>0</v>
      </c>
      <c r="AG202" s="12">
        <f t="shared" si="20"/>
        <v>0</v>
      </c>
      <c r="AH202" s="12">
        <f t="shared" si="20"/>
        <v>5.2583406654674352E-5</v>
      </c>
      <c r="AI202" s="12">
        <f t="shared" si="21"/>
        <v>2.8243915555223223E-4</v>
      </c>
      <c r="AJ202" s="12">
        <f t="shared" si="21"/>
        <v>9.5825991754808562E-4</v>
      </c>
      <c r="AK202" s="12">
        <f t="shared" si="21"/>
        <v>3.5981331385588691E-3</v>
      </c>
      <c r="AL202">
        <v>47</v>
      </c>
      <c r="AM202">
        <v>188.57</v>
      </c>
      <c r="AN202">
        <v>4</v>
      </c>
      <c r="AO202">
        <v>16</v>
      </c>
      <c r="AP202">
        <v>0</v>
      </c>
      <c r="AQ202">
        <v>0</v>
      </c>
      <c r="AR202">
        <v>2</v>
      </c>
      <c r="AS202">
        <v>0</v>
      </c>
      <c r="AT202">
        <v>9.3504730000000009</v>
      </c>
      <c r="AU202">
        <v>1340</v>
      </c>
      <c r="AV202">
        <v>654</v>
      </c>
      <c r="AW202">
        <v>188121</v>
      </c>
    </row>
    <row r="203" spans="1:49" x14ac:dyDescent="0.25">
      <c r="A203" s="1" t="s">
        <v>208</v>
      </c>
      <c r="B203" s="1" t="s">
        <v>33</v>
      </c>
      <c r="C203" s="1">
        <v>2011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12</v>
      </c>
      <c r="J203">
        <v>130</v>
      </c>
      <c r="K203">
        <v>216</v>
      </c>
      <c r="L203">
        <v>439</v>
      </c>
      <c r="M203">
        <v>805</v>
      </c>
      <c r="N203">
        <v>1602</v>
      </c>
      <c r="O203">
        <v>9857189</v>
      </c>
      <c r="P203">
        <v>4835349</v>
      </c>
      <c r="Q203">
        <v>5021840</v>
      </c>
      <c r="R203">
        <v>603142.495</v>
      </c>
      <c r="S203">
        <v>1324817.3700000001</v>
      </c>
      <c r="T203">
        <v>1412490.0859999997</v>
      </c>
      <c r="U203">
        <v>1173463.898</v>
      </c>
      <c r="V203">
        <v>1309493.9380000003</v>
      </c>
      <c r="W203">
        <v>1501504.8390000002</v>
      </c>
      <c r="X203">
        <v>1210769.4180000001</v>
      </c>
      <c r="Y203">
        <v>697414.6179999999</v>
      </c>
      <c r="Z203">
        <v>446755.27699999983</v>
      </c>
      <c r="AA203">
        <v>183028.43399999998</v>
      </c>
      <c r="AB203" s="12">
        <f t="shared" si="17"/>
        <v>0</v>
      </c>
      <c r="AC203" s="12">
        <f t="shared" si="18"/>
        <v>0</v>
      </c>
      <c r="AD203" s="12">
        <f t="shared" si="19"/>
        <v>0</v>
      </c>
      <c r="AE203" s="12">
        <f t="shared" si="20"/>
        <v>0</v>
      </c>
      <c r="AF203" s="12">
        <f t="shared" si="20"/>
        <v>0</v>
      </c>
      <c r="AG203" s="12">
        <f t="shared" si="20"/>
        <v>7.9919822356296766E-6</v>
      </c>
      <c r="AH203" s="12">
        <f t="shared" si="20"/>
        <v>1.073697419734465E-4</v>
      </c>
      <c r="AI203" s="12">
        <f t="shared" si="21"/>
        <v>3.097153320637739E-4</v>
      </c>
      <c r="AJ203" s="12">
        <f t="shared" si="21"/>
        <v>9.8264088327713298E-4</v>
      </c>
      <c r="AK203" s="12">
        <f t="shared" si="21"/>
        <v>4.3982237208017643E-3</v>
      </c>
      <c r="AL203">
        <v>527</v>
      </c>
      <c r="AM203">
        <v>1173.1199999999999</v>
      </c>
      <c r="AN203">
        <v>153</v>
      </c>
      <c r="AO203">
        <v>149</v>
      </c>
      <c r="AP203">
        <v>1</v>
      </c>
      <c r="AQ203">
        <v>0</v>
      </c>
      <c r="AR203">
        <v>65</v>
      </c>
      <c r="AS203">
        <v>0</v>
      </c>
      <c r="AT203">
        <v>43.993275999999994</v>
      </c>
      <c r="AU203">
        <v>6200</v>
      </c>
      <c r="AV203">
        <v>2320</v>
      </c>
      <c r="AW203">
        <v>695410</v>
      </c>
    </row>
    <row r="204" spans="1:49" x14ac:dyDescent="0.25">
      <c r="A204" s="1" t="s">
        <v>209</v>
      </c>
      <c r="B204" s="1" t="s">
        <v>33</v>
      </c>
      <c r="C204" s="1">
        <v>2012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13</v>
      </c>
      <c r="J204">
        <v>84</v>
      </c>
      <c r="K204">
        <v>178</v>
      </c>
      <c r="L204">
        <v>435</v>
      </c>
      <c r="M204">
        <v>717</v>
      </c>
      <c r="N204">
        <v>1427</v>
      </c>
      <c r="O204">
        <v>9778449</v>
      </c>
      <c r="P204">
        <v>4794659</v>
      </c>
      <c r="Q204">
        <v>4983790</v>
      </c>
      <c r="R204">
        <v>588603.09900000016</v>
      </c>
      <c r="S204">
        <v>1297091.2520000001</v>
      </c>
      <c r="T204">
        <v>1400882.1730000004</v>
      </c>
      <c r="U204">
        <v>1163111.5170000002</v>
      </c>
      <c r="V204">
        <v>1266910.8020000001</v>
      </c>
      <c r="W204">
        <v>1477865.3640000005</v>
      </c>
      <c r="X204">
        <v>1236863.814</v>
      </c>
      <c r="Y204">
        <v>719111.25199999975</v>
      </c>
      <c r="Z204">
        <v>441106.51700000005</v>
      </c>
      <c r="AA204">
        <v>188165.75100000008</v>
      </c>
      <c r="AB204" s="12">
        <f t="shared" si="17"/>
        <v>0</v>
      </c>
      <c r="AC204" s="12">
        <f t="shared" si="18"/>
        <v>0</v>
      </c>
      <c r="AD204" s="12">
        <f t="shared" si="19"/>
        <v>0</v>
      </c>
      <c r="AE204" s="12">
        <f t="shared" si="20"/>
        <v>0</v>
      </c>
      <c r="AF204" s="12">
        <f t="shared" si="20"/>
        <v>0</v>
      </c>
      <c r="AG204" s="12">
        <f t="shared" si="20"/>
        <v>8.7964711242802996E-6</v>
      </c>
      <c r="AH204" s="12">
        <f t="shared" si="20"/>
        <v>6.7913701613070226E-5</v>
      </c>
      <c r="AI204" s="12">
        <f t="shared" si="21"/>
        <v>2.4752776361786099E-4</v>
      </c>
      <c r="AJ204" s="12">
        <f t="shared" si="21"/>
        <v>9.8615636639981887E-4</v>
      </c>
      <c r="AK204" s="12">
        <f t="shared" si="21"/>
        <v>3.8104702699058115E-3</v>
      </c>
      <c r="AL204">
        <v>1821</v>
      </c>
      <c r="AM204">
        <v>2441.85</v>
      </c>
      <c r="AN204">
        <v>39</v>
      </c>
      <c r="AO204">
        <v>1236</v>
      </c>
      <c r="AP204">
        <v>0</v>
      </c>
      <c r="AQ204">
        <v>0</v>
      </c>
      <c r="AR204">
        <v>129</v>
      </c>
      <c r="AS204">
        <v>6</v>
      </c>
      <c r="AT204">
        <v>48.116566999999982</v>
      </c>
      <c r="AU204">
        <v>6268</v>
      </c>
      <c r="AV204">
        <v>2307</v>
      </c>
      <c r="AW204">
        <v>651156</v>
      </c>
    </row>
    <row r="205" spans="1:49" x14ac:dyDescent="0.25">
      <c r="A205" s="1" t="s">
        <v>210</v>
      </c>
      <c r="B205" s="1" t="s">
        <v>33</v>
      </c>
      <c r="C205" s="1">
        <v>2013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20</v>
      </c>
      <c r="J205">
        <v>161</v>
      </c>
      <c r="K205">
        <v>267</v>
      </c>
      <c r="L205">
        <v>472</v>
      </c>
      <c r="M205">
        <v>847</v>
      </c>
      <c r="N205">
        <v>1767</v>
      </c>
      <c r="O205">
        <v>9711943</v>
      </c>
      <c r="P205">
        <v>4763696</v>
      </c>
      <c r="Q205">
        <v>4948247</v>
      </c>
      <c r="R205">
        <v>577017.21</v>
      </c>
      <c r="S205">
        <v>1277595.176</v>
      </c>
      <c r="T205">
        <v>1395126.3140000002</v>
      </c>
      <c r="U205">
        <v>1155482.3540000001</v>
      </c>
      <c r="V205">
        <v>1231666.2480000004</v>
      </c>
      <c r="W205">
        <v>1449708.4259999995</v>
      </c>
      <c r="X205">
        <v>1261962.1270000001</v>
      </c>
      <c r="Y205">
        <v>740718.5399999998</v>
      </c>
      <c r="Z205">
        <v>431890.4169999999</v>
      </c>
      <c r="AA205">
        <v>189853.31899999996</v>
      </c>
      <c r="AB205" s="12">
        <f t="shared" si="17"/>
        <v>0</v>
      </c>
      <c r="AC205" s="12">
        <f t="shared" si="18"/>
        <v>0</v>
      </c>
      <c r="AD205" s="12">
        <f t="shared" si="19"/>
        <v>0</v>
      </c>
      <c r="AE205" s="12">
        <f t="shared" si="20"/>
        <v>0</v>
      </c>
      <c r="AF205" s="12">
        <f t="shared" si="20"/>
        <v>0</v>
      </c>
      <c r="AG205" s="12">
        <f t="shared" si="20"/>
        <v>1.3795877599458752E-5</v>
      </c>
      <c r="AH205" s="12">
        <f t="shared" si="20"/>
        <v>1.2757910602494648E-4</v>
      </c>
      <c r="AI205" s="12">
        <f t="shared" si="21"/>
        <v>3.6046080337073794E-4</v>
      </c>
      <c r="AJ205" s="12">
        <f t="shared" si="21"/>
        <v>1.0928698147057987E-3</v>
      </c>
      <c r="AK205" s="12">
        <f t="shared" si="21"/>
        <v>4.4613389139644176E-3</v>
      </c>
      <c r="AL205">
        <v>691</v>
      </c>
      <c r="AM205">
        <v>1466.9600000000003</v>
      </c>
      <c r="AN205">
        <v>153</v>
      </c>
      <c r="AO205">
        <v>271</v>
      </c>
      <c r="AP205">
        <v>1</v>
      </c>
      <c r="AQ205">
        <v>0</v>
      </c>
      <c r="AR205">
        <v>73</v>
      </c>
      <c r="AS205">
        <v>0</v>
      </c>
      <c r="AT205">
        <v>100.02427900000002</v>
      </c>
      <c r="AU205">
        <v>13293</v>
      </c>
      <c r="AV205">
        <v>2309</v>
      </c>
      <c r="AW205">
        <v>663548</v>
      </c>
    </row>
    <row r="206" spans="1:49" x14ac:dyDescent="0.25">
      <c r="A206" s="1" t="s">
        <v>211</v>
      </c>
      <c r="B206" s="1" t="s">
        <v>33</v>
      </c>
      <c r="C206" s="1">
        <v>2014</v>
      </c>
      <c r="D206">
        <v>0</v>
      </c>
      <c r="E206">
        <v>0</v>
      </c>
      <c r="F206">
        <v>0</v>
      </c>
      <c r="G206">
        <v>0</v>
      </c>
      <c r="H206">
        <v>11</v>
      </c>
      <c r="I206">
        <v>42</v>
      </c>
      <c r="J206">
        <v>120</v>
      </c>
      <c r="K206">
        <v>267</v>
      </c>
      <c r="L206">
        <v>457</v>
      </c>
      <c r="M206">
        <v>829</v>
      </c>
      <c r="N206">
        <v>1726</v>
      </c>
      <c r="O206">
        <v>9750020</v>
      </c>
      <c r="P206">
        <v>4785240</v>
      </c>
      <c r="Q206">
        <v>4964780</v>
      </c>
      <c r="R206">
        <v>574297.74999999988</v>
      </c>
      <c r="S206">
        <v>1265892.8149999999</v>
      </c>
      <c r="T206">
        <v>1393118.078</v>
      </c>
      <c r="U206">
        <v>1166581.615</v>
      </c>
      <c r="V206">
        <v>1212817.8320000004</v>
      </c>
      <c r="W206">
        <v>1431973.1960000002</v>
      </c>
      <c r="X206">
        <v>1297660.6029999994</v>
      </c>
      <c r="Y206">
        <v>777327.83200000017</v>
      </c>
      <c r="Z206">
        <v>437200.21400000009</v>
      </c>
      <c r="AA206">
        <v>196495.41899999999</v>
      </c>
      <c r="AB206" s="12">
        <f t="shared" si="17"/>
        <v>0</v>
      </c>
      <c r="AC206" s="12">
        <f t="shared" si="18"/>
        <v>0</v>
      </c>
      <c r="AD206" s="12">
        <f t="shared" si="19"/>
        <v>0</v>
      </c>
      <c r="AE206" s="12">
        <f t="shared" si="20"/>
        <v>0</v>
      </c>
      <c r="AF206" s="12">
        <f t="shared" si="20"/>
        <v>9.069787489734069E-6</v>
      </c>
      <c r="AG206" s="12">
        <f t="shared" si="20"/>
        <v>2.9330157936838919E-5</v>
      </c>
      <c r="AH206" s="12">
        <f t="shared" si="20"/>
        <v>9.2474102798973594E-5</v>
      </c>
      <c r="AI206" s="12">
        <f t="shared" si="21"/>
        <v>3.434844206118686E-4</v>
      </c>
      <c r="AJ206" s="12">
        <f t="shared" si="21"/>
        <v>1.0452876859753776E-3</v>
      </c>
      <c r="AK206" s="12">
        <f t="shared" si="21"/>
        <v>4.2189278723083106E-3</v>
      </c>
      <c r="AL206">
        <v>11248</v>
      </c>
      <c r="AM206">
        <v>1071.6999999999998</v>
      </c>
      <c r="AN206">
        <v>196</v>
      </c>
      <c r="AO206">
        <v>953</v>
      </c>
      <c r="AP206">
        <v>1606</v>
      </c>
      <c r="AQ206">
        <v>0</v>
      </c>
      <c r="AR206">
        <v>64</v>
      </c>
      <c r="AS206">
        <v>0</v>
      </c>
      <c r="AT206">
        <v>74.214412999999979</v>
      </c>
      <c r="AU206">
        <v>9844</v>
      </c>
      <c r="AV206">
        <v>2159</v>
      </c>
      <c r="AW206">
        <v>688508</v>
      </c>
    </row>
    <row r="207" spans="1:49" x14ac:dyDescent="0.25">
      <c r="A207" s="1" t="s">
        <v>212</v>
      </c>
      <c r="B207" s="1" t="s">
        <v>33</v>
      </c>
      <c r="C207" s="1">
        <v>2015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34</v>
      </c>
      <c r="J207">
        <v>135</v>
      </c>
      <c r="K207">
        <v>269</v>
      </c>
      <c r="L207">
        <v>438</v>
      </c>
      <c r="M207">
        <v>900</v>
      </c>
      <c r="N207">
        <v>1776</v>
      </c>
      <c r="O207">
        <v>9637574</v>
      </c>
      <c r="P207">
        <v>4726433</v>
      </c>
      <c r="Q207">
        <v>4911141</v>
      </c>
      <c r="R207">
        <v>562749.53699999989</v>
      </c>
      <c r="S207">
        <v>1236413.1449999998</v>
      </c>
      <c r="T207">
        <v>1384204.0760000004</v>
      </c>
      <c r="U207">
        <v>1164752.6589999998</v>
      </c>
      <c r="V207">
        <v>1179905.287</v>
      </c>
      <c r="W207">
        <v>1386700.0959999999</v>
      </c>
      <c r="X207">
        <v>1301390.5320000001</v>
      </c>
      <c r="Y207">
        <v>796332.85900000017</v>
      </c>
      <c r="Z207">
        <v>432723.76900000009</v>
      </c>
      <c r="AA207">
        <v>195686.24100000001</v>
      </c>
      <c r="AB207" s="12">
        <f t="shared" si="17"/>
        <v>0</v>
      </c>
      <c r="AC207" s="12">
        <f t="shared" si="18"/>
        <v>0</v>
      </c>
      <c r="AD207" s="12">
        <f t="shared" si="19"/>
        <v>0</v>
      </c>
      <c r="AE207" s="12">
        <f t="shared" si="20"/>
        <v>0</v>
      </c>
      <c r="AF207" s="12">
        <f t="shared" si="20"/>
        <v>0</v>
      </c>
      <c r="AG207" s="12">
        <f t="shared" si="20"/>
        <v>2.4518639681409528E-5</v>
      </c>
      <c r="AH207" s="12">
        <f t="shared" si="20"/>
        <v>1.037351945326739E-4</v>
      </c>
      <c r="AI207" s="12">
        <f t="shared" si="21"/>
        <v>3.3779844315076787E-4</v>
      </c>
      <c r="AJ207" s="12">
        <f t="shared" si="21"/>
        <v>1.0121930695237587E-3</v>
      </c>
      <c r="AK207" s="12">
        <f t="shared" si="21"/>
        <v>4.5991991843718841E-3</v>
      </c>
      <c r="AL207">
        <v>16209</v>
      </c>
      <c r="AM207">
        <v>265.93999999999994</v>
      </c>
      <c r="AN207">
        <v>5</v>
      </c>
      <c r="AO207">
        <v>370</v>
      </c>
      <c r="AP207">
        <v>511</v>
      </c>
      <c r="AQ207">
        <v>0</v>
      </c>
      <c r="AR207">
        <v>780</v>
      </c>
      <c r="AS207">
        <v>0</v>
      </c>
      <c r="AT207">
        <v>35.463708300000008</v>
      </c>
      <c r="AU207">
        <v>6238</v>
      </c>
      <c r="AV207">
        <v>2681</v>
      </c>
      <c r="AW207">
        <v>863972</v>
      </c>
    </row>
    <row r="208" spans="1:49" x14ac:dyDescent="0.25">
      <c r="A208" s="1" t="s">
        <v>411</v>
      </c>
      <c r="B208" s="1" t="s">
        <v>33</v>
      </c>
      <c r="C208" s="1">
        <v>2016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26</v>
      </c>
      <c r="J208">
        <v>134</v>
      </c>
      <c r="K208">
        <v>272</v>
      </c>
      <c r="L208">
        <v>442</v>
      </c>
      <c r="M208">
        <v>640</v>
      </c>
      <c r="N208">
        <v>1514</v>
      </c>
      <c r="O208">
        <v>9624709</v>
      </c>
      <c r="P208">
        <v>4724825</v>
      </c>
      <c r="Q208">
        <v>4899884</v>
      </c>
      <c r="R208">
        <v>560201.5120000001</v>
      </c>
      <c r="S208">
        <v>1219035.7320000001</v>
      </c>
      <c r="T208">
        <v>1380527.872</v>
      </c>
      <c r="U208">
        <v>1182758.0970000001</v>
      </c>
      <c r="V208">
        <v>1161972.7220000003</v>
      </c>
      <c r="W208">
        <v>1355401.048</v>
      </c>
      <c r="X208">
        <v>1309922.7439999999</v>
      </c>
      <c r="Y208">
        <v>827896.39399999997</v>
      </c>
      <c r="Z208">
        <v>429913.25699999998</v>
      </c>
      <c r="AA208">
        <v>197501.09499999997</v>
      </c>
      <c r="AB208" s="12">
        <f t="shared" si="17"/>
        <v>0</v>
      </c>
      <c r="AC208" s="12">
        <f t="shared" si="18"/>
        <v>0</v>
      </c>
      <c r="AD208" s="12">
        <f t="shared" si="19"/>
        <v>0</v>
      </c>
      <c r="AE208" s="12">
        <f t="shared" si="20"/>
        <v>0</v>
      </c>
      <c r="AF208" s="12">
        <f t="shared" si="20"/>
        <v>0</v>
      </c>
      <c r="AG208" s="12">
        <f t="shared" si="20"/>
        <v>1.9182514310701639E-5</v>
      </c>
      <c r="AH208" s="12">
        <f t="shared" si="20"/>
        <v>1.0229610915130427E-4</v>
      </c>
      <c r="AI208" s="12">
        <f t="shared" si="21"/>
        <v>3.2854352545953958E-4</v>
      </c>
      <c r="AJ208" s="12">
        <f t="shared" si="21"/>
        <v>1.0281143761054106E-3</v>
      </c>
      <c r="AK208" s="12">
        <f t="shared" si="21"/>
        <v>3.2404883628619889E-3</v>
      </c>
      <c r="AL208" t="e">
        <v>#N/A</v>
      </c>
      <c r="AM208" t="e">
        <v>#N/A</v>
      </c>
      <c r="AN208" t="e">
        <v>#N/A</v>
      </c>
      <c r="AO208" t="e">
        <v>#N/A</v>
      </c>
      <c r="AP208" t="e">
        <v>#N/A</v>
      </c>
      <c r="AQ208" t="e">
        <v>#N/A</v>
      </c>
      <c r="AR208" t="e">
        <v>#N/A</v>
      </c>
      <c r="AS208" t="e">
        <v>#N/A</v>
      </c>
      <c r="AT208">
        <v>57.138506000000021</v>
      </c>
      <c r="AU208">
        <v>12749</v>
      </c>
      <c r="AV208">
        <v>3526</v>
      </c>
      <c r="AW208">
        <v>1088281</v>
      </c>
    </row>
    <row r="209" spans="1:49" x14ac:dyDescent="0.25">
      <c r="A209" s="1" t="s">
        <v>412</v>
      </c>
      <c r="B209" s="1" t="s">
        <v>33</v>
      </c>
      <c r="C209" s="1">
        <v>2017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10</v>
      </c>
      <c r="J209">
        <v>162</v>
      </c>
      <c r="K209">
        <v>270</v>
      </c>
      <c r="L209">
        <v>441</v>
      </c>
      <c r="M209">
        <v>784</v>
      </c>
      <c r="N209">
        <v>1667</v>
      </c>
      <c r="O209">
        <v>9551028</v>
      </c>
      <c r="P209">
        <v>4691746</v>
      </c>
      <c r="Q209">
        <v>4859282</v>
      </c>
      <c r="R209">
        <v>554329</v>
      </c>
      <c r="S209">
        <v>1194042</v>
      </c>
      <c r="T209">
        <v>1349275</v>
      </c>
      <c r="U209">
        <v>1181729</v>
      </c>
      <c r="V209">
        <v>1138345</v>
      </c>
      <c r="W209">
        <v>1318073</v>
      </c>
      <c r="X209">
        <v>1317147</v>
      </c>
      <c r="Y209">
        <v>864182</v>
      </c>
      <c r="Z209">
        <v>436456</v>
      </c>
      <c r="AA209">
        <v>197450</v>
      </c>
      <c r="AB209" s="12">
        <f t="shared" si="17"/>
        <v>0</v>
      </c>
      <c r="AC209" s="12">
        <f t="shared" si="18"/>
        <v>0</v>
      </c>
      <c r="AD209" s="12">
        <f t="shared" si="19"/>
        <v>0</v>
      </c>
      <c r="AE209" s="12">
        <f t="shared" si="20"/>
        <v>0</v>
      </c>
      <c r="AF209" s="12">
        <f t="shared" si="20"/>
        <v>0</v>
      </c>
      <c r="AG209" s="12">
        <f t="shared" si="20"/>
        <v>7.5868332027133549E-6</v>
      </c>
      <c r="AH209" s="12">
        <f t="shared" si="20"/>
        <v>1.2299310555313872E-4</v>
      </c>
      <c r="AI209" s="12">
        <f t="shared" si="21"/>
        <v>3.124341863172341E-4</v>
      </c>
      <c r="AJ209" s="12">
        <f t="shared" si="21"/>
        <v>1.0104111296442254E-3</v>
      </c>
      <c r="AK209" s="12">
        <f t="shared" si="21"/>
        <v>3.9706254748037477E-3</v>
      </c>
      <c r="AL209" t="e">
        <v>#N/A</v>
      </c>
      <c r="AM209" t="e">
        <v>#N/A</v>
      </c>
      <c r="AN209" t="e">
        <v>#N/A</v>
      </c>
      <c r="AO209" t="e">
        <v>#N/A</v>
      </c>
      <c r="AP209" t="e">
        <v>#N/A</v>
      </c>
      <c r="AQ209" t="e">
        <v>#N/A</v>
      </c>
      <c r="AR209" t="e">
        <v>#N/A</v>
      </c>
      <c r="AS209" t="e">
        <v>#N/A</v>
      </c>
      <c r="AT209">
        <v>85.285369000000003</v>
      </c>
      <c r="AU209">
        <v>25210</v>
      </c>
      <c r="AV209">
        <v>4819</v>
      </c>
      <c r="AW209">
        <v>1443546</v>
      </c>
    </row>
    <row r="210" spans="1:49" x14ac:dyDescent="0.25">
      <c r="A210" s="1" t="s">
        <v>512</v>
      </c>
      <c r="B210" s="1" t="s">
        <v>34</v>
      </c>
      <c r="C210" s="1">
        <v>2009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11</v>
      </c>
      <c r="J210">
        <v>0</v>
      </c>
      <c r="K210">
        <v>0</v>
      </c>
      <c r="L210">
        <v>91</v>
      </c>
      <c r="M210">
        <v>348</v>
      </c>
      <c r="N210">
        <v>450</v>
      </c>
      <c r="O210">
        <v>5168946</v>
      </c>
      <c r="P210">
        <v>2569690</v>
      </c>
      <c r="Q210">
        <v>2599256</v>
      </c>
      <c r="R210">
        <v>354883.35799999977</v>
      </c>
      <c r="S210">
        <v>681410.272</v>
      </c>
      <c r="T210">
        <v>743301.06299999997</v>
      </c>
      <c r="U210">
        <v>673770.11600000015</v>
      </c>
      <c r="V210">
        <v>731353.71600000001</v>
      </c>
      <c r="W210">
        <v>791899.47100000002</v>
      </c>
      <c r="X210">
        <v>554679.53899999999</v>
      </c>
      <c r="Y210">
        <v>321393.0470000002</v>
      </c>
      <c r="Z210">
        <v>219702.27699999997</v>
      </c>
      <c r="AA210">
        <v>98819.255999999965</v>
      </c>
      <c r="AB210" s="12">
        <f t="shared" si="17"/>
        <v>0</v>
      </c>
      <c r="AC210" s="12">
        <f t="shared" si="18"/>
        <v>0</v>
      </c>
      <c r="AD210" s="12">
        <f t="shared" si="19"/>
        <v>0</v>
      </c>
      <c r="AE210" s="12">
        <f t="shared" si="20"/>
        <v>0</v>
      </c>
      <c r="AF210" s="12">
        <f t="shared" si="20"/>
        <v>0</v>
      </c>
      <c r="AG210" s="12">
        <f t="shared" si="20"/>
        <v>1.3890652037068983E-5</v>
      </c>
      <c r="AH210" s="12">
        <f t="shared" si="20"/>
        <v>0</v>
      </c>
      <c r="AI210" s="12">
        <f t="shared" si="21"/>
        <v>0</v>
      </c>
      <c r="AJ210" s="12">
        <f t="shared" si="21"/>
        <v>4.1419689064032785E-4</v>
      </c>
      <c r="AK210" s="12">
        <f t="shared" si="21"/>
        <v>3.5215808546463874E-3</v>
      </c>
      <c r="AL210" t="e">
        <v>#N/A</v>
      </c>
      <c r="AM210" t="e">
        <v>#N/A</v>
      </c>
      <c r="AN210" t="e">
        <v>#N/A</v>
      </c>
      <c r="AO210" t="e">
        <v>#N/A</v>
      </c>
      <c r="AP210" t="e">
        <v>#N/A</v>
      </c>
      <c r="AQ210" t="e">
        <v>#N/A</v>
      </c>
      <c r="AR210" t="e">
        <v>#N/A</v>
      </c>
      <c r="AS210" t="e">
        <v>#N/A</v>
      </c>
      <c r="AT210">
        <v>0</v>
      </c>
      <c r="AU210">
        <v>0</v>
      </c>
      <c r="AV210">
        <v>0</v>
      </c>
      <c r="AW210">
        <v>0</v>
      </c>
    </row>
    <row r="211" spans="1:49" x14ac:dyDescent="0.25">
      <c r="A211" s="1" t="s">
        <v>213</v>
      </c>
      <c r="B211" s="1" t="s">
        <v>34</v>
      </c>
      <c r="C211" s="1">
        <v>2010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84</v>
      </c>
      <c r="M211">
        <v>355</v>
      </c>
      <c r="N211">
        <v>439</v>
      </c>
      <c r="O211">
        <v>5228413</v>
      </c>
      <c r="P211">
        <v>2594729</v>
      </c>
      <c r="Q211">
        <v>2633684</v>
      </c>
      <c r="R211">
        <v>352390.09799999994</v>
      </c>
      <c r="S211">
        <v>701457.01900000009</v>
      </c>
      <c r="T211">
        <v>733067.39799999993</v>
      </c>
      <c r="U211">
        <v>692633.28899999987</v>
      </c>
      <c r="V211">
        <v>713829.92499999993</v>
      </c>
      <c r="W211">
        <v>798558.91199999989</v>
      </c>
      <c r="X211">
        <v>583532.71299999987</v>
      </c>
      <c r="Y211">
        <v>331419.34799999977</v>
      </c>
      <c r="Z211">
        <v>223261.59699999998</v>
      </c>
      <c r="AA211">
        <v>98524.02899999998</v>
      </c>
      <c r="AB211" s="12">
        <f t="shared" si="17"/>
        <v>0</v>
      </c>
      <c r="AC211" s="12">
        <f t="shared" si="18"/>
        <v>0</v>
      </c>
      <c r="AD211" s="12">
        <f t="shared" si="19"/>
        <v>0</v>
      </c>
      <c r="AE211" s="12">
        <f t="shared" si="20"/>
        <v>0</v>
      </c>
      <c r="AF211" s="12">
        <f t="shared" si="20"/>
        <v>0</v>
      </c>
      <c r="AG211" s="12">
        <f t="shared" si="20"/>
        <v>0</v>
      </c>
      <c r="AH211" s="12">
        <f t="shared" si="20"/>
        <v>0</v>
      </c>
      <c r="AI211" s="12">
        <f t="shared" si="21"/>
        <v>0</v>
      </c>
      <c r="AJ211" s="12">
        <f t="shared" si="21"/>
        <v>3.7624025416247472E-4</v>
      </c>
      <c r="AK211" s="12">
        <f t="shared" si="21"/>
        <v>3.6031819202196865E-3</v>
      </c>
      <c r="AL211">
        <v>1368</v>
      </c>
      <c r="AM211">
        <v>101.86000000000001</v>
      </c>
      <c r="AN211">
        <v>0</v>
      </c>
      <c r="AO211">
        <v>118</v>
      </c>
      <c r="AP211">
        <v>1</v>
      </c>
      <c r="AQ211">
        <v>0</v>
      </c>
      <c r="AR211">
        <v>5</v>
      </c>
      <c r="AS211">
        <v>0</v>
      </c>
      <c r="AT211">
        <v>10.423088000000002</v>
      </c>
      <c r="AU211">
        <v>554</v>
      </c>
      <c r="AV211">
        <v>220</v>
      </c>
      <c r="AW211">
        <v>72521</v>
      </c>
    </row>
    <row r="212" spans="1:49" x14ac:dyDescent="0.25">
      <c r="A212" s="1" t="s">
        <v>214</v>
      </c>
      <c r="B212" s="1" t="s">
        <v>34</v>
      </c>
      <c r="C212" s="1">
        <v>2011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107</v>
      </c>
      <c r="M212">
        <v>394</v>
      </c>
      <c r="N212">
        <v>501</v>
      </c>
      <c r="O212">
        <v>5049930</v>
      </c>
      <c r="P212">
        <v>2506415</v>
      </c>
      <c r="Q212">
        <v>2543515</v>
      </c>
      <c r="R212">
        <v>339163.89199999988</v>
      </c>
      <c r="S212">
        <v>677004.9029999997</v>
      </c>
      <c r="T212">
        <v>702287.20699999994</v>
      </c>
      <c r="U212">
        <v>679763.01100000006</v>
      </c>
      <c r="V212">
        <v>673645.54800000018</v>
      </c>
      <c r="W212">
        <v>770233.87800000003</v>
      </c>
      <c r="X212">
        <v>580274.73299999989</v>
      </c>
      <c r="Y212">
        <v>323909.77599999995</v>
      </c>
      <c r="Z212">
        <v>209969.04999999996</v>
      </c>
      <c r="AA212">
        <v>95140.464999999997</v>
      </c>
      <c r="AB212" s="12">
        <f t="shared" si="17"/>
        <v>0</v>
      </c>
      <c r="AC212" s="12">
        <f t="shared" si="18"/>
        <v>0</v>
      </c>
      <c r="AD212" s="12">
        <f t="shared" si="19"/>
        <v>0</v>
      </c>
      <c r="AE212" s="12">
        <f t="shared" si="20"/>
        <v>0</v>
      </c>
      <c r="AF212" s="12">
        <f t="shared" si="20"/>
        <v>0</v>
      </c>
      <c r="AG212" s="12">
        <f t="shared" si="20"/>
        <v>0</v>
      </c>
      <c r="AH212" s="12">
        <f t="shared" si="20"/>
        <v>0</v>
      </c>
      <c r="AI212" s="12">
        <f t="shared" si="21"/>
        <v>0</v>
      </c>
      <c r="AJ212" s="12">
        <f t="shared" si="21"/>
        <v>5.0959891469718995E-4</v>
      </c>
      <c r="AK212" s="12">
        <f t="shared" si="21"/>
        <v>4.1412452629908843E-3</v>
      </c>
      <c r="AL212">
        <v>6535</v>
      </c>
      <c r="AM212">
        <v>457.03</v>
      </c>
      <c r="AN212">
        <v>15</v>
      </c>
      <c r="AO212">
        <v>622</v>
      </c>
      <c r="AP212">
        <v>96</v>
      </c>
      <c r="AQ212">
        <v>0</v>
      </c>
      <c r="AR212">
        <v>413</v>
      </c>
      <c r="AS212">
        <v>0</v>
      </c>
      <c r="AT212">
        <v>71.476651000000018</v>
      </c>
      <c r="AU212">
        <v>3076</v>
      </c>
      <c r="AV212">
        <v>605</v>
      </c>
      <c r="AW212">
        <v>208509</v>
      </c>
    </row>
    <row r="213" spans="1:49" x14ac:dyDescent="0.25">
      <c r="A213" s="1" t="s">
        <v>215</v>
      </c>
      <c r="B213" s="1" t="s">
        <v>34</v>
      </c>
      <c r="C213" s="1">
        <v>2012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20</v>
      </c>
      <c r="L213">
        <v>131</v>
      </c>
      <c r="M213">
        <v>366</v>
      </c>
      <c r="N213">
        <v>517</v>
      </c>
      <c r="O213">
        <v>5032187</v>
      </c>
      <c r="P213">
        <v>2498565</v>
      </c>
      <c r="Q213">
        <v>2533622</v>
      </c>
      <c r="R213">
        <v>335678.71800000005</v>
      </c>
      <c r="S213">
        <v>672423.7489999996</v>
      </c>
      <c r="T213">
        <v>695542.51</v>
      </c>
      <c r="U213">
        <v>687377.87699999986</v>
      </c>
      <c r="V213">
        <v>654897.17600000044</v>
      </c>
      <c r="W213">
        <v>758363.18500000029</v>
      </c>
      <c r="X213">
        <v>593456.24599999993</v>
      </c>
      <c r="Y213">
        <v>332030.82399999991</v>
      </c>
      <c r="Z213">
        <v>206004.81399999998</v>
      </c>
      <c r="AA213">
        <v>94985.637999999948</v>
      </c>
      <c r="AB213" s="12">
        <f t="shared" si="17"/>
        <v>0</v>
      </c>
      <c r="AC213" s="12">
        <f t="shared" si="18"/>
        <v>0</v>
      </c>
      <c r="AD213" s="12">
        <f t="shared" si="19"/>
        <v>0</v>
      </c>
      <c r="AE213" s="12">
        <f t="shared" si="20"/>
        <v>0</v>
      </c>
      <c r="AF213" s="12">
        <f t="shared" si="20"/>
        <v>0</v>
      </c>
      <c r="AG213" s="12">
        <f t="shared" si="20"/>
        <v>0</v>
      </c>
      <c r="AH213" s="12">
        <f t="shared" si="20"/>
        <v>0</v>
      </c>
      <c r="AI213" s="12">
        <f t="shared" si="21"/>
        <v>6.0235371400337231E-5</v>
      </c>
      <c r="AJ213" s="12">
        <f t="shared" si="21"/>
        <v>6.3590746961864693E-4</v>
      </c>
      <c r="AK213" s="12">
        <f t="shared" si="21"/>
        <v>3.8532141037995681E-3</v>
      </c>
      <c r="AL213">
        <v>8020</v>
      </c>
      <c r="AM213">
        <v>862.64999999999986</v>
      </c>
      <c r="AN213">
        <v>81</v>
      </c>
      <c r="AO213">
        <v>1772</v>
      </c>
      <c r="AP213">
        <v>111</v>
      </c>
      <c r="AQ213">
        <v>0</v>
      </c>
      <c r="AR213">
        <v>310</v>
      </c>
      <c r="AS213">
        <v>3</v>
      </c>
      <c r="AT213">
        <v>65.305530999999988</v>
      </c>
      <c r="AU213">
        <v>2625</v>
      </c>
      <c r="AV213">
        <v>672</v>
      </c>
      <c r="AW213">
        <v>212972</v>
      </c>
    </row>
    <row r="214" spans="1:49" x14ac:dyDescent="0.25">
      <c r="A214" s="1" t="s">
        <v>216</v>
      </c>
      <c r="B214" s="1" t="s">
        <v>34</v>
      </c>
      <c r="C214" s="1">
        <v>2013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28</v>
      </c>
      <c r="L214">
        <v>119</v>
      </c>
      <c r="M214">
        <v>420</v>
      </c>
      <c r="N214">
        <v>567</v>
      </c>
      <c r="O214">
        <v>5190792</v>
      </c>
      <c r="P214">
        <v>2571089</v>
      </c>
      <c r="Q214">
        <v>2619703</v>
      </c>
      <c r="R214">
        <v>336961.84200000006</v>
      </c>
      <c r="S214">
        <v>680429.47300000023</v>
      </c>
      <c r="T214">
        <v>698919.05100000009</v>
      </c>
      <c r="U214">
        <v>699737.86399999983</v>
      </c>
      <c r="V214">
        <v>649787.9859999998</v>
      </c>
      <c r="W214">
        <v>761382.42600000009</v>
      </c>
      <c r="X214">
        <v>641259.38199999987</v>
      </c>
      <c r="Y214">
        <v>382088.15799999994</v>
      </c>
      <c r="Z214">
        <v>234822.93199999991</v>
      </c>
      <c r="AA214">
        <v>107269.713</v>
      </c>
      <c r="AB214" s="12">
        <f t="shared" si="17"/>
        <v>0</v>
      </c>
      <c r="AC214" s="12">
        <f t="shared" si="18"/>
        <v>0</v>
      </c>
      <c r="AD214" s="12">
        <f t="shared" si="19"/>
        <v>0</v>
      </c>
      <c r="AE214" s="12">
        <f t="shared" si="20"/>
        <v>0</v>
      </c>
      <c r="AF214" s="12">
        <f t="shared" si="20"/>
        <v>0</v>
      </c>
      <c r="AG214" s="12">
        <f t="shared" si="20"/>
        <v>0</v>
      </c>
      <c r="AH214" s="12">
        <f t="shared" si="20"/>
        <v>0</v>
      </c>
      <c r="AI214" s="12">
        <f t="shared" si="21"/>
        <v>7.3281517403111991E-5</v>
      </c>
      <c r="AJ214" s="12">
        <f t="shared" si="21"/>
        <v>5.067648163084858E-4</v>
      </c>
      <c r="AK214" s="12">
        <f t="shared" si="21"/>
        <v>3.9153642557056157E-3</v>
      </c>
      <c r="AL214">
        <v>10359</v>
      </c>
      <c r="AM214">
        <v>510.41999999999996</v>
      </c>
      <c r="AN214">
        <v>317</v>
      </c>
      <c r="AO214">
        <v>1227</v>
      </c>
      <c r="AP214">
        <v>112</v>
      </c>
      <c r="AQ214">
        <v>0</v>
      </c>
      <c r="AR214">
        <v>478</v>
      </c>
      <c r="AS214">
        <v>0</v>
      </c>
      <c r="AT214">
        <v>62.973098200000024</v>
      </c>
      <c r="AU214">
        <v>2697</v>
      </c>
      <c r="AV214">
        <v>652</v>
      </c>
      <c r="AW214">
        <v>216501</v>
      </c>
    </row>
    <row r="215" spans="1:49" x14ac:dyDescent="0.25">
      <c r="A215" s="1" t="s">
        <v>217</v>
      </c>
      <c r="B215" s="1" t="s">
        <v>34</v>
      </c>
      <c r="C215" s="1">
        <v>2014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10</v>
      </c>
      <c r="J215">
        <v>10</v>
      </c>
      <c r="K215">
        <v>11</v>
      </c>
      <c r="L215">
        <v>77</v>
      </c>
      <c r="M215">
        <v>337</v>
      </c>
      <c r="N215">
        <v>445</v>
      </c>
      <c r="O215">
        <v>5166404</v>
      </c>
      <c r="P215">
        <v>2565529</v>
      </c>
      <c r="Q215">
        <v>2600875</v>
      </c>
      <c r="R215">
        <v>338865.79599999997</v>
      </c>
      <c r="S215">
        <v>688227.07600000012</v>
      </c>
      <c r="T215">
        <v>693603.9160000002</v>
      </c>
      <c r="U215">
        <v>716060.6470000007</v>
      </c>
      <c r="V215">
        <v>649973.1860000001</v>
      </c>
      <c r="W215">
        <v>751667.54999999993</v>
      </c>
      <c r="X215">
        <v>642692.54999999981</v>
      </c>
      <c r="Y215">
        <v>372090.58100000018</v>
      </c>
      <c r="Z215">
        <v>213690.90699999995</v>
      </c>
      <c r="AA215">
        <v>100288.46399999999</v>
      </c>
      <c r="AB215" s="12">
        <f t="shared" si="17"/>
        <v>0</v>
      </c>
      <c r="AC215" s="12">
        <f t="shared" si="18"/>
        <v>0</v>
      </c>
      <c r="AD215" s="12">
        <f t="shared" si="19"/>
        <v>0</v>
      </c>
      <c r="AE215" s="12">
        <f t="shared" si="20"/>
        <v>0</v>
      </c>
      <c r="AF215" s="12">
        <f t="shared" si="20"/>
        <v>0</v>
      </c>
      <c r="AG215" s="12">
        <f t="shared" si="20"/>
        <v>1.3303753767207325E-5</v>
      </c>
      <c r="AH215" s="12">
        <f t="shared" si="20"/>
        <v>1.5559539316271835E-5</v>
      </c>
      <c r="AI215" s="12">
        <f t="shared" si="21"/>
        <v>2.9562694036589964E-5</v>
      </c>
      <c r="AJ215" s="12">
        <f t="shared" si="21"/>
        <v>3.6033353538997341E-4</v>
      </c>
      <c r="AK215" s="12">
        <f t="shared" si="21"/>
        <v>3.3603067248093462E-3</v>
      </c>
      <c r="AL215">
        <v>18037</v>
      </c>
      <c r="AM215">
        <v>634.22</v>
      </c>
      <c r="AN215">
        <v>975</v>
      </c>
      <c r="AO215">
        <v>2164</v>
      </c>
      <c r="AP215">
        <v>1248</v>
      </c>
      <c r="AQ215">
        <v>0</v>
      </c>
      <c r="AR215">
        <v>163</v>
      </c>
      <c r="AS215">
        <v>0</v>
      </c>
      <c r="AT215">
        <v>92.900611999999981</v>
      </c>
      <c r="AU215">
        <v>4099</v>
      </c>
      <c r="AV215">
        <v>758</v>
      </c>
      <c r="AW215">
        <v>230671</v>
      </c>
    </row>
    <row r="216" spans="1:49" x14ac:dyDescent="0.25">
      <c r="A216" s="1" t="s">
        <v>218</v>
      </c>
      <c r="B216" s="1" t="s">
        <v>34</v>
      </c>
      <c r="C216" s="1">
        <v>2015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31</v>
      </c>
      <c r="L216">
        <v>116</v>
      </c>
      <c r="M216">
        <v>415</v>
      </c>
      <c r="N216">
        <v>562</v>
      </c>
      <c r="O216">
        <v>5152678</v>
      </c>
      <c r="P216">
        <v>2558610</v>
      </c>
      <c r="Q216">
        <v>2594068</v>
      </c>
      <c r="R216">
        <v>332898.69199999998</v>
      </c>
      <c r="S216">
        <v>680407.14600000007</v>
      </c>
      <c r="T216">
        <v>682235.72900000017</v>
      </c>
      <c r="U216">
        <v>713599.71199999971</v>
      </c>
      <c r="V216">
        <v>642341.13599999994</v>
      </c>
      <c r="W216">
        <v>736804.21499999997</v>
      </c>
      <c r="X216">
        <v>658229.79</v>
      </c>
      <c r="Y216">
        <v>385699.7809999999</v>
      </c>
      <c r="Z216">
        <v>215767.39300000004</v>
      </c>
      <c r="AA216">
        <v>102889.86700000001</v>
      </c>
      <c r="AB216" s="12">
        <f t="shared" si="17"/>
        <v>0</v>
      </c>
      <c r="AC216" s="12">
        <f t="shared" si="18"/>
        <v>0</v>
      </c>
      <c r="AD216" s="12">
        <f t="shared" si="19"/>
        <v>0</v>
      </c>
      <c r="AE216" s="12">
        <f t="shared" si="20"/>
        <v>0</v>
      </c>
      <c r="AF216" s="12">
        <f t="shared" si="20"/>
        <v>0</v>
      </c>
      <c r="AG216" s="12">
        <f t="shared" si="20"/>
        <v>0</v>
      </c>
      <c r="AH216" s="12">
        <f t="shared" si="20"/>
        <v>0</v>
      </c>
      <c r="AI216" s="12">
        <f t="shared" si="21"/>
        <v>8.0373392796922563E-5</v>
      </c>
      <c r="AJ216" s="12">
        <f t="shared" si="21"/>
        <v>5.3761598723121233E-4</v>
      </c>
      <c r="AK216" s="12">
        <f t="shared" si="21"/>
        <v>4.0334389780093691E-3</v>
      </c>
      <c r="AL216">
        <v>12755</v>
      </c>
      <c r="AM216">
        <v>292.24999999999994</v>
      </c>
      <c r="AN216">
        <v>2</v>
      </c>
      <c r="AO216">
        <v>685</v>
      </c>
      <c r="AP216">
        <v>258</v>
      </c>
      <c r="AQ216">
        <v>0</v>
      </c>
      <c r="AR216">
        <v>731</v>
      </c>
      <c r="AS216">
        <v>1</v>
      </c>
      <c r="AT216">
        <v>81.860613000000001</v>
      </c>
      <c r="AU216">
        <v>3962</v>
      </c>
      <c r="AV216">
        <v>756</v>
      </c>
      <c r="AW216">
        <v>252376</v>
      </c>
    </row>
    <row r="217" spans="1:49" x14ac:dyDescent="0.25">
      <c r="A217" s="1" t="s">
        <v>413</v>
      </c>
      <c r="B217" s="1" t="s">
        <v>34</v>
      </c>
      <c r="C217" s="1">
        <v>2016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13</v>
      </c>
      <c r="L217">
        <v>56</v>
      </c>
      <c r="M217">
        <v>275</v>
      </c>
      <c r="N217">
        <v>344</v>
      </c>
      <c r="O217">
        <v>5195638</v>
      </c>
      <c r="P217">
        <v>2581749</v>
      </c>
      <c r="Q217">
        <v>2613889</v>
      </c>
      <c r="R217">
        <v>333261.73300000007</v>
      </c>
      <c r="S217">
        <v>686280.82900000014</v>
      </c>
      <c r="T217">
        <v>683388.95499999996</v>
      </c>
      <c r="U217">
        <v>715947.02999999968</v>
      </c>
      <c r="V217">
        <v>643762.9589999998</v>
      </c>
      <c r="W217">
        <v>724190.92999999993</v>
      </c>
      <c r="X217">
        <v>674338.50699999998</v>
      </c>
      <c r="Y217">
        <v>408009.49199999985</v>
      </c>
      <c r="Z217">
        <v>218535.731</v>
      </c>
      <c r="AA217">
        <v>107132.14099999999</v>
      </c>
      <c r="AB217" s="12">
        <f t="shared" si="17"/>
        <v>0</v>
      </c>
      <c r="AC217" s="12">
        <f t="shared" si="18"/>
        <v>0</v>
      </c>
      <c r="AD217" s="12">
        <f t="shared" si="19"/>
        <v>0</v>
      </c>
      <c r="AE217" s="12">
        <f t="shared" si="20"/>
        <v>0</v>
      </c>
      <c r="AF217" s="12">
        <f t="shared" si="20"/>
        <v>0</v>
      </c>
      <c r="AG217" s="12">
        <f t="shared" si="20"/>
        <v>0</v>
      </c>
      <c r="AH217" s="12">
        <f t="shared" si="20"/>
        <v>0</v>
      </c>
      <c r="AI217" s="12">
        <f t="shared" si="21"/>
        <v>3.186200383789112E-5</v>
      </c>
      <c r="AJ217" s="12">
        <f t="shared" si="21"/>
        <v>2.5625100180985965E-4</v>
      </c>
      <c r="AK217" s="12">
        <f t="shared" si="21"/>
        <v>2.566923403500356E-3</v>
      </c>
      <c r="AL217" t="e">
        <v>#N/A</v>
      </c>
      <c r="AM217" t="e">
        <v>#N/A</v>
      </c>
      <c r="AN217" t="e">
        <v>#N/A</v>
      </c>
      <c r="AO217" t="e">
        <v>#N/A</v>
      </c>
      <c r="AP217" t="e">
        <v>#N/A</v>
      </c>
      <c r="AQ217" t="e">
        <v>#N/A</v>
      </c>
      <c r="AR217" t="e">
        <v>#N/A</v>
      </c>
      <c r="AS217" t="e">
        <v>#N/A</v>
      </c>
      <c r="AT217">
        <v>63.733734000000013</v>
      </c>
      <c r="AU217">
        <v>2764</v>
      </c>
      <c r="AV217">
        <v>783</v>
      </c>
      <c r="AW217">
        <v>208374</v>
      </c>
    </row>
    <row r="218" spans="1:49" x14ac:dyDescent="0.25">
      <c r="A218" s="1" t="s">
        <v>414</v>
      </c>
      <c r="B218" s="1" t="s">
        <v>34</v>
      </c>
      <c r="C218" s="1">
        <v>2017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27</v>
      </c>
      <c r="L218">
        <v>88</v>
      </c>
      <c r="M218">
        <v>377</v>
      </c>
      <c r="N218">
        <v>492</v>
      </c>
      <c r="O218">
        <v>4927974</v>
      </c>
      <c r="P218">
        <v>2448110</v>
      </c>
      <c r="Q218">
        <v>2479864</v>
      </c>
      <c r="R218">
        <v>316049</v>
      </c>
      <c r="S218">
        <v>650976</v>
      </c>
      <c r="T218">
        <v>639854</v>
      </c>
      <c r="U218">
        <v>684324</v>
      </c>
      <c r="V218">
        <v>616148</v>
      </c>
      <c r="W218">
        <v>671407</v>
      </c>
      <c r="X218">
        <v>646451</v>
      </c>
      <c r="Y218">
        <v>398504</v>
      </c>
      <c r="Z218">
        <v>205756</v>
      </c>
      <c r="AA218">
        <v>98505</v>
      </c>
      <c r="AB218" s="12">
        <f t="shared" si="17"/>
        <v>0</v>
      </c>
      <c r="AC218" s="12">
        <f t="shared" si="18"/>
        <v>0</v>
      </c>
      <c r="AD218" s="12">
        <f t="shared" si="19"/>
        <v>0</v>
      </c>
      <c r="AE218" s="12">
        <f t="shared" si="20"/>
        <v>0</v>
      </c>
      <c r="AF218" s="12">
        <f t="shared" si="20"/>
        <v>0</v>
      </c>
      <c r="AG218" s="12">
        <f t="shared" si="20"/>
        <v>0</v>
      </c>
      <c r="AH218" s="12">
        <f t="shared" si="20"/>
        <v>0</v>
      </c>
      <c r="AI218" s="12">
        <f t="shared" si="21"/>
        <v>6.7753397707425776E-5</v>
      </c>
      <c r="AJ218" s="12">
        <f t="shared" si="21"/>
        <v>4.2769105153677171E-4</v>
      </c>
      <c r="AK218" s="12">
        <f t="shared" si="21"/>
        <v>3.8272168925435257E-3</v>
      </c>
      <c r="AL218" t="e">
        <v>#N/A</v>
      </c>
      <c r="AM218" t="e">
        <v>#N/A</v>
      </c>
      <c r="AN218" t="e">
        <v>#N/A</v>
      </c>
      <c r="AO218" t="e">
        <v>#N/A</v>
      </c>
      <c r="AP218" t="e">
        <v>#N/A</v>
      </c>
      <c r="AQ218" t="e">
        <v>#N/A</v>
      </c>
      <c r="AR218" t="e">
        <v>#N/A</v>
      </c>
      <c r="AS218" t="e">
        <v>#N/A</v>
      </c>
      <c r="AT218">
        <v>103.258765</v>
      </c>
      <c r="AU218">
        <v>7872</v>
      </c>
      <c r="AV218">
        <v>1293</v>
      </c>
      <c r="AW218">
        <v>380154</v>
      </c>
    </row>
    <row r="219" spans="1:49" x14ac:dyDescent="0.25">
      <c r="A219" s="1" t="s">
        <v>513</v>
      </c>
      <c r="B219" s="1" t="s">
        <v>35</v>
      </c>
      <c r="C219" s="1">
        <v>2009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26</v>
      </c>
      <c r="L219">
        <v>159</v>
      </c>
      <c r="M219">
        <v>219</v>
      </c>
      <c r="N219">
        <v>404</v>
      </c>
      <c r="O219">
        <v>2922240</v>
      </c>
      <c r="P219">
        <v>1416956</v>
      </c>
      <c r="Q219">
        <v>1505284</v>
      </c>
      <c r="R219">
        <v>215338.05700000003</v>
      </c>
      <c r="S219">
        <v>416772.9219999999</v>
      </c>
      <c r="T219">
        <v>447296.75400000002</v>
      </c>
      <c r="U219">
        <v>381306.36799999996</v>
      </c>
      <c r="V219">
        <v>383759.94999999995</v>
      </c>
      <c r="W219">
        <v>403646.66700000007</v>
      </c>
      <c r="X219">
        <v>310222.7759999999</v>
      </c>
      <c r="Y219">
        <v>194329.20300000001</v>
      </c>
      <c r="Z219">
        <v>124229.84300000002</v>
      </c>
      <c r="AA219">
        <v>46621.498</v>
      </c>
      <c r="AB219" s="12">
        <f t="shared" si="17"/>
        <v>0</v>
      </c>
      <c r="AC219" s="12">
        <f t="shared" si="18"/>
        <v>0</v>
      </c>
      <c r="AD219" s="12">
        <f t="shared" si="19"/>
        <v>0</v>
      </c>
      <c r="AE219" s="12">
        <f t="shared" si="20"/>
        <v>0</v>
      </c>
      <c r="AF219" s="12">
        <f t="shared" si="20"/>
        <v>0</v>
      </c>
      <c r="AG219" s="12">
        <f t="shared" si="20"/>
        <v>0</v>
      </c>
      <c r="AH219" s="12">
        <f t="shared" si="20"/>
        <v>0</v>
      </c>
      <c r="AI219" s="12">
        <f t="shared" si="21"/>
        <v>1.3379358119427887E-4</v>
      </c>
      <c r="AJ219" s="12">
        <f t="shared" si="21"/>
        <v>1.2798857034698175E-3</v>
      </c>
      <c r="AK219" s="12">
        <f t="shared" si="21"/>
        <v>4.6974037599564044E-3</v>
      </c>
      <c r="AL219" t="e">
        <v>#N/A</v>
      </c>
      <c r="AM219" t="e">
        <v>#N/A</v>
      </c>
      <c r="AN219" t="e">
        <v>#N/A</v>
      </c>
      <c r="AO219" t="e">
        <v>#N/A</v>
      </c>
      <c r="AP219" t="e">
        <v>#N/A</v>
      </c>
      <c r="AQ219" t="e">
        <v>#N/A</v>
      </c>
      <c r="AR219" t="e">
        <v>#N/A</v>
      </c>
      <c r="AS219" t="e">
        <v>#N/A</v>
      </c>
      <c r="AT219">
        <v>0</v>
      </c>
      <c r="AU219">
        <v>0</v>
      </c>
      <c r="AV219">
        <v>0</v>
      </c>
      <c r="AW219">
        <v>0</v>
      </c>
    </row>
    <row r="220" spans="1:49" x14ac:dyDescent="0.25">
      <c r="A220" s="1" t="s">
        <v>219</v>
      </c>
      <c r="B220" s="1" t="s">
        <v>35</v>
      </c>
      <c r="C220" s="1">
        <v>2010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>
        <v>31</v>
      </c>
      <c r="L220">
        <v>123</v>
      </c>
      <c r="M220">
        <v>217</v>
      </c>
      <c r="N220">
        <v>381</v>
      </c>
      <c r="O220">
        <v>2821136</v>
      </c>
      <c r="P220">
        <v>1369813</v>
      </c>
      <c r="Q220">
        <v>1451323</v>
      </c>
      <c r="R220">
        <v>199939.44999999995</v>
      </c>
      <c r="S220">
        <v>398252.33499999996</v>
      </c>
      <c r="T220">
        <v>424340.39299999998</v>
      </c>
      <c r="U220">
        <v>364378.14799999981</v>
      </c>
      <c r="V220">
        <v>369638.68599999993</v>
      </c>
      <c r="W220">
        <v>397130.7699999999</v>
      </c>
      <c r="X220">
        <v>315735.36099999992</v>
      </c>
      <c r="Y220">
        <v>195663.83799999999</v>
      </c>
      <c r="Z220">
        <v>113743.39799999997</v>
      </c>
      <c r="AA220">
        <v>41388.429999999993</v>
      </c>
      <c r="AB220" s="12">
        <f t="shared" si="17"/>
        <v>0</v>
      </c>
      <c r="AC220" s="12">
        <f t="shared" si="18"/>
        <v>0</v>
      </c>
      <c r="AD220" s="12">
        <f t="shared" si="19"/>
        <v>0</v>
      </c>
      <c r="AE220" s="12">
        <f t="shared" si="20"/>
        <v>0</v>
      </c>
      <c r="AF220" s="12">
        <f t="shared" si="20"/>
        <v>0</v>
      </c>
      <c r="AG220" s="12">
        <f t="shared" si="20"/>
        <v>0</v>
      </c>
      <c r="AH220" s="12">
        <f t="shared" si="20"/>
        <v>3.1672093896381797E-5</v>
      </c>
      <c r="AI220" s="12">
        <f t="shared" si="21"/>
        <v>1.5843499911312177E-4</v>
      </c>
      <c r="AJ220" s="12">
        <f t="shared" si="21"/>
        <v>1.0813814442223717E-3</v>
      </c>
      <c r="AK220" s="12">
        <f t="shared" si="21"/>
        <v>5.2430111507008126E-3</v>
      </c>
      <c r="AL220">
        <v>40</v>
      </c>
      <c r="AM220">
        <v>50.769999999999996</v>
      </c>
      <c r="AN220">
        <v>0</v>
      </c>
      <c r="AO220">
        <v>0</v>
      </c>
      <c r="AP220">
        <v>0</v>
      </c>
      <c r="AQ220">
        <v>0</v>
      </c>
      <c r="AR220">
        <v>7</v>
      </c>
      <c r="AS220">
        <v>0</v>
      </c>
      <c r="AT220">
        <v>67.490180000000009</v>
      </c>
      <c r="AU220">
        <v>11416</v>
      </c>
      <c r="AV220">
        <v>587</v>
      </c>
      <c r="AW220">
        <v>220284</v>
      </c>
    </row>
    <row r="221" spans="1:49" x14ac:dyDescent="0.25">
      <c r="A221" s="1" t="s">
        <v>220</v>
      </c>
      <c r="B221" s="1" t="s">
        <v>35</v>
      </c>
      <c r="C221" s="1">
        <v>2011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21</v>
      </c>
      <c r="L221">
        <v>201</v>
      </c>
      <c r="M221">
        <v>217</v>
      </c>
      <c r="N221">
        <v>439</v>
      </c>
      <c r="O221">
        <v>2752624</v>
      </c>
      <c r="P221">
        <v>1338106</v>
      </c>
      <c r="Q221">
        <v>1414518</v>
      </c>
      <c r="R221">
        <v>194829.02499999999</v>
      </c>
      <c r="S221">
        <v>388394.73800000001</v>
      </c>
      <c r="T221">
        <v>401460.35999999993</v>
      </c>
      <c r="U221">
        <v>356345.69999999995</v>
      </c>
      <c r="V221">
        <v>358445.89900000003</v>
      </c>
      <c r="W221">
        <v>388306.57999999984</v>
      </c>
      <c r="X221">
        <v>317157.68600000005</v>
      </c>
      <c r="Y221">
        <v>195286.872</v>
      </c>
      <c r="Z221">
        <v>111479.44100000002</v>
      </c>
      <c r="AA221">
        <v>40236.578000000001</v>
      </c>
      <c r="AB221" s="12">
        <f t="shared" si="17"/>
        <v>0</v>
      </c>
      <c r="AC221" s="12">
        <f t="shared" si="18"/>
        <v>0</v>
      </c>
      <c r="AD221" s="12">
        <f t="shared" si="19"/>
        <v>0</v>
      </c>
      <c r="AE221" s="12">
        <f t="shared" si="20"/>
        <v>0</v>
      </c>
      <c r="AF221" s="12">
        <f t="shared" si="20"/>
        <v>0</v>
      </c>
      <c r="AG221" s="12">
        <f t="shared" si="20"/>
        <v>0</v>
      </c>
      <c r="AH221" s="12">
        <f t="shared" si="20"/>
        <v>0</v>
      </c>
      <c r="AI221" s="12">
        <f t="shared" si="21"/>
        <v>1.075341101269726E-4</v>
      </c>
      <c r="AJ221" s="12">
        <f t="shared" si="21"/>
        <v>1.8030230345342328E-3</v>
      </c>
      <c r="AK221" s="12">
        <f t="shared" si="21"/>
        <v>5.3931027633612382E-3</v>
      </c>
      <c r="AL221">
        <v>377</v>
      </c>
      <c r="AM221">
        <v>162.60999999999999</v>
      </c>
      <c r="AN221">
        <v>4</v>
      </c>
      <c r="AO221">
        <v>15</v>
      </c>
      <c r="AP221">
        <v>0</v>
      </c>
      <c r="AQ221">
        <v>0</v>
      </c>
      <c r="AR221">
        <v>4</v>
      </c>
      <c r="AS221">
        <v>0</v>
      </c>
      <c r="AT221">
        <v>168.22151999999997</v>
      </c>
      <c r="AU221">
        <v>26015</v>
      </c>
      <c r="AV221">
        <v>2124</v>
      </c>
      <c r="AW221">
        <v>795501</v>
      </c>
    </row>
    <row r="222" spans="1:49" x14ac:dyDescent="0.25">
      <c r="A222" s="1" t="s">
        <v>221</v>
      </c>
      <c r="B222" s="1" t="s">
        <v>35</v>
      </c>
      <c r="C222" s="1">
        <v>2012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46</v>
      </c>
      <c r="L222">
        <v>102</v>
      </c>
      <c r="M222">
        <v>237</v>
      </c>
      <c r="N222">
        <v>385</v>
      </c>
      <c r="O222">
        <v>2787849</v>
      </c>
      <c r="P222">
        <v>1352621</v>
      </c>
      <c r="Q222">
        <v>1435228</v>
      </c>
      <c r="R222">
        <v>195379.45999999985</v>
      </c>
      <c r="S222">
        <v>390067.65300000005</v>
      </c>
      <c r="T222">
        <v>412468.54600000009</v>
      </c>
      <c r="U222">
        <v>360477.31900000002</v>
      </c>
      <c r="V222">
        <v>353756.54000000015</v>
      </c>
      <c r="W222">
        <v>388065.89699999982</v>
      </c>
      <c r="X222">
        <v>328897.359</v>
      </c>
      <c r="Y222">
        <v>203701.18499999982</v>
      </c>
      <c r="Z222">
        <v>113241.24099999997</v>
      </c>
      <c r="AA222">
        <v>42044.556999999986</v>
      </c>
      <c r="AB222" s="12">
        <f t="shared" si="17"/>
        <v>0</v>
      </c>
      <c r="AC222" s="12">
        <f t="shared" si="18"/>
        <v>0</v>
      </c>
      <c r="AD222" s="12">
        <f t="shared" si="19"/>
        <v>0</v>
      </c>
      <c r="AE222" s="12">
        <f t="shared" si="20"/>
        <v>0</v>
      </c>
      <c r="AF222" s="12">
        <f t="shared" si="20"/>
        <v>0</v>
      </c>
      <c r="AG222" s="12">
        <f t="shared" si="20"/>
        <v>0</v>
      </c>
      <c r="AH222" s="12">
        <f t="shared" si="20"/>
        <v>0</v>
      </c>
      <c r="AI222" s="12">
        <f t="shared" si="21"/>
        <v>2.2582097399187953E-4</v>
      </c>
      <c r="AJ222" s="12">
        <f t="shared" si="21"/>
        <v>9.0073191621063242E-4</v>
      </c>
      <c r="AK222" s="12">
        <f t="shared" si="21"/>
        <v>5.6368770873242895E-3</v>
      </c>
      <c r="AL222">
        <v>1289</v>
      </c>
      <c r="AM222">
        <v>579.24999999999989</v>
      </c>
      <c r="AN222">
        <v>8</v>
      </c>
      <c r="AO222">
        <v>136</v>
      </c>
      <c r="AP222">
        <v>92</v>
      </c>
      <c r="AQ222">
        <v>0</v>
      </c>
      <c r="AR222">
        <v>17</v>
      </c>
      <c r="AS222">
        <v>0</v>
      </c>
      <c r="AT222">
        <v>212.48342000000005</v>
      </c>
      <c r="AU222">
        <v>26976</v>
      </c>
      <c r="AV222">
        <v>1892</v>
      </c>
      <c r="AW222">
        <v>618102</v>
      </c>
    </row>
    <row r="223" spans="1:49" x14ac:dyDescent="0.25">
      <c r="A223" s="1" t="s">
        <v>222</v>
      </c>
      <c r="B223" s="1" t="s">
        <v>35</v>
      </c>
      <c r="C223" s="1">
        <v>2013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38</v>
      </c>
      <c r="K223">
        <v>78</v>
      </c>
      <c r="L223">
        <v>200</v>
      </c>
      <c r="M223">
        <v>282</v>
      </c>
      <c r="N223">
        <v>598</v>
      </c>
      <c r="O223">
        <v>2808240</v>
      </c>
      <c r="P223">
        <v>1363424</v>
      </c>
      <c r="Q223">
        <v>1444816</v>
      </c>
      <c r="R223">
        <v>194963.78499999997</v>
      </c>
      <c r="S223">
        <v>393399.83199999982</v>
      </c>
      <c r="T223">
        <v>413405.25900000008</v>
      </c>
      <c r="U223">
        <v>366269.70699999994</v>
      </c>
      <c r="V223">
        <v>351704.45399999997</v>
      </c>
      <c r="W223">
        <v>384107.89599999989</v>
      </c>
      <c r="X223">
        <v>335586.49799999991</v>
      </c>
      <c r="Y223">
        <v>209363.905</v>
      </c>
      <c r="Z223">
        <v>115259.75400000002</v>
      </c>
      <c r="AA223">
        <v>43571.198000000004</v>
      </c>
      <c r="AB223" s="12">
        <f t="shared" si="17"/>
        <v>0</v>
      </c>
      <c r="AC223" s="12">
        <f t="shared" si="18"/>
        <v>0</v>
      </c>
      <c r="AD223" s="12">
        <f t="shared" si="19"/>
        <v>0</v>
      </c>
      <c r="AE223" s="12">
        <f t="shared" si="20"/>
        <v>0</v>
      </c>
      <c r="AF223" s="12">
        <f t="shared" si="20"/>
        <v>0</v>
      </c>
      <c r="AG223" s="12">
        <f t="shared" si="20"/>
        <v>0</v>
      </c>
      <c r="AH223" s="12">
        <f t="shared" si="20"/>
        <v>1.1323459145844423E-4</v>
      </c>
      <c r="AI223" s="12">
        <f t="shared" si="21"/>
        <v>3.7255705562045185E-4</v>
      </c>
      <c r="AJ223" s="12">
        <f t="shared" si="21"/>
        <v>1.7352110607489234E-3</v>
      </c>
      <c r="AK223" s="12">
        <f t="shared" si="21"/>
        <v>6.4721653969670506E-3</v>
      </c>
      <c r="AL223">
        <v>2219</v>
      </c>
      <c r="AM223">
        <v>569.5</v>
      </c>
      <c r="AN223">
        <v>93</v>
      </c>
      <c r="AO223">
        <v>37</v>
      </c>
      <c r="AP223">
        <v>242</v>
      </c>
      <c r="AQ223">
        <v>0</v>
      </c>
      <c r="AR223">
        <v>79</v>
      </c>
      <c r="AS223">
        <v>0</v>
      </c>
      <c r="AT223">
        <v>192.71796000000001</v>
      </c>
      <c r="AU223">
        <v>31897</v>
      </c>
      <c r="AV223">
        <v>2171</v>
      </c>
      <c r="AW223">
        <v>845638</v>
      </c>
    </row>
    <row r="224" spans="1:49" x14ac:dyDescent="0.25">
      <c r="A224" s="1" t="s">
        <v>223</v>
      </c>
      <c r="B224" s="1" t="s">
        <v>35</v>
      </c>
      <c r="C224" s="1">
        <v>2014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12</v>
      </c>
      <c r="J224">
        <v>75</v>
      </c>
      <c r="K224">
        <v>92</v>
      </c>
      <c r="L224">
        <v>197</v>
      </c>
      <c r="M224">
        <v>236</v>
      </c>
      <c r="N224">
        <v>612</v>
      </c>
      <c r="O224">
        <v>2684587</v>
      </c>
      <c r="P224">
        <v>1306325</v>
      </c>
      <c r="Q224">
        <v>1378262</v>
      </c>
      <c r="R224">
        <v>179679.43800000002</v>
      </c>
      <c r="S224">
        <v>372766.31900000013</v>
      </c>
      <c r="T224">
        <v>383853.21099999989</v>
      </c>
      <c r="U224">
        <v>348531.09400000004</v>
      </c>
      <c r="V224">
        <v>335227.13199999998</v>
      </c>
      <c r="W224">
        <v>365431.32299999992</v>
      </c>
      <c r="X224">
        <v>329994.05700000003</v>
      </c>
      <c r="Y224">
        <v>209974.33700000009</v>
      </c>
      <c r="Z224">
        <v>115418.14600000002</v>
      </c>
      <c r="AA224">
        <v>43631.316000000006</v>
      </c>
      <c r="AB224" s="12">
        <f t="shared" si="17"/>
        <v>0</v>
      </c>
      <c r="AC224" s="12">
        <f t="shared" si="18"/>
        <v>0</v>
      </c>
      <c r="AD224" s="12">
        <f t="shared" si="19"/>
        <v>0</v>
      </c>
      <c r="AE224" s="12">
        <f t="shared" si="20"/>
        <v>0</v>
      </c>
      <c r="AF224" s="12">
        <f t="shared" si="20"/>
        <v>0</v>
      </c>
      <c r="AG224" s="12">
        <f t="shared" si="20"/>
        <v>3.283790754849989E-5</v>
      </c>
      <c r="AH224" s="12">
        <f t="shared" si="20"/>
        <v>2.2727682032164595E-4</v>
      </c>
      <c r="AI224" s="12">
        <f t="shared" si="21"/>
        <v>4.3814878196281657E-4</v>
      </c>
      <c r="AJ224" s="12">
        <f t="shared" si="21"/>
        <v>1.7068373286814012E-3</v>
      </c>
      <c r="AK224" s="12">
        <f t="shared" si="21"/>
        <v>5.4089590146673546E-3</v>
      </c>
      <c r="AL224">
        <v>3286</v>
      </c>
      <c r="AM224">
        <v>489.41999999999996</v>
      </c>
      <c r="AN224">
        <v>45</v>
      </c>
      <c r="AO224">
        <v>115</v>
      </c>
      <c r="AP224">
        <v>347</v>
      </c>
      <c r="AQ224">
        <v>0</v>
      </c>
      <c r="AR224">
        <v>42</v>
      </c>
      <c r="AS224">
        <v>0</v>
      </c>
      <c r="AT224">
        <v>173.56654999999998</v>
      </c>
      <c r="AU224">
        <v>31018</v>
      </c>
      <c r="AV224">
        <v>2322</v>
      </c>
      <c r="AW224">
        <v>897864</v>
      </c>
    </row>
    <row r="225" spans="1:49" x14ac:dyDescent="0.25">
      <c r="A225" s="1" t="s">
        <v>224</v>
      </c>
      <c r="B225" s="1" t="s">
        <v>35</v>
      </c>
      <c r="C225" s="1">
        <v>2015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33</v>
      </c>
      <c r="K225">
        <v>128</v>
      </c>
      <c r="L225">
        <v>210</v>
      </c>
      <c r="M225">
        <v>290</v>
      </c>
      <c r="N225">
        <v>661</v>
      </c>
      <c r="O225">
        <v>2747550</v>
      </c>
      <c r="P225">
        <v>1337180</v>
      </c>
      <c r="Q225">
        <v>1410370</v>
      </c>
      <c r="R225">
        <v>181973.66300000009</v>
      </c>
      <c r="S225">
        <v>381640.33099999989</v>
      </c>
      <c r="T225">
        <v>399249.53300000023</v>
      </c>
      <c r="U225">
        <v>360517.95100000006</v>
      </c>
      <c r="V225">
        <v>342804.96499999991</v>
      </c>
      <c r="W225">
        <v>364860.47700000001</v>
      </c>
      <c r="X225">
        <v>338436.13099999994</v>
      </c>
      <c r="Y225">
        <v>219899.87699999998</v>
      </c>
      <c r="Z225">
        <v>115155.11599999999</v>
      </c>
      <c r="AA225">
        <v>43534.560999999994</v>
      </c>
      <c r="AB225" s="12">
        <f t="shared" si="17"/>
        <v>0</v>
      </c>
      <c r="AC225" s="12">
        <f t="shared" si="18"/>
        <v>0</v>
      </c>
      <c r="AD225" s="12">
        <f t="shared" si="19"/>
        <v>0</v>
      </c>
      <c r="AE225" s="12">
        <f t="shared" si="20"/>
        <v>0</v>
      </c>
      <c r="AF225" s="12">
        <f t="shared" si="20"/>
        <v>0</v>
      </c>
      <c r="AG225" s="12">
        <f t="shared" si="20"/>
        <v>0</v>
      </c>
      <c r="AH225" s="12">
        <f t="shared" si="20"/>
        <v>9.7507319630716399E-5</v>
      </c>
      <c r="AI225" s="12">
        <f t="shared" si="21"/>
        <v>5.8208309047849086E-4</v>
      </c>
      <c r="AJ225" s="12">
        <f t="shared" si="21"/>
        <v>1.8236271847444452E-3</v>
      </c>
      <c r="AK225" s="12">
        <f t="shared" si="21"/>
        <v>6.6613741666075379E-3</v>
      </c>
      <c r="AL225">
        <v>3551</v>
      </c>
      <c r="AM225">
        <v>239.40999999999994</v>
      </c>
      <c r="AN225">
        <v>0</v>
      </c>
      <c r="AO225">
        <v>77</v>
      </c>
      <c r="AP225">
        <v>275</v>
      </c>
      <c r="AQ225">
        <v>0</v>
      </c>
      <c r="AR225">
        <v>166</v>
      </c>
      <c r="AS225">
        <v>0</v>
      </c>
      <c r="AT225">
        <v>158.00584000000001</v>
      </c>
      <c r="AU225">
        <v>29733</v>
      </c>
      <c r="AV225">
        <v>2492</v>
      </c>
      <c r="AW225">
        <v>950595</v>
      </c>
    </row>
    <row r="226" spans="1:49" x14ac:dyDescent="0.25">
      <c r="A226" s="1" t="s">
        <v>415</v>
      </c>
      <c r="B226" s="1" t="s">
        <v>35</v>
      </c>
      <c r="C226" s="1">
        <v>2016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45</v>
      </c>
      <c r="K226">
        <v>142</v>
      </c>
      <c r="L226">
        <v>206</v>
      </c>
      <c r="M226">
        <v>263</v>
      </c>
      <c r="N226">
        <v>656</v>
      </c>
      <c r="O226">
        <v>2734849</v>
      </c>
      <c r="P226">
        <v>1328833</v>
      </c>
      <c r="Q226">
        <v>1406016</v>
      </c>
      <c r="R226">
        <v>175449.29399999991</v>
      </c>
      <c r="S226">
        <v>378376.07700000011</v>
      </c>
      <c r="T226">
        <v>396193.58500000002</v>
      </c>
      <c r="U226">
        <v>358118.21399999998</v>
      </c>
      <c r="V226">
        <v>339535.08400000003</v>
      </c>
      <c r="W226">
        <v>357727.18900000001</v>
      </c>
      <c r="X226">
        <v>342098.53599999996</v>
      </c>
      <c r="Y226">
        <v>226882.89199999999</v>
      </c>
      <c r="Z226">
        <v>115817.72899999998</v>
      </c>
      <c r="AA226">
        <v>44504.654999999992</v>
      </c>
      <c r="AB226" s="12">
        <f t="shared" si="17"/>
        <v>0</v>
      </c>
      <c r="AC226" s="12">
        <f t="shared" si="18"/>
        <v>0</v>
      </c>
      <c r="AD226" s="12">
        <f t="shared" si="19"/>
        <v>0</v>
      </c>
      <c r="AE226" s="12">
        <f t="shared" si="20"/>
        <v>0</v>
      </c>
      <c r="AF226" s="12">
        <f t="shared" si="20"/>
        <v>0</v>
      </c>
      <c r="AG226" s="12">
        <f t="shared" si="20"/>
        <v>0</v>
      </c>
      <c r="AH226" s="12">
        <f t="shared" si="20"/>
        <v>1.3154104816163261E-4</v>
      </c>
      <c r="AI226" s="12">
        <f t="shared" si="21"/>
        <v>6.258735453707105E-4</v>
      </c>
      <c r="AJ226" s="12">
        <f t="shared" si="21"/>
        <v>1.7786568755807674E-3</v>
      </c>
      <c r="AK226" s="12">
        <f t="shared" si="21"/>
        <v>5.9094941866193558E-3</v>
      </c>
      <c r="AL226" t="e">
        <v>#N/A</v>
      </c>
      <c r="AM226" t="e">
        <v>#N/A</v>
      </c>
      <c r="AN226" t="e">
        <v>#N/A</v>
      </c>
      <c r="AO226" t="e">
        <v>#N/A</v>
      </c>
      <c r="AP226" t="e">
        <v>#N/A</v>
      </c>
      <c r="AQ226" t="e">
        <v>#N/A</v>
      </c>
      <c r="AR226" t="e">
        <v>#N/A</v>
      </c>
      <c r="AS226" t="e">
        <v>#N/A</v>
      </c>
      <c r="AT226">
        <v>135.72251999999995</v>
      </c>
      <c r="AU226">
        <v>25068</v>
      </c>
      <c r="AV226">
        <v>2483</v>
      </c>
      <c r="AW226">
        <v>952489</v>
      </c>
    </row>
    <row r="227" spans="1:49" x14ac:dyDescent="0.25">
      <c r="A227" s="1" t="s">
        <v>416</v>
      </c>
      <c r="B227" s="1" t="s">
        <v>35</v>
      </c>
      <c r="C227" s="1">
        <v>2017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54</v>
      </c>
      <c r="K227">
        <v>136</v>
      </c>
      <c r="L227">
        <v>212</v>
      </c>
      <c r="M227">
        <v>219</v>
      </c>
      <c r="N227">
        <v>621</v>
      </c>
      <c r="O227">
        <v>2366832</v>
      </c>
      <c r="P227">
        <v>1147344</v>
      </c>
      <c r="Q227">
        <v>1219488</v>
      </c>
      <c r="R227">
        <v>149621</v>
      </c>
      <c r="S227">
        <v>323328</v>
      </c>
      <c r="T227">
        <v>337176</v>
      </c>
      <c r="U227">
        <v>307945</v>
      </c>
      <c r="V227">
        <v>293831</v>
      </c>
      <c r="W227">
        <v>307324</v>
      </c>
      <c r="X227">
        <v>300392</v>
      </c>
      <c r="Y227">
        <v>204233</v>
      </c>
      <c r="Z227">
        <v>104380</v>
      </c>
      <c r="AA227">
        <v>38602</v>
      </c>
      <c r="AB227" s="12">
        <f t="shared" si="17"/>
        <v>0</v>
      </c>
      <c r="AC227" s="12">
        <f t="shared" si="18"/>
        <v>0</v>
      </c>
      <c r="AD227" s="12">
        <f t="shared" si="19"/>
        <v>0</v>
      </c>
      <c r="AE227" s="12">
        <f t="shared" si="20"/>
        <v>0</v>
      </c>
      <c r="AF227" s="12">
        <f t="shared" si="20"/>
        <v>0</v>
      </c>
      <c r="AG227" s="12">
        <f t="shared" si="20"/>
        <v>0</v>
      </c>
      <c r="AH227" s="12">
        <f t="shared" si="20"/>
        <v>1.7976510692694879E-4</v>
      </c>
      <c r="AI227" s="12">
        <f t="shared" si="21"/>
        <v>6.6590609744752321E-4</v>
      </c>
      <c r="AJ227" s="12">
        <f t="shared" si="21"/>
        <v>2.0310404292009964E-3</v>
      </c>
      <c r="AK227" s="12">
        <f t="shared" si="21"/>
        <v>5.673281177141081E-3</v>
      </c>
      <c r="AL227" t="e">
        <v>#N/A</v>
      </c>
      <c r="AM227" t="e">
        <v>#N/A</v>
      </c>
      <c r="AN227" t="e">
        <v>#N/A</v>
      </c>
      <c r="AO227" t="e">
        <v>#N/A</v>
      </c>
      <c r="AP227" t="e">
        <v>#N/A</v>
      </c>
      <c r="AQ227" t="e">
        <v>#N/A</v>
      </c>
      <c r="AR227" t="e">
        <v>#N/A</v>
      </c>
      <c r="AS227" t="e">
        <v>#N/A</v>
      </c>
      <c r="AT227">
        <v>189.16461000000004</v>
      </c>
      <c r="AU227">
        <v>46548</v>
      </c>
      <c r="AV227">
        <v>2934</v>
      </c>
      <c r="AW227">
        <v>1112608</v>
      </c>
    </row>
    <row r="228" spans="1:49" x14ac:dyDescent="0.25">
      <c r="A228" s="1" t="s">
        <v>514</v>
      </c>
      <c r="B228" s="1" t="s">
        <v>36</v>
      </c>
      <c r="C228" s="1">
        <v>2009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10</v>
      </c>
      <c r="J228">
        <v>60</v>
      </c>
      <c r="K228">
        <v>142</v>
      </c>
      <c r="L228">
        <v>346</v>
      </c>
      <c r="M228">
        <v>620</v>
      </c>
      <c r="N228">
        <v>1178</v>
      </c>
      <c r="O228">
        <v>5784755</v>
      </c>
      <c r="P228">
        <v>2819926</v>
      </c>
      <c r="Q228">
        <v>2964829</v>
      </c>
      <c r="R228">
        <v>387831.1779999999</v>
      </c>
      <c r="S228">
        <v>765931.51899999997</v>
      </c>
      <c r="T228">
        <v>823917.65599999996</v>
      </c>
      <c r="U228">
        <v>743732.13800000004</v>
      </c>
      <c r="V228">
        <v>785589.5950000002</v>
      </c>
      <c r="W228">
        <v>855733.82600000047</v>
      </c>
      <c r="X228">
        <v>643494.84899999993</v>
      </c>
      <c r="Y228">
        <v>399549.63699999987</v>
      </c>
      <c r="Z228">
        <v>269276.93200000015</v>
      </c>
      <c r="AA228">
        <v>108359.32899999998</v>
      </c>
      <c r="AB228" s="12">
        <f t="shared" si="17"/>
        <v>0</v>
      </c>
      <c r="AC228" s="12">
        <f t="shared" si="18"/>
        <v>0</v>
      </c>
      <c r="AD228" s="12">
        <f t="shared" si="19"/>
        <v>0</v>
      </c>
      <c r="AE228" s="12">
        <f t="shared" si="20"/>
        <v>0</v>
      </c>
      <c r="AF228" s="12">
        <f t="shared" si="20"/>
        <v>0</v>
      </c>
      <c r="AG228" s="12">
        <f t="shared" si="20"/>
        <v>1.1685876724943201E-5</v>
      </c>
      <c r="AH228" s="12">
        <f t="shared" si="20"/>
        <v>9.3240839601499296E-5</v>
      </c>
      <c r="AI228" s="12">
        <f t="shared" si="21"/>
        <v>3.5540014769178742E-4</v>
      </c>
      <c r="AJ228" s="12">
        <f t="shared" si="21"/>
        <v>1.28492254212106E-3</v>
      </c>
      <c r="AK228" s="12">
        <f t="shared" si="21"/>
        <v>5.7217039429987623E-3</v>
      </c>
      <c r="AL228" t="e">
        <v>#N/A</v>
      </c>
      <c r="AM228" t="e">
        <v>#N/A</v>
      </c>
      <c r="AN228" t="e">
        <v>#N/A</v>
      </c>
      <c r="AO228" t="e">
        <v>#N/A</v>
      </c>
      <c r="AP228" t="e">
        <v>#N/A</v>
      </c>
      <c r="AQ228" t="e">
        <v>#N/A</v>
      </c>
      <c r="AR228" t="e">
        <v>#N/A</v>
      </c>
      <c r="AS228" t="e">
        <v>#N/A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s="1" t="s">
        <v>225</v>
      </c>
      <c r="B229" s="1" t="s">
        <v>36</v>
      </c>
      <c r="C229" s="1">
        <v>2010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10</v>
      </c>
      <c r="J229">
        <v>12</v>
      </c>
      <c r="K229">
        <v>106</v>
      </c>
      <c r="L229">
        <v>312</v>
      </c>
      <c r="M229">
        <v>568</v>
      </c>
      <c r="N229">
        <v>1008</v>
      </c>
      <c r="O229">
        <v>5733300</v>
      </c>
      <c r="P229">
        <v>2798486</v>
      </c>
      <c r="Q229">
        <v>2934814</v>
      </c>
      <c r="R229">
        <v>375261.67999999993</v>
      </c>
      <c r="S229">
        <v>763225.2919999999</v>
      </c>
      <c r="T229">
        <v>811646.90800000005</v>
      </c>
      <c r="U229">
        <v>730368.16999999993</v>
      </c>
      <c r="V229">
        <v>756350.48500000022</v>
      </c>
      <c r="W229">
        <v>852100.44200000004</v>
      </c>
      <c r="X229">
        <v>659324.88399999985</v>
      </c>
      <c r="Y229">
        <v>414003.42499999993</v>
      </c>
      <c r="Z229">
        <v>264750.65200000006</v>
      </c>
      <c r="AA229">
        <v>107837.817</v>
      </c>
      <c r="AB229" s="12">
        <f t="shared" si="17"/>
        <v>0</v>
      </c>
      <c r="AC229" s="12">
        <f t="shared" si="18"/>
        <v>0</v>
      </c>
      <c r="AD229" s="12">
        <f t="shared" si="19"/>
        <v>0</v>
      </c>
      <c r="AE229" s="12">
        <f t="shared" si="20"/>
        <v>0</v>
      </c>
      <c r="AF229" s="12">
        <f t="shared" si="20"/>
        <v>0</v>
      </c>
      <c r="AG229" s="12">
        <f t="shared" si="20"/>
        <v>1.1735705683391724E-5</v>
      </c>
      <c r="AH229" s="12">
        <f t="shared" si="20"/>
        <v>1.8200435462405517E-5</v>
      </c>
      <c r="AI229" s="12">
        <f t="shared" si="21"/>
        <v>2.5603652916639523E-4</v>
      </c>
      <c r="AJ229" s="12">
        <f t="shared" si="21"/>
        <v>1.1784673527451782E-3</v>
      </c>
      <c r="AK229" s="12">
        <f t="shared" si="21"/>
        <v>5.2671689375907898E-3</v>
      </c>
      <c r="AL229">
        <v>2585</v>
      </c>
      <c r="AM229">
        <v>37.78</v>
      </c>
      <c r="AN229">
        <v>8</v>
      </c>
      <c r="AO229">
        <v>2</v>
      </c>
      <c r="AP229">
        <v>80</v>
      </c>
      <c r="AQ229">
        <v>0</v>
      </c>
      <c r="AR229">
        <v>2</v>
      </c>
      <c r="AS229">
        <v>0</v>
      </c>
      <c r="AT229">
        <v>18.361964</v>
      </c>
      <c r="AU229">
        <v>1472</v>
      </c>
      <c r="AV229">
        <v>408</v>
      </c>
      <c r="AW229">
        <v>108334</v>
      </c>
    </row>
    <row r="230" spans="1:49" x14ac:dyDescent="0.25">
      <c r="A230" s="1" t="s">
        <v>226</v>
      </c>
      <c r="B230" s="1" t="s">
        <v>36</v>
      </c>
      <c r="C230" s="1">
        <v>2011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39</v>
      </c>
      <c r="K230">
        <v>129</v>
      </c>
      <c r="L230">
        <v>310</v>
      </c>
      <c r="M230">
        <v>562</v>
      </c>
      <c r="N230">
        <v>1040</v>
      </c>
      <c r="O230">
        <v>5750826</v>
      </c>
      <c r="P230">
        <v>2813115</v>
      </c>
      <c r="Q230">
        <v>2937711</v>
      </c>
      <c r="R230">
        <v>374261.94099999982</v>
      </c>
      <c r="S230">
        <v>758149.55799999996</v>
      </c>
      <c r="T230">
        <v>814624.70699999994</v>
      </c>
      <c r="U230">
        <v>746204.31500000029</v>
      </c>
      <c r="V230">
        <v>739678.80199999991</v>
      </c>
      <c r="W230">
        <v>850235.80400000012</v>
      </c>
      <c r="X230">
        <v>679047.20999999985</v>
      </c>
      <c r="Y230">
        <v>418201.08400000009</v>
      </c>
      <c r="Z230">
        <v>261058.698</v>
      </c>
      <c r="AA230">
        <v>107997.07800000001</v>
      </c>
      <c r="AB230" s="12">
        <f t="shared" si="17"/>
        <v>0</v>
      </c>
      <c r="AC230" s="12">
        <f t="shared" si="18"/>
        <v>0</v>
      </c>
      <c r="AD230" s="12">
        <f t="shared" si="19"/>
        <v>0</v>
      </c>
      <c r="AE230" s="12">
        <f t="shared" si="20"/>
        <v>0</v>
      </c>
      <c r="AF230" s="12">
        <f t="shared" si="20"/>
        <v>0</v>
      </c>
      <c r="AG230" s="12">
        <f t="shared" si="20"/>
        <v>0</v>
      </c>
      <c r="AH230" s="12">
        <f t="shared" si="20"/>
        <v>5.7433414681138309E-5</v>
      </c>
      <c r="AI230" s="12">
        <f t="shared" si="21"/>
        <v>3.0846404979667622E-4</v>
      </c>
      <c r="AJ230" s="12">
        <f t="shared" si="21"/>
        <v>1.1874724051523463E-3</v>
      </c>
      <c r="AK230" s="12">
        <f t="shared" si="21"/>
        <v>5.2038444966075841E-3</v>
      </c>
      <c r="AL230">
        <v>11003</v>
      </c>
      <c r="AM230">
        <v>145.09999999999997</v>
      </c>
      <c r="AN230">
        <v>44</v>
      </c>
      <c r="AO230">
        <v>35</v>
      </c>
      <c r="AP230">
        <v>196</v>
      </c>
      <c r="AQ230">
        <v>0</v>
      </c>
      <c r="AR230">
        <v>152</v>
      </c>
      <c r="AS230">
        <v>0</v>
      </c>
      <c r="AT230">
        <v>70.510104999999953</v>
      </c>
      <c r="AU230">
        <v>5403</v>
      </c>
      <c r="AV230">
        <v>1339</v>
      </c>
      <c r="AW230">
        <v>312055</v>
      </c>
    </row>
    <row r="231" spans="1:49" x14ac:dyDescent="0.25">
      <c r="A231" s="1" t="s">
        <v>227</v>
      </c>
      <c r="B231" s="1" t="s">
        <v>36</v>
      </c>
      <c r="C231" s="1">
        <v>2012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69</v>
      </c>
      <c r="K231">
        <v>129</v>
      </c>
      <c r="L231">
        <v>317</v>
      </c>
      <c r="M231">
        <v>573</v>
      </c>
      <c r="N231">
        <v>1088</v>
      </c>
      <c r="O231">
        <v>5772855</v>
      </c>
      <c r="P231">
        <v>2824787</v>
      </c>
      <c r="Q231">
        <v>2948068</v>
      </c>
      <c r="R231">
        <v>373549.68699999986</v>
      </c>
      <c r="S231">
        <v>760022.46999999962</v>
      </c>
      <c r="T231">
        <v>808175.02299999993</v>
      </c>
      <c r="U231">
        <v>753717.73399999994</v>
      </c>
      <c r="V231">
        <v>727506.81599999988</v>
      </c>
      <c r="W231">
        <v>845374.69299999962</v>
      </c>
      <c r="X231">
        <v>698495.49599999993</v>
      </c>
      <c r="Y231">
        <v>434252.20999999996</v>
      </c>
      <c r="Z231">
        <v>260196.70299999995</v>
      </c>
      <c r="AA231">
        <v>110457.48900000002</v>
      </c>
      <c r="AB231" s="12">
        <f t="shared" si="17"/>
        <v>0</v>
      </c>
      <c r="AC231" s="12">
        <f t="shared" si="18"/>
        <v>0</v>
      </c>
      <c r="AD231" s="12">
        <f t="shared" si="19"/>
        <v>0</v>
      </c>
      <c r="AE231" s="12">
        <f t="shared" si="20"/>
        <v>0</v>
      </c>
      <c r="AF231" s="12">
        <f t="shared" si="20"/>
        <v>0</v>
      </c>
      <c r="AG231" s="12">
        <f t="shared" si="20"/>
        <v>0</v>
      </c>
      <c r="AH231" s="12">
        <f t="shared" si="20"/>
        <v>9.8783743624883736E-5</v>
      </c>
      <c r="AI231" s="12">
        <f t="shared" si="21"/>
        <v>2.9706239146140443E-4</v>
      </c>
      <c r="AJ231" s="12">
        <f t="shared" si="21"/>
        <v>1.2183090575133078E-3</v>
      </c>
      <c r="AK231" s="12">
        <f t="shared" si="21"/>
        <v>5.1875160768863754E-3</v>
      </c>
      <c r="AL231">
        <v>11483</v>
      </c>
      <c r="AM231">
        <v>200.5</v>
      </c>
      <c r="AN231">
        <v>10</v>
      </c>
      <c r="AO231">
        <v>122</v>
      </c>
      <c r="AP231">
        <v>218</v>
      </c>
      <c r="AQ231">
        <v>0</v>
      </c>
      <c r="AR231">
        <v>245</v>
      </c>
      <c r="AS231">
        <v>0</v>
      </c>
      <c r="AT231">
        <v>80.960327000000007</v>
      </c>
      <c r="AU231">
        <v>6358</v>
      </c>
      <c r="AV231">
        <v>1307</v>
      </c>
      <c r="AW231">
        <v>325645</v>
      </c>
    </row>
    <row r="232" spans="1:49" x14ac:dyDescent="0.25">
      <c r="A232" s="1" t="s">
        <v>228</v>
      </c>
      <c r="B232" s="1" t="s">
        <v>36</v>
      </c>
      <c r="C232" s="1">
        <v>2013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10</v>
      </c>
      <c r="J232">
        <v>45</v>
      </c>
      <c r="K232">
        <v>165</v>
      </c>
      <c r="L232">
        <v>318</v>
      </c>
      <c r="M232">
        <v>647</v>
      </c>
      <c r="N232">
        <v>1185</v>
      </c>
      <c r="O232">
        <v>5560104</v>
      </c>
      <c r="P232">
        <v>2725296</v>
      </c>
      <c r="Q232">
        <v>2834808</v>
      </c>
      <c r="R232">
        <v>353791.23699999996</v>
      </c>
      <c r="S232">
        <v>728921.28500000015</v>
      </c>
      <c r="T232">
        <v>775389.61400000006</v>
      </c>
      <c r="U232">
        <v>735682.34700000007</v>
      </c>
      <c r="V232">
        <v>690184.54099999997</v>
      </c>
      <c r="W232">
        <v>806044.48499999999</v>
      </c>
      <c r="X232">
        <v>686515.04299999971</v>
      </c>
      <c r="Y232">
        <v>425056.95299999969</v>
      </c>
      <c r="Z232">
        <v>250309.04100000003</v>
      </c>
      <c r="AA232">
        <v>107825.95599999996</v>
      </c>
      <c r="AB232" s="12">
        <f t="shared" si="17"/>
        <v>0</v>
      </c>
      <c r="AC232" s="12">
        <f t="shared" si="18"/>
        <v>0</v>
      </c>
      <c r="AD232" s="12">
        <f t="shared" si="19"/>
        <v>0</v>
      </c>
      <c r="AE232" s="12">
        <f t="shared" si="20"/>
        <v>0</v>
      </c>
      <c r="AF232" s="12">
        <f t="shared" si="20"/>
        <v>0</v>
      </c>
      <c r="AG232" s="12">
        <f t="shared" si="20"/>
        <v>1.2406263160525192E-5</v>
      </c>
      <c r="AH232" s="12">
        <f t="shared" si="20"/>
        <v>6.5548454413110388E-5</v>
      </c>
      <c r="AI232" s="12">
        <f t="shared" si="21"/>
        <v>3.8818327481870442E-4</v>
      </c>
      <c r="AJ232" s="12">
        <f t="shared" si="21"/>
        <v>1.2704295407372039E-3</v>
      </c>
      <c r="AK232" s="12">
        <f t="shared" si="21"/>
        <v>6.0004105134018031E-3</v>
      </c>
      <c r="AL232">
        <v>14079</v>
      </c>
      <c r="AM232">
        <v>168.13000000000005</v>
      </c>
      <c r="AN232">
        <v>174</v>
      </c>
      <c r="AO232">
        <v>158</v>
      </c>
      <c r="AP232">
        <v>36</v>
      </c>
      <c r="AQ232">
        <v>0</v>
      </c>
      <c r="AR232">
        <v>148</v>
      </c>
      <c r="AS232">
        <v>0</v>
      </c>
      <c r="AT232">
        <v>83.770398400000019</v>
      </c>
      <c r="AU232">
        <v>5849</v>
      </c>
      <c r="AV232">
        <v>1139</v>
      </c>
      <c r="AW232">
        <v>297395</v>
      </c>
    </row>
    <row r="233" spans="1:49" x14ac:dyDescent="0.25">
      <c r="A233" s="1" t="s">
        <v>229</v>
      </c>
      <c r="B233" s="1" t="s">
        <v>36</v>
      </c>
      <c r="C233" s="1">
        <v>2014</v>
      </c>
      <c r="D233">
        <v>0</v>
      </c>
      <c r="E233">
        <v>0</v>
      </c>
      <c r="F233">
        <v>0</v>
      </c>
      <c r="G233">
        <v>0</v>
      </c>
      <c r="H233">
        <v>12</v>
      </c>
      <c r="I233">
        <v>15</v>
      </c>
      <c r="J233">
        <v>60</v>
      </c>
      <c r="K233">
        <v>149</v>
      </c>
      <c r="L233">
        <v>355</v>
      </c>
      <c r="M233">
        <v>586</v>
      </c>
      <c r="N233">
        <v>1177</v>
      </c>
      <c r="O233">
        <v>5773588</v>
      </c>
      <c r="P233">
        <v>2824370</v>
      </c>
      <c r="Q233">
        <v>2949218</v>
      </c>
      <c r="R233">
        <v>364253.70500000013</v>
      </c>
      <c r="S233">
        <v>751848.13800000015</v>
      </c>
      <c r="T233">
        <v>798866.201</v>
      </c>
      <c r="U233">
        <v>764137.75400000019</v>
      </c>
      <c r="V233">
        <v>707771.87500000035</v>
      </c>
      <c r="W233">
        <v>819487.2139999998</v>
      </c>
      <c r="X233">
        <v>731425.98699999973</v>
      </c>
      <c r="Y233">
        <v>459815.76799999998</v>
      </c>
      <c r="Z233">
        <v>262065.17499999993</v>
      </c>
      <c r="AA233">
        <v>112865.90399999998</v>
      </c>
      <c r="AB233" s="12">
        <f t="shared" si="17"/>
        <v>0</v>
      </c>
      <c r="AC233" s="12">
        <f t="shared" si="18"/>
        <v>0</v>
      </c>
      <c r="AD233" s="12">
        <f t="shared" si="19"/>
        <v>0</v>
      </c>
      <c r="AE233" s="12">
        <f t="shared" si="20"/>
        <v>0</v>
      </c>
      <c r="AF233" s="12">
        <f t="shared" si="20"/>
        <v>1.6954615496695166E-5</v>
      </c>
      <c r="AG233" s="12">
        <f t="shared" si="20"/>
        <v>1.830412939182234E-5</v>
      </c>
      <c r="AH233" s="12">
        <f t="shared" si="20"/>
        <v>8.2031539850114767E-5</v>
      </c>
      <c r="AI233" s="12">
        <f t="shared" si="21"/>
        <v>3.2404282403817003E-4</v>
      </c>
      <c r="AJ233" s="12">
        <f t="shared" si="21"/>
        <v>1.354624856202279E-3</v>
      </c>
      <c r="AK233" s="12">
        <f t="shared" si="21"/>
        <v>5.1920020062037522E-3</v>
      </c>
      <c r="AL233">
        <v>23175</v>
      </c>
      <c r="AM233">
        <v>217.64</v>
      </c>
      <c r="AN233">
        <v>264</v>
      </c>
      <c r="AO233">
        <v>545</v>
      </c>
      <c r="AP233">
        <v>581</v>
      </c>
      <c r="AQ233">
        <v>0</v>
      </c>
      <c r="AR233">
        <v>56</v>
      </c>
      <c r="AS233">
        <v>0</v>
      </c>
      <c r="AT233">
        <v>86.295908299999994</v>
      </c>
      <c r="AU233">
        <v>5830</v>
      </c>
      <c r="AV233">
        <v>1079</v>
      </c>
      <c r="AW233">
        <v>300344</v>
      </c>
    </row>
    <row r="234" spans="1:49" x14ac:dyDescent="0.25">
      <c r="A234" s="1" t="s">
        <v>230</v>
      </c>
      <c r="B234" s="1" t="s">
        <v>36</v>
      </c>
      <c r="C234" s="1">
        <v>2015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36</v>
      </c>
      <c r="K234">
        <v>159</v>
      </c>
      <c r="L234">
        <v>327</v>
      </c>
      <c r="M234">
        <v>663</v>
      </c>
      <c r="N234">
        <v>1185</v>
      </c>
      <c r="O234">
        <v>5583743</v>
      </c>
      <c r="P234">
        <v>2736692</v>
      </c>
      <c r="Q234">
        <v>2847051</v>
      </c>
      <c r="R234">
        <v>350015.489</v>
      </c>
      <c r="S234">
        <v>723141.27399999998</v>
      </c>
      <c r="T234">
        <v>771624.04200000002</v>
      </c>
      <c r="U234">
        <v>749220.27999999968</v>
      </c>
      <c r="V234">
        <v>683658.93199999991</v>
      </c>
      <c r="W234">
        <v>774389.66900000011</v>
      </c>
      <c r="X234">
        <v>715375.67200000037</v>
      </c>
      <c r="Y234">
        <v>454149.41800000001</v>
      </c>
      <c r="Z234">
        <v>253259.23799999995</v>
      </c>
      <c r="AA234">
        <v>109650.774</v>
      </c>
      <c r="AB234" s="12">
        <f t="shared" si="17"/>
        <v>0</v>
      </c>
      <c r="AC234" s="12">
        <f t="shared" si="18"/>
        <v>0</v>
      </c>
      <c r="AD234" s="12">
        <f t="shared" si="19"/>
        <v>0</v>
      </c>
      <c r="AE234" s="12">
        <f t="shared" si="20"/>
        <v>0</v>
      </c>
      <c r="AF234" s="12">
        <f t="shared" si="20"/>
        <v>0</v>
      </c>
      <c r="AG234" s="12">
        <f t="shared" si="20"/>
        <v>0</v>
      </c>
      <c r="AH234" s="12">
        <f t="shared" si="20"/>
        <v>5.032320976103865E-5</v>
      </c>
      <c r="AI234" s="12">
        <f t="shared" si="21"/>
        <v>3.5010503965899611E-4</v>
      </c>
      <c r="AJ234" s="12">
        <f t="shared" si="21"/>
        <v>1.2911671162810655E-3</v>
      </c>
      <c r="AK234" s="12">
        <f t="shared" si="21"/>
        <v>6.0464689469497037E-3</v>
      </c>
      <c r="AL234">
        <v>17334</v>
      </c>
      <c r="AM234">
        <v>100.15999999999998</v>
      </c>
      <c r="AN234">
        <v>2</v>
      </c>
      <c r="AO234">
        <v>181</v>
      </c>
      <c r="AP234">
        <v>89</v>
      </c>
      <c r="AQ234">
        <v>0</v>
      </c>
      <c r="AR234">
        <v>304</v>
      </c>
      <c r="AS234">
        <v>0</v>
      </c>
      <c r="AT234">
        <v>69.589991599999976</v>
      </c>
      <c r="AU234">
        <v>4665</v>
      </c>
      <c r="AV234">
        <v>972</v>
      </c>
      <c r="AW234">
        <v>287361</v>
      </c>
    </row>
    <row r="235" spans="1:49" x14ac:dyDescent="0.25">
      <c r="A235" s="1" t="s">
        <v>417</v>
      </c>
      <c r="B235" s="1" t="s">
        <v>36</v>
      </c>
      <c r="C235" s="1">
        <v>2016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12</v>
      </c>
      <c r="J235">
        <v>59</v>
      </c>
      <c r="K235">
        <v>172</v>
      </c>
      <c r="L235">
        <v>292</v>
      </c>
      <c r="M235">
        <v>492</v>
      </c>
      <c r="N235">
        <v>1027</v>
      </c>
      <c r="O235">
        <v>5777156</v>
      </c>
      <c r="P235">
        <v>2833445</v>
      </c>
      <c r="Q235">
        <v>2943711</v>
      </c>
      <c r="R235">
        <v>355932.80800000002</v>
      </c>
      <c r="S235">
        <v>744744.51299999992</v>
      </c>
      <c r="T235">
        <v>787866.58200000005</v>
      </c>
      <c r="U235">
        <v>767967.21999999986</v>
      </c>
      <c r="V235">
        <v>702267.55599999987</v>
      </c>
      <c r="W235">
        <v>784604.39199999999</v>
      </c>
      <c r="X235">
        <v>756558.7309999998</v>
      </c>
      <c r="Y235">
        <v>496787.01999999996</v>
      </c>
      <c r="Z235">
        <v>266535.12299999996</v>
      </c>
      <c r="AA235">
        <v>113788.27199999998</v>
      </c>
      <c r="AB235" s="12">
        <f t="shared" si="17"/>
        <v>0</v>
      </c>
      <c r="AC235" s="12">
        <f t="shared" si="18"/>
        <v>0</v>
      </c>
      <c r="AD235" s="12">
        <f t="shared" si="19"/>
        <v>0</v>
      </c>
      <c r="AE235" s="12">
        <f t="shared" si="20"/>
        <v>0</v>
      </c>
      <c r="AF235" s="12">
        <f t="shared" si="20"/>
        <v>0</v>
      </c>
      <c r="AG235" s="12">
        <f t="shared" si="20"/>
        <v>1.5294331923647963E-5</v>
      </c>
      <c r="AH235" s="12">
        <f t="shared" si="20"/>
        <v>7.798469250631121E-5</v>
      </c>
      <c r="AI235" s="12">
        <f t="shared" si="21"/>
        <v>3.4622482688859304E-4</v>
      </c>
      <c r="AJ235" s="12">
        <f t="shared" si="21"/>
        <v>1.0955404177632531E-3</v>
      </c>
      <c r="AK235" s="12">
        <f t="shared" si="21"/>
        <v>4.323819945169745E-3</v>
      </c>
      <c r="AL235" t="e">
        <v>#N/A</v>
      </c>
      <c r="AM235" t="e">
        <v>#N/A</v>
      </c>
      <c r="AN235" t="e">
        <v>#N/A</v>
      </c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>
        <v>69.650880999999998</v>
      </c>
      <c r="AU235">
        <v>4827</v>
      </c>
      <c r="AV235">
        <v>962</v>
      </c>
      <c r="AW235">
        <v>302192</v>
      </c>
    </row>
    <row r="236" spans="1:49" x14ac:dyDescent="0.25">
      <c r="A236" s="1" t="s">
        <v>418</v>
      </c>
      <c r="B236" s="1" t="s">
        <v>36</v>
      </c>
      <c r="C236" s="1">
        <v>2017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20</v>
      </c>
      <c r="K236">
        <v>166</v>
      </c>
      <c r="L236">
        <v>365</v>
      </c>
      <c r="M236">
        <v>566</v>
      </c>
      <c r="N236">
        <v>1117</v>
      </c>
      <c r="O236">
        <v>5568576</v>
      </c>
      <c r="P236">
        <v>2729226</v>
      </c>
      <c r="Q236">
        <v>2839350</v>
      </c>
      <c r="R236">
        <v>344037</v>
      </c>
      <c r="S236">
        <v>712752</v>
      </c>
      <c r="T236">
        <v>765866</v>
      </c>
      <c r="U236">
        <v>751285</v>
      </c>
      <c r="V236">
        <v>675450</v>
      </c>
      <c r="W236">
        <v>736575</v>
      </c>
      <c r="X236">
        <v>729676</v>
      </c>
      <c r="Y236">
        <v>486467</v>
      </c>
      <c r="Z236">
        <v>256393</v>
      </c>
      <c r="AA236">
        <v>110075</v>
      </c>
      <c r="AB236" s="12">
        <f t="shared" si="17"/>
        <v>0</v>
      </c>
      <c r="AC236" s="12">
        <f t="shared" si="18"/>
        <v>0</v>
      </c>
      <c r="AD236" s="12">
        <f t="shared" si="19"/>
        <v>0</v>
      </c>
      <c r="AE236" s="12">
        <f t="shared" si="20"/>
        <v>0</v>
      </c>
      <c r="AF236" s="12">
        <f t="shared" si="20"/>
        <v>0</v>
      </c>
      <c r="AG236" s="12">
        <f t="shared" si="20"/>
        <v>0</v>
      </c>
      <c r="AH236" s="12">
        <f t="shared" si="20"/>
        <v>2.7409425553259255E-5</v>
      </c>
      <c r="AI236" s="12">
        <f t="shared" si="21"/>
        <v>3.4123589061539633E-4</v>
      </c>
      <c r="AJ236" s="12">
        <f t="shared" si="21"/>
        <v>1.4235958079978782E-3</v>
      </c>
      <c r="AK236" s="12">
        <f t="shared" si="21"/>
        <v>5.1419486713604363E-3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>
        <v>91.43946109999996</v>
      </c>
      <c r="AU236">
        <v>7209</v>
      </c>
      <c r="AV236">
        <v>1147</v>
      </c>
      <c r="AW236">
        <v>336880</v>
      </c>
    </row>
    <row r="237" spans="1:49" x14ac:dyDescent="0.25">
      <c r="A237" s="1" t="s">
        <v>515</v>
      </c>
      <c r="B237" s="1" t="s">
        <v>37</v>
      </c>
      <c r="C237" s="1">
        <v>2009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27</v>
      </c>
      <c r="N237">
        <v>27</v>
      </c>
      <c r="O237">
        <v>937916</v>
      </c>
      <c r="P237">
        <v>468202</v>
      </c>
      <c r="Q237">
        <v>469714</v>
      </c>
      <c r="R237">
        <v>58474.987000000023</v>
      </c>
      <c r="S237">
        <v>116668.70400000006</v>
      </c>
      <c r="T237">
        <v>142895.73000000001</v>
      </c>
      <c r="U237">
        <v>110958.31000000003</v>
      </c>
      <c r="V237">
        <v>114921.76400000002</v>
      </c>
      <c r="W237">
        <v>146303.829</v>
      </c>
      <c r="X237">
        <v>116524.79000000001</v>
      </c>
      <c r="Y237">
        <v>67969.761000000013</v>
      </c>
      <c r="Z237">
        <v>45930.739000000001</v>
      </c>
      <c r="AA237">
        <v>17783.140999999996</v>
      </c>
      <c r="AB237" s="12">
        <f t="shared" si="17"/>
        <v>0</v>
      </c>
      <c r="AC237" s="12">
        <f t="shared" si="18"/>
        <v>0</v>
      </c>
      <c r="AD237" s="12">
        <f t="shared" si="19"/>
        <v>0</v>
      </c>
      <c r="AE237" s="12">
        <f t="shared" si="20"/>
        <v>0</v>
      </c>
      <c r="AF237" s="12">
        <f t="shared" si="20"/>
        <v>0</v>
      </c>
      <c r="AG237" s="12">
        <f t="shared" si="20"/>
        <v>0</v>
      </c>
      <c r="AH237" s="12">
        <f t="shared" si="20"/>
        <v>0</v>
      </c>
      <c r="AI237" s="12">
        <f t="shared" si="21"/>
        <v>0</v>
      </c>
      <c r="AJ237" s="12">
        <f t="shared" si="21"/>
        <v>0</v>
      </c>
      <c r="AK237" s="12">
        <f t="shared" si="21"/>
        <v>1.5182919597837078E-3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>
        <v>0</v>
      </c>
      <c r="AU237">
        <v>0</v>
      </c>
      <c r="AV237">
        <v>0</v>
      </c>
      <c r="AW237">
        <v>0</v>
      </c>
    </row>
    <row r="238" spans="1:49" x14ac:dyDescent="0.25">
      <c r="A238" s="1" t="s">
        <v>231</v>
      </c>
      <c r="B238" s="1" t="s">
        <v>37</v>
      </c>
      <c r="C238" s="1">
        <v>2010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53</v>
      </c>
      <c r="N238">
        <v>53</v>
      </c>
      <c r="O238">
        <v>937821</v>
      </c>
      <c r="P238">
        <v>469741</v>
      </c>
      <c r="Q238">
        <v>468080</v>
      </c>
      <c r="R238">
        <v>57620.566999999995</v>
      </c>
      <c r="S238">
        <v>117520.73600000002</v>
      </c>
      <c r="T238">
        <v>133208.17300000004</v>
      </c>
      <c r="U238">
        <v>111918.81100000002</v>
      </c>
      <c r="V238">
        <v>113007.58199999997</v>
      </c>
      <c r="W238">
        <v>146682.57399999999</v>
      </c>
      <c r="X238">
        <v>124051.33700000006</v>
      </c>
      <c r="Y238">
        <v>71833.939999999988</v>
      </c>
      <c r="Z238">
        <v>45056.373000000007</v>
      </c>
      <c r="AA238">
        <v>17196.359000000004</v>
      </c>
      <c r="AB238" s="12">
        <f t="shared" si="17"/>
        <v>0</v>
      </c>
      <c r="AC238" s="12">
        <f t="shared" si="18"/>
        <v>0</v>
      </c>
      <c r="AD238" s="12">
        <f t="shared" si="19"/>
        <v>0</v>
      </c>
      <c r="AE238" s="12">
        <f t="shared" si="20"/>
        <v>0</v>
      </c>
      <c r="AF238" s="12">
        <f t="shared" si="20"/>
        <v>0</v>
      </c>
      <c r="AG238" s="12">
        <f t="shared" si="20"/>
        <v>0</v>
      </c>
      <c r="AH238" s="12">
        <f t="shared" si="20"/>
        <v>0</v>
      </c>
      <c r="AI238" s="12">
        <f t="shared" si="21"/>
        <v>0</v>
      </c>
      <c r="AJ238" s="12">
        <f t="shared" si="21"/>
        <v>0</v>
      </c>
      <c r="AK238" s="12">
        <f t="shared" si="21"/>
        <v>3.0820477753459316E-3</v>
      </c>
      <c r="AL238">
        <v>264</v>
      </c>
      <c r="AM238">
        <v>100.19</v>
      </c>
      <c r="AN238">
        <v>2</v>
      </c>
      <c r="AO238">
        <v>34</v>
      </c>
      <c r="AP238">
        <v>2</v>
      </c>
      <c r="AQ238">
        <v>0</v>
      </c>
      <c r="AR238">
        <v>1</v>
      </c>
      <c r="AS238">
        <v>0</v>
      </c>
      <c r="AT238">
        <v>1.8203791999999996</v>
      </c>
      <c r="AU238">
        <v>40</v>
      </c>
      <c r="AV238">
        <v>82</v>
      </c>
      <c r="AW238">
        <v>31291</v>
      </c>
    </row>
    <row r="239" spans="1:49" x14ac:dyDescent="0.25">
      <c r="A239" s="1" t="s">
        <v>232</v>
      </c>
      <c r="B239" s="1" t="s">
        <v>37</v>
      </c>
      <c r="C239" s="1">
        <v>2011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27</v>
      </c>
      <c r="N239">
        <v>27</v>
      </c>
      <c r="O239">
        <v>921330</v>
      </c>
      <c r="P239">
        <v>461753</v>
      </c>
      <c r="Q239">
        <v>459577</v>
      </c>
      <c r="R239">
        <v>56386.385999999999</v>
      </c>
      <c r="S239">
        <v>113366.29199999999</v>
      </c>
      <c r="T239">
        <v>127750.25899999999</v>
      </c>
      <c r="U239">
        <v>113866.958</v>
      </c>
      <c r="V239">
        <v>108261.60699999997</v>
      </c>
      <c r="W239">
        <v>140230.05200000003</v>
      </c>
      <c r="X239">
        <v>125867.08500000002</v>
      </c>
      <c r="Y239">
        <v>73037.945999999982</v>
      </c>
      <c r="Z239">
        <v>44198.577000000012</v>
      </c>
      <c r="AA239">
        <v>18023.067999999999</v>
      </c>
      <c r="AB239" s="12">
        <f t="shared" si="17"/>
        <v>0</v>
      </c>
      <c r="AC239" s="12">
        <f t="shared" si="18"/>
        <v>0</v>
      </c>
      <c r="AD239" s="12">
        <f t="shared" si="19"/>
        <v>0</v>
      </c>
      <c r="AE239" s="12">
        <f t="shared" si="20"/>
        <v>0</v>
      </c>
      <c r="AF239" s="12">
        <f t="shared" si="20"/>
        <v>0</v>
      </c>
      <c r="AG239" s="12">
        <f t="shared" si="20"/>
        <v>0</v>
      </c>
      <c r="AH239" s="12">
        <f t="shared" si="20"/>
        <v>0</v>
      </c>
      <c r="AI239" s="12">
        <f t="shared" si="21"/>
        <v>0</v>
      </c>
      <c r="AJ239" s="12">
        <f t="shared" si="21"/>
        <v>0</v>
      </c>
      <c r="AK239" s="12">
        <f t="shared" si="21"/>
        <v>1.4980801270904598E-3</v>
      </c>
      <c r="AL239">
        <v>1484</v>
      </c>
      <c r="AM239">
        <v>402.61</v>
      </c>
      <c r="AN239">
        <v>39</v>
      </c>
      <c r="AO239">
        <v>126</v>
      </c>
      <c r="AP239">
        <v>66</v>
      </c>
      <c r="AQ239">
        <v>0</v>
      </c>
      <c r="AR239">
        <v>64</v>
      </c>
      <c r="AS239">
        <v>0</v>
      </c>
      <c r="AT239">
        <v>10.3076661</v>
      </c>
      <c r="AU239">
        <v>279</v>
      </c>
      <c r="AV239">
        <v>291</v>
      </c>
      <c r="AW239">
        <v>114560</v>
      </c>
    </row>
    <row r="240" spans="1:49" x14ac:dyDescent="0.25">
      <c r="A240" s="1" t="s">
        <v>233</v>
      </c>
      <c r="B240" s="1" t="s">
        <v>37</v>
      </c>
      <c r="C240" s="1">
        <v>2012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39</v>
      </c>
      <c r="N240">
        <v>39</v>
      </c>
      <c r="O240">
        <v>916291</v>
      </c>
      <c r="P240">
        <v>459314</v>
      </c>
      <c r="Q240">
        <v>456977</v>
      </c>
      <c r="R240">
        <v>55365.135999999977</v>
      </c>
      <c r="S240">
        <v>112706.39800000002</v>
      </c>
      <c r="T240">
        <v>125397.232</v>
      </c>
      <c r="U240">
        <v>113701.34800000004</v>
      </c>
      <c r="V240">
        <v>106347.51699999998</v>
      </c>
      <c r="W240">
        <v>136559.84100000004</v>
      </c>
      <c r="X240">
        <v>129245.26500000001</v>
      </c>
      <c r="Y240">
        <v>75368.89</v>
      </c>
      <c r="Z240">
        <v>43365.897000000004</v>
      </c>
      <c r="AA240">
        <v>18376.076999999994</v>
      </c>
      <c r="AB240" s="12">
        <f t="shared" si="17"/>
        <v>0</v>
      </c>
      <c r="AC240" s="12">
        <f t="shared" si="18"/>
        <v>0</v>
      </c>
      <c r="AD240" s="12">
        <f t="shared" si="19"/>
        <v>0</v>
      </c>
      <c r="AE240" s="12">
        <f t="shared" si="20"/>
        <v>0</v>
      </c>
      <c r="AF240" s="12">
        <f t="shared" si="20"/>
        <v>0</v>
      </c>
      <c r="AG240" s="12">
        <f t="shared" si="20"/>
        <v>0</v>
      </c>
      <c r="AH240" s="12">
        <f t="shared" si="20"/>
        <v>0</v>
      </c>
      <c r="AI240" s="12">
        <f t="shared" si="21"/>
        <v>0</v>
      </c>
      <c r="AJ240" s="12">
        <f t="shared" si="21"/>
        <v>0</v>
      </c>
      <c r="AK240" s="12">
        <f t="shared" si="21"/>
        <v>2.1223245853834861E-3</v>
      </c>
      <c r="AL240">
        <v>1276</v>
      </c>
      <c r="AM240">
        <v>689.29000000000008</v>
      </c>
      <c r="AN240">
        <v>39</v>
      </c>
      <c r="AO240">
        <v>135</v>
      </c>
      <c r="AP240">
        <v>88</v>
      </c>
      <c r="AQ240">
        <v>0</v>
      </c>
      <c r="AR240">
        <v>41</v>
      </c>
      <c r="AS240">
        <v>0</v>
      </c>
      <c r="AT240">
        <v>10.517891399999998</v>
      </c>
      <c r="AU240">
        <v>249</v>
      </c>
      <c r="AV240">
        <v>346</v>
      </c>
      <c r="AW240">
        <v>106071</v>
      </c>
    </row>
    <row r="241" spans="1:49" x14ac:dyDescent="0.25">
      <c r="A241" s="1" t="s">
        <v>234</v>
      </c>
      <c r="B241" s="1" t="s">
        <v>37</v>
      </c>
      <c r="C241" s="1">
        <v>2013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14</v>
      </c>
      <c r="M241">
        <v>57</v>
      </c>
      <c r="N241">
        <v>71</v>
      </c>
      <c r="O241">
        <v>892590</v>
      </c>
      <c r="P241">
        <v>447686</v>
      </c>
      <c r="Q241">
        <v>444904</v>
      </c>
      <c r="R241">
        <v>54267.971999999994</v>
      </c>
      <c r="S241">
        <v>110013.65800000002</v>
      </c>
      <c r="T241">
        <v>122874.51000000002</v>
      </c>
      <c r="U241">
        <v>112764.58100000001</v>
      </c>
      <c r="V241">
        <v>101836.81600000002</v>
      </c>
      <c r="W241">
        <v>128437.09100000001</v>
      </c>
      <c r="X241">
        <v>127201.44799999997</v>
      </c>
      <c r="Y241">
        <v>75313.292000000001</v>
      </c>
      <c r="Z241">
        <v>42103.651999999995</v>
      </c>
      <c r="AA241">
        <v>18148.066999999999</v>
      </c>
      <c r="AB241" s="12">
        <f t="shared" si="17"/>
        <v>0</v>
      </c>
      <c r="AC241" s="12">
        <f t="shared" si="18"/>
        <v>0</v>
      </c>
      <c r="AD241" s="12">
        <f t="shared" si="19"/>
        <v>0</v>
      </c>
      <c r="AE241" s="12">
        <f t="shared" si="20"/>
        <v>0</v>
      </c>
      <c r="AF241" s="12">
        <f t="shared" si="20"/>
        <v>0</v>
      </c>
      <c r="AG241" s="12">
        <f t="shared" si="20"/>
        <v>0</v>
      </c>
      <c r="AH241" s="12">
        <f t="shared" si="20"/>
        <v>0</v>
      </c>
      <c r="AI241" s="12">
        <f t="shared" si="21"/>
        <v>0</v>
      </c>
      <c r="AJ241" s="12">
        <f t="shared" si="21"/>
        <v>3.3251272359936855E-4</v>
      </c>
      <c r="AK241" s="12">
        <f t="shared" si="21"/>
        <v>3.140830370529269E-3</v>
      </c>
      <c r="AL241">
        <v>3980</v>
      </c>
      <c r="AM241">
        <v>507.14999999999986</v>
      </c>
      <c r="AN241">
        <v>133</v>
      </c>
      <c r="AO241">
        <v>136</v>
      </c>
      <c r="AP241">
        <v>302</v>
      </c>
      <c r="AQ241">
        <v>0</v>
      </c>
      <c r="AR241">
        <v>192</v>
      </c>
      <c r="AS241">
        <v>0</v>
      </c>
      <c r="AT241">
        <v>21.470819399999996</v>
      </c>
      <c r="AU241">
        <v>440</v>
      </c>
      <c r="AV241">
        <v>342</v>
      </c>
      <c r="AW241">
        <v>106430</v>
      </c>
    </row>
    <row r="242" spans="1:49" x14ac:dyDescent="0.25">
      <c r="A242" s="1" t="s">
        <v>235</v>
      </c>
      <c r="B242" s="1" t="s">
        <v>37</v>
      </c>
      <c r="C242" s="1">
        <v>2014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46</v>
      </c>
      <c r="N242">
        <v>46</v>
      </c>
      <c r="O242">
        <v>886141</v>
      </c>
      <c r="P242">
        <v>443707</v>
      </c>
      <c r="Q242">
        <v>442434</v>
      </c>
      <c r="R242">
        <v>54287.481999999989</v>
      </c>
      <c r="S242">
        <v>109927.144</v>
      </c>
      <c r="T242">
        <v>122165.49799999998</v>
      </c>
      <c r="U242">
        <v>113828.54800000001</v>
      </c>
      <c r="V242">
        <v>101108.89599999999</v>
      </c>
      <c r="W242">
        <v>122110.87400000001</v>
      </c>
      <c r="X242">
        <v>126559.973</v>
      </c>
      <c r="Y242">
        <v>76946.489000000001</v>
      </c>
      <c r="Z242">
        <v>41460.132000000005</v>
      </c>
      <c r="AA242">
        <v>17786.078000000001</v>
      </c>
      <c r="AB242" s="12">
        <f t="shared" si="17"/>
        <v>0</v>
      </c>
      <c r="AC242" s="12">
        <f t="shared" si="18"/>
        <v>0</v>
      </c>
      <c r="AD242" s="12">
        <f t="shared" si="19"/>
        <v>0</v>
      </c>
      <c r="AE242" s="12">
        <f t="shared" si="20"/>
        <v>0</v>
      </c>
      <c r="AF242" s="12">
        <f t="shared" si="20"/>
        <v>0</v>
      </c>
      <c r="AG242" s="12">
        <f t="shared" si="20"/>
        <v>0</v>
      </c>
      <c r="AH242" s="12">
        <f t="shared" si="20"/>
        <v>0</v>
      </c>
      <c r="AI242" s="12">
        <f t="shared" si="21"/>
        <v>0</v>
      </c>
      <c r="AJ242" s="12">
        <f t="shared" si="21"/>
        <v>0</v>
      </c>
      <c r="AK242" s="12">
        <f t="shared" si="21"/>
        <v>2.5862924923639712E-3</v>
      </c>
      <c r="AL242">
        <v>4961</v>
      </c>
      <c r="AM242">
        <v>459.87999999999994</v>
      </c>
      <c r="AN242">
        <v>286</v>
      </c>
      <c r="AO242">
        <v>94</v>
      </c>
      <c r="AP242">
        <v>317</v>
      </c>
      <c r="AQ242">
        <v>0</v>
      </c>
      <c r="AR242">
        <v>21</v>
      </c>
      <c r="AS242">
        <v>0</v>
      </c>
      <c r="AT242">
        <v>13.854825200000001</v>
      </c>
      <c r="AU242">
        <v>315</v>
      </c>
      <c r="AV242">
        <v>465</v>
      </c>
      <c r="AW242">
        <v>125298</v>
      </c>
    </row>
    <row r="243" spans="1:49" x14ac:dyDescent="0.25">
      <c r="A243" s="1" t="s">
        <v>236</v>
      </c>
      <c r="B243" s="1" t="s">
        <v>37</v>
      </c>
      <c r="C243" s="1">
        <v>2015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58</v>
      </c>
      <c r="N243">
        <v>58</v>
      </c>
      <c r="O243">
        <v>950613</v>
      </c>
      <c r="P243">
        <v>477505</v>
      </c>
      <c r="Q243">
        <v>473108</v>
      </c>
      <c r="R243">
        <v>56230.805000000022</v>
      </c>
      <c r="S243">
        <v>117167.942</v>
      </c>
      <c r="T243">
        <v>129693.02500000005</v>
      </c>
      <c r="U243">
        <v>120853.87100000001</v>
      </c>
      <c r="V243">
        <v>107961.031</v>
      </c>
      <c r="W243">
        <v>126742.46799999998</v>
      </c>
      <c r="X243">
        <v>138670.495</v>
      </c>
      <c r="Y243">
        <v>88342.13</v>
      </c>
      <c r="Z243">
        <v>45606.465000000011</v>
      </c>
      <c r="AA243">
        <v>19513.745000000003</v>
      </c>
      <c r="AB243" s="12">
        <f t="shared" si="17"/>
        <v>0</v>
      </c>
      <c r="AC243" s="12">
        <f t="shared" si="18"/>
        <v>0</v>
      </c>
      <c r="AD243" s="12">
        <f t="shared" si="19"/>
        <v>0</v>
      </c>
      <c r="AE243" s="12">
        <f t="shared" si="20"/>
        <v>0</v>
      </c>
      <c r="AF243" s="12">
        <f t="shared" si="20"/>
        <v>0</v>
      </c>
      <c r="AG243" s="12">
        <f t="shared" si="20"/>
        <v>0</v>
      </c>
      <c r="AH243" s="12">
        <f t="shared" si="20"/>
        <v>0</v>
      </c>
      <c r="AI243" s="12">
        <f t="shared" si="21"/>
        <v>0</v>
      </c>
      <c r="AJ243" s="12">
        <f t="shared" si="21"/>
        <v>0</v>
      </c>
      <c r="AK243" s="12">
        <f t="shared" si="21"/>
        <v>2.972263909362349E-3</v>
      </c>
      <c r="AL243">
        <v>4621</v>
      </c>
      <c r="AM243">
        <v>260.35000000000002</v>
      </c>
      <c r="AN243">
        <v>6</v>
      </c>
      <c r="AO243">
        <v>114</v>
      </c>
      <c r="AP243">
        <v>296</v>
      </c>
      <c r="AQ243">
        <v>0</v>
      </c>
      <c r="AR243">
        <v>88</v>
      </c>
      <c r="AS243">
        <v>0</v>
      </c>
      <c r="AT243">
        <v>16.8860402</v>
      </c>
      <c r="AU243">
        <v>528</v>
      </c>
      <c r="AV243">
        <v>401</v>
      </c>
      <c r="AW243">
        <v>136204</v>
      </c>
    </row>
    <row r="244" spans="1:49" x14ac:dyDescent="0.25">
      <c r="A244" s="1" t="s">
        <v>419</v>
      </c>
      <c r="B244" s="1" t="s">
        <v>37</v>
      </c>
      <c r="C244" s="1">
        <v>2016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11</v>
      </c>
      <c r="N244">
        <v>11</v>
      </c>
      <c r="O244">
        <v>946419</v>
      </c>
      <c r="P244">
        <v>473669</v>
      </c>
      <c r="Q244">
        <v>472750</v>
      </c>
      <c r="R244">
        <v>56921.297000000006</v>
      </c>
      <c r="S244">
        <v>117630.36900000001</v>
      </c>
      <c r="T244">
        <v>127548.40500000004</v>
      </c>
      <c r="U244">
        <v>121205.28099999996</v>
      </c>
      <c r="V244">
        <v>108519.667</v>
      </c>
      <c r="W244">
        <v>121893.21699999999</v>
      </c>
      <c r="X244">
        <v>136596.283</v>
      </c>
      <c r="Y244">
        <v>90457.667999999976</v>
      </c>
      <c r="Z244">
        <v>46102.582000000002</v>
      </c>
      <c r="AA244">
        <v>19355.627999999997</v>
      </c>
      <c r="AB244" s="12">
        <f t="shared" si="17"/>
        <v>0</v>
      </c>
      <c r="AC244" s="12">
        <f t="shared" si="18"/>
        <v>0</v>
      </c>
      <c r="AD244" s="12">
        <f t="shared" si="19"/>
        <v>0</v>
      </c>
      <c r="AE244" s="12">
        <f t="shared" si="20"/>
        <v>0</v>
      </c>
      <c r="AF244" s="12">
        <f t="shared" si="20"/>
        <v>0</v>
      </c>
      <c r="AG244" s="12">
        <f t="shared" si="20"/>
        <v>0</v>
      </c>
      <c r="AH244" s="12">
        <f t="shared" si="20"/>
        <v>0</v>
      </c>
      <c r="AI244" s="12">
        <f t="shared" si="21"/>
        <v>0</v>
      </c>
      <c r="AJ244" s="12">
        <f t="shared" si="21"/>
        <v>0</v>
      </c>
      <c r="AK244" s="12">
        <f t="shared" si="21"/>
        <v>5.6831015764510469E-4</v>
      </c>
      <c r="AL244" t="e">
        <v>#N/A</v>
      </c>
      <c r="AM244" t="e">
        <v>#N/A</v>
      </c>
      <c r="AN244" t="e">
        <v>#N/A</v>
      </c>
      <c r="AO244" t="e">
        <v>#N/A</v>
      </c>
      <c r="AP244" t="e">
        <v>#N/A</v>
      </c>
      <c r="AQ244" t="e">
        <v>#N/A</v>
      </c>
      <c r="AR244" t="e">
        <v>#N/A</v>
      </c>
      <c r="AS244" t="e">
        <v>#N/A</v>
      </c>
      <c r="AT244">
        <v>9.5592188999999976</v>
      </c>
      <c r="AU244">
        <v>323</v>
      </c>
      <c r="AV244">
        <v>353</v>
      </c>
      <c r="AW244">
        <v>135522</v>
      </c>
    </row>
    <row r="245" spans="1:49" x14ac:dyDescent="0.25">
      <c r="A245" s="1" t="s">
        <v>420</v>
      </c>
      <c r="B245" s="1" t="s">
        <v>37</v>
      </c>
      <c r="C245" s="1">
        <v>2017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54</v>
      </c>
      <c r="N245">
        <v>54</v>
      </c>
      <c r="O245">
        <v>805712</v>
      </c>
      <c r="P245">
        <v>405761</v>
      </c>
      <c r="Q245">
        <v>399951</v>
      </c>
      <c r="R245">
        <v>47734</v>
      </c>
      <c r="S245">
        <v>98768</v>
      </c>
      <c r="T245">
        <v>110443</v>
      </c>
      <c r="U245">
        <v>105652</v>
      </c>
      <c r="V245">
        <v>94620</v>
      </c>
      <c r="W245">
        <v>100337</v>
      </c>
      <c r="X245">
        <v>113613</v>
      </c>
      <c r="Y245">
        <v>78825</v>
      </c>
      <c r="Z245">
        <v>39276</v>
      </c>
      <c r="AA245">
        <v>16444</v>
      </c>
      <c r="AB245" s="12">
        <f t="shared" si="17"/>
        <v>0</v>
      </c>
      <c r="AC245" s="12">
        <f t="shared" si="18"/>
        <v>0</v>
      </c>
      <c r="AD245" s="12">
        <f t="shared" si="19"/>
        <v>0</v>
      </c>
      <c r="AE245" s="12">
        <f t="shared" si="20"/>
        <v>0</v>
      </c>
      <c r="AF245" s="12">
        <f t="shared" si="20"/>
        <v>0</v>
      </c>
      <c r="AG245" s="12">
        <f t="shared" si="20"/>
        <v>0</v>
      </c>
      <c r="AH245" s="12">
        <f t="shared" si="20"/>
        <v>0</v>
      </c>
      <c r="AI245" s="12">
        <f t="shared" si="21"/>
        <v>0</v>
      </c>
      <c r="AJ245" s="12">
        <f t="shared" si="21"/>
        <v>0</v>
      </c>
      <c r="AK245" s="12">
        <f t="shared" si="21"/>
        <v>3.2838725370955973E-3</v>
      </c>
      <c r="AL245" t="e">
        <v>#N/A</v>
      </c>
      <c r="AM245" t="e">
        <v>#N/A</v>
      </c>
      <c r="AN245" t="e">
        <v>#N/A</v>
      </c>
      <c r="AO245" t="e">
        <v>#N/A</v>
      </c>
      <c r="AP245" t="e">
        <v>#N/A</v>
      </c>
      <c r="AQ245" t="e">
        <v>#N/A</v>
      </c>
      <c r="AR245" t="e">
        <v>#N/A</v>
      </c>
      <c r="AS245" t="e">
        <v>#N/A</v>
      </c>
      <c r="AT245">
        <v>5.6207435000000006</v>
      </c>
      <c r="AU245">
        <v>232</v>
      </c>
      <c r="AV245">
        <v>459</v>
      </c>
      <c r="AW245">
        <v>187328</v>
      </c>
    </row>
    <row r="246" spans="1:49" x14ac:dyDescent="0.25">
      <c r="A246" s="1" t="s">
        <v>516</v>
      </c>
      <c r="B246" s="1" t="s">
        <v>38</v>
      </c>
      <c r="C246" s="1">
        <v>2009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</v>
      </c>
      <c r="M246">
        <v>120</v>
      </c>
      <c r="N246">
        <v>130</v>
      </c>
      <c r="O246">
        <v>1736643</v>
      </c>
      <c r="P246">
        <v>860111</v>
      </c>
      <c r="Q246">
        <v>876532</v>
      </c>
      <c r="R246">
        <v>128139.89600000001</v>
      </c>
      <c r="S246">
        <v>233802.81200000006</v>
      </c>
      <c r="T246">
        <v>267002.28299999994</v>
      </c>
      <c r="U246">
        <v>220174.52500000008</v>
      </c>
      <c r="V246">
        <v>224407.55099999995</v>
      </c>
      <c r="W246">
        <v>248826.77600000004</v>
      </c>
      <c r="X246">
        <v>183385.802</v>
      </c>
      <c r="Y246">
        <v>112195.69299999998</v>
      </c>
      <c r="Z246">
        <v>83098.752999999982</v>
      </c>
      <c r="AA246">
        <v>36130.972999999984</v>
      </c>
      <c r="AB246" s="12">
        <f t="shared" si="17"/>
        <v>0</v>
      </c>
      <c r="AC246" s="12">
        <f t="shared" si="18"/>
        <v>0</v>
      </c>
      <c r="AD246" s="12">
        <f t="shared" si="19"/>
        <v>0</v>
      </c>
      <c r="AE246" s="12">
        <f t="shared" si="20"/>
        <v>0</v>
      </c>
      <c r="AF246" s="12">
        <f t="shared" si="20"/>
        <v>0</v>
      </c>
      <c r="AG246" s="12">
        <f t="shared" si="20"/>
        <v>0</v>
      </c>
      <c r="AH246" s="12">
        <f t="shared" si="20"/>
        <v>0</v>
      </c>
      <c r="AI246" s="12">
        <f t="shared" si="21"/>
        <v>0</v>
      </c>
      <c r="AJ246" s="12">
        <f t="shared" si="21"/>
        <v>1.2033874924693518E-4</v>
      </c>
      <c r="AK246" s="12">
        <f t="shared" si="21"/>
        <v>3.3212501639521318E-3</v>
      </c>
      <c r="AL246" t="e">
        <v>#N/A</v>
      </c>
      <c r="AM246" t="e">
        <v>#N/A</v>
      </c>
      <c r="AN246" t="e">
        <v>#N/A</v>
      </c>
      <c r="AO246" t="e">
        <v>#N/A</v>
      </c>
      <c r="AP246" t="e">
        <v>#N/A</v>
      </c>
      <c r="AQ246" t="e">
        <v>#N/A</v>
      </c>
      <c r="AR246" t="e">
        <v>#N/A</v>
      </c>
      <c r="AS246" t="e">
        <v>#N/A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s="1" t="s">
        <v>237</v>
      </c>
      <c r="B247" s="1" t="s">
        <v>38</v>
      </c>
      <c r="C247" s="1">
        <v>2010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139</v>
      </c>
      <c r="N247">
        <v>139</v>
      </c>
      <c r="O247">
        <v>1736701</v>
      </c>
      <c r="P247">
        <v>859859</v>
      </c>
      <c r="Q247">
        <v>876842</v>
      </c>
      <c r="R247">
        <v>125435.88100000001</v>
      </c>
      <c r="S247">
        <v>237200.19099999993</v>
      </c>
      <c r="T247">
        <v>253352.88600000009</v>
      </c>
      <c r="U247">
        <v>228635.19799999997</v>
      </c>
      <c r="V247">
        <v>219223.98800000001</v>
      </c>
      <c r="W247">
        <v>249273.43800000005</v>
      </c>
      <c r="X247">
        <v>191811.85599999997</v>
      </c>
      <c r="Y247">
        <v>113781.80800000003</v>
      </c>
      <c r="Z247">
        <v>81608.408999999941</v>
      </c>
      <c r="AA247">
        <v>35917.661</v>
      </c>
      <c r="AB247" s="12">
        <f t="shared" si="17"/>
        <v>0</v>
      </c>
      <c r="AC247" s="12">
        <f t="shared" si="18"/>
        <v>0</v>
      </c>
      <c r="AD247" s="12">
        <f t="shared" si="19"/>
        <v>0</v>
      </c>
      <c r="AE247" s="12">
        <f t="shared" si="20"/>
        <v>0</v>
      </c>
      <c r="AF247" s="12">
        <f t="shared" si="20"/>
        <v>0</v>
      </c>
      <c r="AG247" s="12">
        <f t="shared" si="20"/>
        <v>0</v>
      </c>
      <c r="AH247" s="12">
        <f t="shared" si="20"/>
        <v>0</v>
      </c>
      <c r="AI247" s="12">
        <f t="shared" si="21"/>
        <v>0</v>
      </c>
      <c r="AJ247" s="12">
        <f t="shared" si="21"/>
        <v>0</v>
      </c>
      <c r="AK247" s="12">
        <f t="shared" si="21"/>
        <v>3.8699624677675975E-3</v>
      </c>
      <c r="AL247">
        <v>393</v>
      </c>
      <c r="AM247">
        <v>40.47</v>
      </c>
      <c r="AN247">
        <v>1</v>
      </c>
      <c r="AO247">
        <v>9</v>
      </c>
      <c r="AP247">
        <v>0</v>
      </c>
      <c r="AQ247">
        <v>0</v>
      </c>
      <c r="AR247">
        <v>8</v>
      </c>
      <c r="AS247">
        <v>0</v>
      </c>
      <c r="AT247">
        <v>31.243696</v>
      </c>
      <c r="AU247">
        <v>947</v>
      </c>
      <c r="AV247">
        <v>189</v>
      </c>
      <c r="AW247">
        <v>39081</v>
      </c>
    </row>
    <row r="248" spans="1:49" x14ac:dyDescent="0.25">
      <c r="A248" s="1" t="s">
        <v>238</v>
      </c>
      <c r="B248" s="1" t="s">
        <v>38</v>
      </c>
      <c r="C248" s="1">
        <v>2011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189</v>
      </c>
      <c r="N248">
        <v>189</v>
      </c>
      <c r="O248">
        <v>1738683</v>
      </c>
      <c r="P248">
        <v>861486</v>
      </c>
      <c r="Q248">
        <v>877197</v>
      </c>
      <c r="R248">
        <v>125020.61300000007</v>
      </c>
      <c r="S248">
        <v>237826.93899999995</v>
      </c>
      <c r="T248">
        <v>250140.05600000004</v>
      </c>
      <c r="U248">
        <v>232059.51599999997</v>
      </c>
      <c r="V248">
        <v>217825.53300000002</v>
      </c>
      <c r="W248">
        <v>247924.17600000004</v>
      </c>
      <c r="X248">
        <v>199085.35299999997</v>
      </c>
      <c r="Y248">
        <v>115113.58400000003</v>
      </c>
      <c r="Z248">
        <v>79774.323000000004</v>
      </c>
      <c r="AA248">
        <v>35650.773000000016</v>
      </c>
      <c r="AB248" s="12">
        <f t="shared" si="17"/>
        <v>0</v>
      </c>
      <c r="AC248" s="12">
        <f t="shared" si="18"/>
        <v>0</v>
      </c>
      <c r="AD248" s="12">
        <f t="shared" si="19"/>
        <v>0</v>
      </c>
      <c r="AE248" s="12">
        <f t="shared" si="20"/>
        <v>0</v>
      </c>
      <c r="AF248" s="12">
        <f t="shared" si="20"/>
        <v>0</v>
      </c>
      <c r="AG248" s="12">
        <f t="shared" si="20"/>
        <v>0</v>
      </c>
      <c r="AH248" s="12">
        <f t="shared" si="20"/>
        <v>0</v>
      </c>
      <c r="AI248" s="12">
        <f t="shared" si="21"/>
        <v>0</v>
      </c>
      <c r="AJ248" s="12">
        <f t="shared" si="21"/>
        <v>0</v>
      </c>
      <c r="AK248" s="12">
        <f t="shared" si="21"/>
        <v>5.301427825982901E-3</v>
      </c>
      <c r="AL248">
        <v>1642</v>
      </c>
      <c r="AM248">
        <v>620.25</v>
      </c>
      <c r="AN248">
        <v>117</v>
      </c>
      <c r="AO248">
        <v>207</v>
      </c>
      <c r="AP248">
        <v>38</v>
      </c>
      <c r="AQ248">
        <v>0</v>
      </c>
      <c r="AR248">
        <v>116</v>
      </c>
      <c r="AS248">
        <v>0</v>
      </c>
      <c r="AT248">
        <v>91.038657799999996</v>
      </c>
      <c r="AU248">
        <v>2784</v>
      </c>
      <c r="AV248">
        <v>693</v>
      </c>
      <c r="AW248">
        <v>126524</v>
      </c>
    </row>
    <row r="249" spans="1:49" x14ac:dyDescent="0.25">
      <c r="A249" s="1" t="s">
        <v>239</v>
      </c>
      <c r="B249" s="1" t="s">
        <v>38</v>
      </c>
      <c r="C249" s="1">
        <v>2012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21</v>
      </c>
      <c r="M249">
        <v>147</v>
      </c>
      <c r="N249">
        <v>168</v>
      </c>
      <c r="O249">
        <v>1704870</v>
      </c>
      <c r="P249">
        <v>847233</v>
      </c>
      <c r="Q249">
        <v>857637</v>
      </c>
      <c r="R249">
        <v>122417.12199999997</v>
      </c>
      <c r="S249">
        <v>233826.64900000003</v>
      </c>
      <c r="T249">
        <v>246188.45600000001</v>
      </c>
      <c r="U249">
        <v>232039.43300000002</v>
      </c>
      <c r="V249">
        <v>209578.40299999996</v>
      </c>
      <c r="W249">
        <v>237231.36900000006</v>
      </c>
      <c r="X249">
        <v>198054.78599999993</v>
      </c>
      <c r="Y249">
        <v>114648.65599999997</v>
      </c>
      <c r="Z249">
        <v>76659.371000000014</v>
      </c>
      <c r="AA249">
        <v>34208.580000000009</v>
      </c>
      <c r="AB249" s="12">
        <f t="shared" si="17"/>
        <v>0</v>
      </c>
      <c r="AC249" s="12">
        <f t="shared" si="18"/>
        <v>0</v>
      </c>
      <c r="AD249" s="12">
        <f t="shared" si="19"/>
        <v>0</v>
      </c>
      <c r="AE249" s="12">
        <f t="shared" si="20"/>
        <v>0</v>
      </c>
      <c r="AF249" s="12">
        <f t="shared" si="20"/>
        <v>0</v>
      </c>
      <c r="AG249" s="12">
        <f t="shared" si="20"/>
        <v>0</v>
      </c>
      <c r="AH249" s="12">
        <f t="shared" si="20"/>
        <v>0</v>
      </c>
      <c r="AI249" s="12">
        <f t="shared" si="21"/>
        <v>0</v>
      </c>
      <c r="AJ249" s="12">
        <f t="shared" si="21"/>
        <v>2.7393911176234407E-4</v>
      </c>
      <c r="AK249" s="12">
        <f t="shared" si="21"/>
        <v>4.2971675527016893E-3</v>
      </c>
      <c r="AL249">
        <v>1917</v>
      </c>
      <c r="AM249">
        <v>560.62999999999988</v>
      </c>
      <c r="AN249">
        <v>13</v>
      </c>
      <c r="AO249">
        <v>217</v>
      </c>
      <c r="AP249">
        <v>44</v>
      </c>
      <c r="AQ249">
        <v>0</v>
      </c>
      <c r="AR249">
        <v>90</v>
      </c>
      <c r="AS249">
        <v>0</v>
      </c>
      <c r="AT249">
        <v>135.82157200000003</v>
      </c>
      <c r="AU249">
        <v>3735</v>
      </c>
      <c r="AV249">
        <v>679</v>
      </c>
      <c r="AW249">
        <v>129995</v>
      </c>
    </row>
    <row r="250" spans="1:49" x14ac:dyDescent="0.25">
      <c r="A250" s="1" t="s">
        <v>240</v>
      </c>
      <c r="B250" s="1" t="s">
        <v>38</v>
      </c>
      <c r="C250" s="1">
        <v>2013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11</v>
      </c>
      <c r="M250">
        <v>197</v>
      </c>
      <c r="N250">
        <v>208</v>
      </c>
      <c r="O250">
        <v>1725065</v>
      </c>
      <c r="P250">
        <v>858799</v>
      </c>
      <c r="Q250">
        <v>866266</v>
      </c>
      <c r="R250">
        <v>122878.86999999998</v>
      </c>
      <c r="S250">
        <v>238851.71399999998</v>
      </c>
      <c r="T250">
        <v>245850.78300000011</v>
      </c>
      <c r="U250">
        <v>237231.52099999998</v>
      </c>
      <c r="V250">
        <v>210748.73700000002</v>
      </c>
      <c r="W250">
        <v>236530.81399999998</v>
      </c>
      <c r="X250">
        <v>204689.31400000004</v>
      </c>
      <c r="Y250">
        <v>118380.70099999999</v>
      </c>
      <c r="Z250">
        <v>75196.067000000025</v>
      </c>
      <c r="AA250">
        <v>34816.172000000013</v>
      </c>
      <c r="AB250" s="12">
        <f t="shared" si="17"/>
        <v>0</v>
      </c>
      <c r="AC250" s="12">
        <f t="shared" si="18"/>
        <v>0</v>
      </c>
      <c r="AD250" s="12">
        <f t="shared" si="19"/>
        <v>0</v>
      </c>
      <c r="AE250" s="12">
        <f t="shared" si="20"/>
        <v>0</v>
      </c>
      <c r="AF250" s="12">
        <f t="shared" si="20"/>
        <v>0</v>
      </c>
      <c r="AG250" s="12">
        <f t="shared" si="20"/>
        <v>0</v>
      </c>
      <c r="AH250" s="12">
        <f t="shared" si="20"/>
        <v>0</v>
      </c>
      <c r="AI250" s="12">
        <f t="shared" si="21"/>
        <v>0</v>
      </c>
      <c r="AJ250" s="12">
        <f t="shared" si="21"/>
        <v>1.4628424648858293E-4</v>
      </c>
      <c r="AK250" s="12">
        <f t="shared" si="21"/>
        <v>5.6582900612967999E-3</v>
      </c>
      <c r="AL250">
        <v>2387</v>
      </c>
      <c r="AM250">
        <v>494.24000000000007</v>
      </c>
      <c r="AN250">
        <v>103</v>
      </c>
      <c r="AO250">
        <v>178</v>
      </c>
      <c r="AP250">
        <v>51</v>
      </c>
      <c r="AQ250">
        <v>0</v>
      </c>
      <c r="AR250">
        <v>182</v>
      </c>
      <c r="AS250">
        <v>0</v>
      </c>
      <c r="AT250">
        <v>148.920816</v>
      </c>
      <c r="AU250">
        <v>4206</v>
      </c>
      <c r="AV250">
        <v>656</v>
      </c>
      <c r="AW250">
        <v>114444</v>
      </c>
    </row>
    <row r="251" spans="1:49" x14ac:dyDescent="0.25">
      <c r="A251" s="1" t="s">
        <v>241</v>
      </c>
      <c r="B251" s="1" t="s">
        <v>38</v>
      </c>
      <c r="C251" s="1">
        <v>2014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36</v>
      </c>
      <c r="M251">
        <v>151</v>
      </c>
      <c r="N251">
        <v>187</v>
      </c>
      <c r="O251">
        <v>1668040</v>
      </c>
      <c r="P251">
        <v>829886</v>
      </c>
      <c r="Q251">
        <v>838154</v>
      </c>
      <c r="R251">
        <v>118147.92000000004</v>
      </c>
      <c r="S251">
        <v>231665.19099999993</v>
      </c>
      <c r="T251">
        <v>233436.23699999988</v>
      </c>
      <c r="U251">
        <v>229309.35000000003</v>
      </c>
      <c r="V251">
        <v>202510.62699999995</v>
      </c>
      <c r="W251">
        <v>224928.05500000005</v>
      </c>
      <c r="X251">
        <v>203256.45400000003</v>
      </c>
      <c r="Y251">
        <v>119119.412</v>
      </c>
      <c r="Z251">
        <v>73817.130999999979</v>
      </c>
      <c r="AA251">
        <v>34244.006999999991</v>
      </c>
      <c r="AB251" s="12">
        <f t="shared" si="17"/>
        <v>0</v>
      </c>
      <c r="AC251" s="12">
        <f t="shared" si="18"/>
        <v>0</v>
      </c>
      <c r="AD251" s="12">
        <f t="shared" si="19"/>
        <v>0</v>
      </c>
      <c r="AE251" s="12">
        <f t="shared" si="20"/>
        <v>0</v>
      </c>
      <c r="AF251" s="12">
        <f t="shared" si="20"/>
        <v>0</v>
      </c>
      <c r="AG251" s="12">
        <f t="shared" si="20"/>
        <v>0</v>
      </c>
      <c r="AH251" s="12">
        <f t="shared" si="20"/>
        <v>0</v>
      </c>
      <c r="AI251" s="12">
        <f t="shared" si="21"/>
        <v>0</v>
      </c>
      <c r="AJ251" s="12">
        <f t="shared" si="21"/>
        <v>4.8769167146309184E-4</v>
      </c>
      <c r="AK251" s="12">
        <f t="shared" si="21"/>
        <v>4.409530695400221E-3</v>
      </c>
      <c r="AL251">
        <v>3547</v>
      </c>
      <c r="AM251">
        <v>516.05999999999995</v>
      </c>
      <c r="AN251">
        <v>179</v>
      </c>
      <c r="AO251">
        <v>217</v>
      </c>
      <c r="AP251">
        <v>249</v>
      </c>
      <c r="AQ251">
        <v>0</v>
      </c>
      <c r="AR251">
        <v>31</v>
      </c>
      <c r="AS251">
        <v>0</v>
      </c>
      <c r="AT251">
        <v>58.478465999999997</v>
      </c>
      <c r="AU251">
        <v>1159</v>
      </c>
      <c r="AV251">
        <v>671</v>
      </c>
      <c r="AW251">
        <v>103428</v>
      </c>
    </row>
    <row r="252" spans="1:49" x14ac:dyDescent="0.25">
      <c r="A252" s="1" t="s">
        <v>242</v>
      </c>
      <c r="B252" s="1" t="s">
        <v>38</v>
      </c>
      <c r="C252" s="1">
        <v>2015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25</v>
      </c>
      <c r="M252">
        <v>183</v>
      </c>
      <c r="N252">
        <v>208</v>
      </c>
      <c r="O252">
        <v>1649860</v>
      </c>
      <c r="P252">
        <v>820165</v>
      </c>
      <c r="Q252">
        <v>829695</v>
      </c>
      <c r="R252">
        <v>114444.20300000001</v>
      </c>
      <c r="S252">
        <v>227556.299</v>
      </c>
      <c r="T252">
        <v>236178.50999999998</v>
      </c>
      <c r="U252">
        <v>227386.77999999991</v>
      </c>
      <c r="V252">
        <v>201710.78599999996</v>
      </c>
      <c r="W252">
        <v>214982.74599999993</v>
      </c>
      <c r="X252">
        <v>201673.76599999997</v>
      </c>
      <c r="Y252">
        <v>122438.01699999999</v>
      </c>
      <c r="Z252">
        <v>69792.689000000013</v>
      </c>
      <c r="AA252">
        <v>32724.071000000007</v>
      </c>
      <c r="AB252" s="12">
        <f t="shared" si="17"/>
        <v>0</v>
      </c>
      <c r="AC252" s="12">
        <f t="shared" si="18"/>
        <v>0</v>
      </c>
      <c r="AD252" s="12">
        <f t="shared" si="19"/>
        <v>0</v>
      </c>
      <c r="AE252" s="12">
        <f t="shared" si="20"/>
        <v>0</v>
      </c>
      <c r="AF252" s="12">
        <f t="shared" si="20"/>
        <v>0</v>
      </c>
      <c r="AG252" s="12">
        <f t="shared" si="20"/>
        <v>0</v>
      </c>
      <c r="AH252" s="12">
        <f t="shared" si="20"/>
        <v>0</v>
      </c>
      <c r="AI252" s="12">
        <f t="shared" si="21"/>
        <v>0</v>
      </c>
      <c r="AJ252" s="12">
        <f t="shared" si="21"/>
        <v>3.5820370812765208E-4</v>
      </c>
      <c r="AK252" s="12">
        <f t="shared" si="21"/>
        <v>5.5922137560452051E-3</v>
      </c>
      <c r="AL252">
        <v>3276</v>
      </c>
      <c r="AM252">
        <v>289.78999999999991</v>
      </c>
      <c r="AN252">
        <v>0</v>
      </c>
      <c r="AO252">
        <v>95</v>
      </c>
      <c r="AP252">
        <v>289</v>
      </c>
      <c r="AQ252">
        <v>0</v>
      </c>
      <c r="AR252">
        <v>135</v>
      </c>
      <c r="AS252">
        <v>0</v>
      </c>
      <c r="AT252">
        <v>59.679917000000003</v>
      </c>
      <c r="AU252">
        <v>1467</v>
      </c>
      <c r="AV252">
        <v>683</v>
      </c>
      <c r="AW252">
        <v>119876</v>
      </c>
    </row>
    <row r="253" spans="1:49" x14ac:dyDescent="0.25">
      <c r="A253" s="1" t="s">
        <v>421</v>
      </c>
      <c r="B253" s="1" t="s">
        <v>38</v>
      </c>
      <c r="C253" s="1">
        <v>2016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14</v>
      </c>
      <c r="M253">
        <v>173</v>
      </c>
      <c r="N253">
        <v>187</v>
      </c>
      <c r="O253">
        <v>1795077</v>
      </c>
      <c r="P253">
        <v>895590</v>
      </c>
      <c r="Q253">
        <v>899487</v>
      </c>
      <c r="R253">
        <v>125129.478</v>
      </c>
      <c r="S253">
        <v>250664.79100000003</v>
      </c>
      <c r="T253">
        <v>252837.74300000002</v>
      </c>
      <c r="U253">
        <v>244619.74499999994</v>
      </c>
      <c r="V253">
        <v>218746.30199999994</v>
      </c>
      <c r="W253">
        <v>227817.66300000003</v>
      </c>
      <c r="X253">
        <v>221953.682</v>
      </c>
      <c r="Y253">
        <v>138783.97199999998</v>
      </c>
      <c r="Z253">
        <v>77503.010999999999</v>
      </c>
      <c r="AA253">
        <v>37013.792000000001</v>
      </c>
      <c r="AB253" s="12">
        <f t="shared" si="17"/>
        <v>0</v>
      </c>
      <c r="AC253" s="12">
        <f t="shared" si="18"/>
        <v>0</v>
      </c>
      <c r="AD253" s="12">
        <f t="shared" si="19"/>
        <v>0</v>
      </c>
      <c r="AE253" s="12">
        <f t="shared" si="20"/>
        <v>0</v>
      </c>
      <c r="AF253" s="12">
        <f t="shared" si="20"/>
        <v>0</v>
      </c>
      <c r="AG253" s="12">
        <f t="shared" si="20"/>
        <v>0</v>
      </c>
      <c r="AH253" s="12">
        <f t="shared" si="20"/>
        <v>0</v>
      </c>
      <c r="AI253" s="12">
        <f t="shared" si="21"/>
        <v>0</v>
      </c>
      <c r="AJ253" s="12">
        <f t="shared" si="21"/>
        <v>1.8063814320710714E-4</v>
      </c>
      <c r="AK253" s="12">
        <f t="shared" si="21"/>
        <v>4.673933435406996E-3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>
        <v>27.649181999999996</v>
      </c>
      <c r="AU253">
        <v>794</v>
      </c>
      <c r="AV253">
        <v>690</v>
      </c>
      <c r="AW253">
        <v>140076</v>
      </c>
    </row>
    <row r="254" spans="1:49" x14ac:dyDescent="0.25">
      <c r="A254" s="1" t="s">
        <v>422</v>
      </c>
      <c r="B254" s="1" t="s">
        <v>38</v>
      </c>
      <c r="C254" s="1">
        <v>2017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33</v>
      </c>
      <c r="M254">
        <v>210</v>
      </c>
      <c r="N254">
        <v>243</v>
      </c>
      <c r="O254">
        <v>1705402</v>
      </c>
      <c r="P254">
        <v>848248</v>
      </c>
      <c r="Q254">
        <v>857154</v>
      </c>
      <c r="R254">
        <v>119794</v>
      </c>
      <c r="S254">
        <v>239068</v>
      </c>
      <c r="T254">
        <v>241127</v>
      </c>
      <c r="U254">
        <v>235088</v>
      </c>
      <c r="V254">
        <v>209841</v>
      </c>
      <c r="W254">
        <v>210013</v>
      </c>
      <c r="X254">
        <v>209777</v>
      </c>
      <c r="Y254">
        <v>134597</v>
      </c>
      <c r="Z254">
        <v>72353</v>
      </c>
      <c r="AA254">
        <v>33744</v>
      </c>
      <c r="AB254" s="12">
        <f t="shared" si="17"/>
        <v>0</v>
      </c>
      <c r="AC254" s="12">
        <f t="shared" si="18"/>
        <v>0</v>
      </c>
      <c r="AD254" s="12">
        <f t="shared" si="19"/>
        <v>0</v>
      </c>
      <c r="AE254" s="12">
        <f t="shared" si="20"/>
        <v>0</v>
      </c>
      <c r="AF254" s="12">
        <f t="shared" si="20"/>
        <v>0</v>
      </c>
      <c r="AG254" s="12">
        <f t="shared" si="20"/>
        <v>0</v>
      </c>
      <c r="AH254" s="12">
        <f t="shared" si="20"/>
        <v>0</v>
      </c>
      <c r="AI254" s="12">
        <f t="shared" si="21"/>
        <v>0</v>
      </c>
      <c r="AJ254" s="12">
        <f t="shared" si="21"/>
        <v>4.5609719016488604E-4</v>
      </c>
      <c r="AK254" s="12">
        <f t="shared" si="21"/>
        <v>6.2233285917496443E-3</v>
      </c>
      <c r="AL254" t="e">
        <v>#N/A</v>
      </c>
      <c r="AM254" t="e">
        <v>#N/A</v>
      </c>
      <c r="AN254" t="e">
        <v>#N/A</v>
      </c>
      <c r="AO254" t="e">
        <v>#N/A</v>
      </c>
      <c r="AP254" t="e">
        <v>#N/A</v>
      </c>
      <c r="AQ254" t="e">
        <v>#N/A</v>
      </c>
      <c r="AR254" t="e">
        <v>#N/A</v>
      </c>
      <c r="AS254" t="e">
        <v>#N/A</v>
      </c>
      <c r="AT254">
        <v>73.54154549999997</v>
      </c>
      <c r="AU254">
        <v>7291</v>
      </c>
      <c r="AV254">
        <v>1668</v>
      </c>
      <c r="AW254">
        <v>323127</v>
      </c>
    </row>
    <row r="255" spans="1:49" x14ac:dyDescent="0.25">
      <c r="A255" s="1" t="s">
        <v>517</v>
      </c>
      <c r="B255" s="1" t="s">
        <v>39</v>
      </c>
      <c r="C255" s="1">
        <v>2009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10</v>
      </c>
      <c r="K255">
        <v>35</v>
      </c>
      <c r="L255">
        <v>101</v>
      </c>
      <c r="M255">
        <v>135</v>
      </c>
      <c r="N255">
        <v>281</v>
      </c>
      <c r="O255">
        <v>2534911</v>
      </c>
      <c r="P255">
        <v>1289477</v>
      </c>
      <c r="Q255">
        <v>1245434</v>
      </c>
      <c r="R255">
        <v>195159.26299999998</v>
      </c>
      <c r="S255">
        <v>355676.5610000001</v>
      </c>
      <c r="T255">
        <v>327975.00299999997</v>
      </c>
      <c r="U255">
        <v>376724.60199999996</v>
      </c>
      <c r="V255">
        <v>370811.63000000006</v>
      </c>
      <c r="W255">
        <v>346273.29500000004</v>
      </c>
      <c r="X255">
        <v>278050.35899999994</v>
      </c>
      <c r="Y255">
        <v>164275.18400000001</v>
      </c>
      <c r="Z255">
        <v>94969.47199999998</v>
      </c>
      <c r="AA255">
        <v>28295.126999999993</v>
      </c>
      <c r="AB255" s="12">
        <f t="shared" si="17"/>
        <v>0</v>
      </c>
      <c r="AC255" s="12">
        <f t="shared" si="18"/>
        <v>0</v>
      </c>
      <c r="AD255" s="12">
        <f t="shared" si="19"/>
        <v>0</v>
      </c>
      <c r="AE255" s="12">
        <f t="shared" si="20"/>
        <v>0</v>
      </c>
      <c r="AF255" s="12">
        <f t="shared" si="20"/>
        <v>0</v>
      </c>
      <c r="AG255" s="12">
        <f t="shared" si="20"/>
        <v>0</v>
      </c>
      <c r="AH255" s="12">
        <f t="shared" si="20"/>
        <v>3.5964708105268089E-5</v>
      </c>
      <c r="AI255" s="12">
        <f t="shared" si="21"/>
        <v>2.1305713466740053E-4</v>
      </c>
      <c r="AJ255" s="12">
        <f t="shared" si="21"/>
        <v>1.0634996475498992E-3</v>
      </c>
      <c r="AK255" s="12">
        <f t="shared" si="21"/>
        <v>4.7711395676011646E-3</v>
      </c>
      <c r="AL255" t="e">
        <v>#N/A</v>
      </c>
      <c r="AM255" t="e">
        <v>#N/A</v>
      </c>
      <c r="AN255" t="e">
        <v>#N/A</v>
      </c>
      <c r="AO255" t="e">
        <v>#N/A</v>
      </c>
      <c r="AP255" t="e">
        <v>#N/A</v>
      </c>
      <c r="AQ255" t="e">
        <v>#N/A</v>
      </c>
      <c r="AR255" t="e">
        <v>#N/A</v>
      </c>
      <c r="AS255" t="e">
        <v>#N/A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s="1" t="s">
        <v>243</v>
      </c>
      <c r="B256" s="1" t="s">
        <v>39</v>
      </c>
      <c r="C256" s="1">
        <v>2010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21</v>
      </c>
      <c r="L256">
        <v>121</v>
      </c>
      <c r="M256">
        <v>91</v>
      </c>
      <c r="N256">
        <v>233</v>
      </c>
      <c r="O256">
        <v>2633331</v>
      </c>
      <c r="P256">
        <v>1331625</v>
      </c>
      <c r="Q256">
        <v>1301706</v>
      </c>
      <c r="R256">
        <v>188938.50899999993</v>
      </c>
      <c r="S256">
        <v>358346.5199999999</v>
      </c>
      <c r="T256">
        <v>352832.17200000002</v>
      </c>
      <c r="U256">
        <v>380831.01599999995</v>
      </c>
      <c r="V256">
        <v>385294.76699999982</v>
      </c>
      <c r="W256">
        <v>365177.89699999988</v>
      </c>
      <c r="X256">
        <v>299854.80399999995</v>
      </c>
      <c r="Y256">
        <v>181075.54400000002</v>
      </c>
      <c r="Z256">
        <v>92019.991999999998</v>
      </c>
      <c r="AA256">
        <v>28664.335999999996</v>
      </c>
      <c r="AB256" s="12">
        <f t="shared" si="17"/>
        <v>0</v>
      </c>
      <c r="AC256" s="12">
        <f t="shared" si="18"/>
        <v>0</v>
      </c>
      <c r="AD256" s="12">
        <f t="shared" si="19"/>
        <v>0</v>
      </c>
      <c r="AE256" s="12">
        <f t="shared" si="20"/>
        <v>0</v>
      </c>
      <c r="AF256" s="12">
        <f t="shared" si="20"/>
        <v>0</v>
      </c>
      <c r="AG256" s="12">
        <f t="shared" si="20"/>
        <v>0</v>
      </c>
      <c r="AH256" s="12">
        <f t="shared" si="20"/>
        <v>0</v>
      </c>
      <c r="AI256" s="12">
        <f t="shared" si="21"/>
        <v>1.1597369548700622E-4</v>
      </c>
      <c r="AJ256" s="12">
        <f t="shared" si="21"/>
        <v>1.3149316509395046E-3</v>
      </c>
      <c r="AK256" s="12">
        <f t="shared" si="21"/>
        <v>3.1746767132509197E-3</v>
      </c>
      <c r="AL256">
        <v>81</v>
      </c>
      <c r="AM256">
        <v>209.78</v>
      </c>
      <c r="AN256">
        <v>1</v>
      </c>
      <c r="AO256">
        <v>31</v>
      </c>
      <c r="AP256">
        <v>0</v>
      </c>
      <c r="AQ256">
        <v>0</v>
      </c>
      <c r="AR256">
        <v>1</v>
      </c>
      <c r="AS256">
        <v>0</v>
      </c>
      <c r="AT256">
        <v>33.078809</v>
      </c>
      <c r="AU256">
        <v>3924</v>
      </c>
      <c r="AV256">
        <v>444</v>
      </c>
      <c r="AW256">
        <v>149999</v>
      </c>
    </row>
    <row r="257" spans="1:49" x14ac:dyDescent="0.25">
      <c r="A257" s="1" t="s">
        <v>244</v>
      </c>
      <c r="B257" s="1" t="s">
        <v>39</v>
      </c>
      <c r="C257" s="1">
        <v>2011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48</v>
      </c>
      <c r="L257">
        <v>115</v>
      </c>
      <c r="M257">
        <v>77</v>
      </c>
      <c r="N257">
        <v>240</v>
      </c>
      <c r="O257">
        <v>2667327</v>
      </c>
      <c r="P257">
        <v>1347631</v>
      </c>
      <c r="Q257">
        <v>1319696</v>
      </c>
      <c r="R257">
        <v>189091.56299999999</v>
      </c>
      <c r="S257">
        <v>362267.81300000002</v>
      </c>
      <c r="T257">
        <v>357207.44500000001</v>
      </c>
      <c r="U257">
        <v>385368.41200000007</v>
      </c>
      <c r="V257">
        <v>385459.78700000001</v>
      </c>
      <c r="W257">
        <v>368813.28600000014</v>
      </c>
      <c r="X257">
        <v>306467.28300000005</v>
      </c>
      <c r="Y257">
        <v>190833.26699999999</v>
      </c>
      <c r="Z257">
        <v>93936.017999999996</v>
      </c>
      <c r="AA257">
        <v>29626.705999999995</v>
      </c>
      <c r="AB257" s="12">
        <f t="shared" si="17"/>
        <v>0</v>
      </c>
      <c r="AC257" s="12">
        <f t="shared" si="18"/>
        <v>0</v>
      </c>
      <c r="AD257" s="12">
        <f t="shared" si="19"/>
        <v>0</v>
      </c>
      <c r="AE257" s="12">
        <f t="shared" si="20"/>
        <v>0</v>
      </c>
      <c r="AF257" s="12">
        <f t="shared" si="20"/>
        <v>0</v>
      </c>
      <c r="AG257" s="12">
        <f t="shared" si="20"/>
        <v>0</v>
      </c>
      <c r="AH257" s="12">
        <f t="shared" si="20"/>
        <v>0</v>
      </c>
      <c r="AI257" s="12">
        <f t="shared" si="21"/>
        <v>2.5152847171033339E-4</v>
      </c>
      <c r="AJ257" s="12">
        <f t="shared" si="21"/>
        <v>1.2242375443251171E-3</v>
      </c>
      <c r="AK257" s="12">
        <f t="shared" si="21"/>
        <v>2.5990064504639839E-3</v>
      </c>
      <c r="AL257">
        <v>824</v>
      </c>
      <c r="AM257">
        <v>746.55000000000007</v>
      </c>
      <c r="AN257">
        <v>89</v>
      </c>
      <c r="AO257">
        <v>103</v>
      </c>
      <c r="AP257">
        <v>1</v>
      </c>
      <c r="AQ257">
        <v>0</v>
      </c>
      <c r="AR257">
        <v>59</v>
      </c>
      <c r="AS257">
        <v>0</v>
      </c>
      <c r="AT257">
        <v>83.02980399999997</v>
      </c>
      <c r="AU257">
        <v>12252</v>
      </c>
      <c r="AV257">
        <v>1548</v>
      </c>
      <c r="AW257">
        <v>629223</v>
      </c>
    </row>
    <row r="258" spans="1:49" x14ac:dyDescent="0.25">
      <c r="A258" s="1" t="s">
        <v>245</v>
      </c>
      <c r="B258" s="1" t="s">
        <v>39</v>
      </c>
      <c r="C258" s="1">
        <v>2012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35</v>
      </c>
      <c r="L258">
        <v>152</v>
      </c>
      <c r="M258">
        <v>127</v>
      </c>
      <c r="N258">
        <v>314</v>
      </c>
      <c r="O258">
        <v>2669454</v>
      </c>
      <c r="P258">
        <v>1346925</v>
      </c>
      <c r="Q258">
        <v>1322529</v>
      </c>
      <c r="R258">
        <v>184328.69800000003</v>
      </c>
      <c r="S258">
        <v>360228.33399999992</v>
      </c>
      <c r="T258">
        <v>355629.1399999999</v>
      </c>
      <c r="U258">
        <v>382857.65100000007</v>
      </c>
      <c r="V258">
        <v>379857.913</v>
      </c>
      <c r="W258">
        <v>369203.14499999996</v>
      </c>
      <c r="X258">
        <v>312944.30700000003</v>
      </c>
      <c r="Y258">
        <v>198102.46400000001</v>
      </c>
      <c r="Z258">
        <v>96029.72600000001</v>
      </c>
      <c r="AA258">
        <v>32284.492999999999</v>
      </c>
      <c r="AB258" s="12">
        <f t="shared" si="17"/>
        <v>0</v>
      </c>
      <c r="AC258" s="12">
        <f t="shared" si="18"/>
        <v>0</v>
      </c>
      <c r="AD258" s="12">
        <f t="shared" si="19"/>
        <v>0</v>
      </c>
      <c r="AE258" s="12">
        <f t="shared" si="20"/>
        <v>0</v>
      </c>
      <c r="AF258" s="12">
        <f t="shared" si="20"/>
        <v>0</v>
      </c>
      <c r="AG258" s="12">
        <f t="shared" si="20"/>
        <v>0</v>
      </c>
      <c r="AH258" s="12">
        <f t="shared" si="20"/>
        <v>0</v>
      </c>
      <c r="AI258" s="12">
        <f t="shared" si="21"/>
        <v>1.7667624770179537E-4</v>
      </c>
      <c r="AJ258" s="12">
        <f t="shared" si="21"/>
        <v>1.5828432125277541E-3</v>
      </c>
      <c r="AK258" s="12">
        <f t="shared" si="21"/>
        <v>3.9337771232771102E-3</v>
      </c>
      <c r="AL258">
        <v>1380</v>
      </c>
      <c r="AM258">
        <v>1021.42</v>
      </c>
      <c r="AN258">
        <v>106</v>
      </c>
      <c r="AO258">
        <v>212</v>
      </c>
      <c r="AP258">
        <v>0</v>
      </c>
      <c r="AQ258">
        <v>0</v>
      </c>
      <c r="AR258">
        <v>65</v>
      </c>
      <c r="AS258">
        <v>0</v>
      </c>
      <c r="AT258">
        <v>49.915155999999996</v>
      </c>
      <c r="AU258">
        <v>5835</v>
      </c>
      <c r="AV258">
        <v>1499</v>
      </c>
      <c r="AW258">
        <v>612124</v>
      </c>
    </row>
    <row r="259" spans="1:49" x14ac:dyDescent="0.25">
      <c r="A259" s="1" t="s">
        <v>246</v>
      </c>
      <c r="B259" s="1" t="s">
        <v>39</v>
      </c>
      <c r="C259" s="1">
        <v>2013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23</v>
      </c>
      <c r="K259">
        <v>69</v>
      </c>
      <c r="L259">
        <v>92</v>
      </c>
      <c r="M259">
        <v>92</v>
      </c>
      <c r="N259">
        <v>276</v>
      </c>
      <c r="O259">
        <v>2724791</v>
      </c>
      <c r="P259">
        <v>1374151</v>
      </c>
      <c r="Q259">
        <v>1350640</v>
      </c>
      <c r="R259">
        <v>182415.45899999997</v>
      </c>
      <c r="S259">
        <v>366504.82899999997</v>
      </c>
      <c r="T259">
        <v>360456.90299999999</v>
      </c>
      <c r="U259">
        <v>390176.74900000001</v>
      </c>
      <c r="V259">
        <v>381403.36599999998</v>
      </c>
      <c r="W259">
        <v>375247.69300000003</v>
      </c>
      <c r="X259">
        <v>322182.55899999995</v>
      </c>
      <c r="Y259">
        <v>211326.26200000002</v>
      </c>
      <c r="Z259">
        <v>99141.567999999985</v>
      </c>
      <c r="AA259">
        <v>33443.846999999994</v>
      </c>
      <c r="AB259" s="12">
        <f t="shared" si="17"/>
        <v>0</v>
      </c>
      <c r="AC259" s="12">
        <f t="shared" si="18"/>
        <v>0</v>
      </c>
      <c r="AD259" s="12">
        <f t="shared" si="19"/>
        <v>0</v>
      </c>
      <c r="AE259" s="12">
        <f t="shared" si="20"/>
        <v>0</v>
      </c>
      <c r="AF259" s="12">
        <f t="shared" si="20"/>
        <v>0</v>
      </c>
      <c r="AG259" s="12">
        <f t="shared" si="20"/>
        <v>0</v>
      </c>
      <c r="AH259" s="12">
        <f t="shared" ref="AH259:AK322" si="22">J259/X259</f>
        <v>7.1388097702706509E-5</v>
      </c>
      <c r="AI259" s="12">
        <f t="shared" si="21"/>
        <v>3.2650934790111411E-4</v>
      </c>
      <c r="AJ259" s="12">
        <f t="shared" si="21"/>
        <v>9.279659567216045E-4</v>
      </c>
      <c r="AK259" s="12">
        <f t="shared" si="21"/>
        <v>2.7508797059142154E-3</v>
      </c>
      <c r="AL259">
        <v>1403</v>
      </c>
      <c r="AM259">
        <v>1148.3999999999999</v>
      </c>
      <c r="AN259">
        <v>167</v>
      </c>
      <c r="AO259">
        <v>271</v>
      </c>
      <c r="AP259">
        <v>0</v>
      </c>
      <c r="AQ259">
        <v>0</v>
      </c>
      <c r="AR259">
        <v>267</v>
      </c>
      <c r="AS259">
        <v>0</v>
      </c>
      <c r="AT259">
        <v>73.38723899999998</v>
      </c>
      <c r="AU259">
        <v>8500</v>
      </c>
      <c r="AV259">
        <v>1300</v>
      </c>
      <c r="AW259">
        <v>515027</v>
      </c>
    </row>
    <row r="260" spans="1:49" x14ac:dyDescent="0.25">
      <c r="A260" s="1" t="s">
        <v>247</v>
      </c>
      <c r="B260" s="1" t="s">
        <v>39</v>
      </c>
      <c r="C260" s="1">
        <v>2014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32</v>
      </c>
      <c r="K260">
        <v>152</v>
      </c>
      <c r="L260">
        <v>170</v>
      </c>
      <c r="M260">
        <v>166</v>
      </c>
      <c r="N260">
        <v>520</v>
      </c>
      <c r="O260">
        <v>2710050</v>
      </c>
      <c r="P260">
        <v>1363382</v>
      </c>
      <c r="Q260">
        <v>1346668</v>
      </c>
      <c r="R260">
        <v>177718.79599999997</v>
      </c>
      <c r="S260">
        <v>364011.39700000011</v>
      </c>
      <c r="T260">
        <v>357628.20699999999</v>
      </c>
      <c r="U260">
        <v>389602.94300000003</v>
      </c>
      <c r="V260">
        <v>375260.69400000002</v>
      </c>
      <c r="W260">
        <v>370551.55900000001</v>
      </c>
      <c r="X260">
        <v>322749.14999999997</v>
      </c>
      <c r="Y260">
        <v>217576.88200000001</v>
      </c>
      <c r="Z260">
        <v>99077.527000000002</v>
      </c>
      <c r="AA260">
        <v>35485.931000000004</v>
      </c>
      <c r="AB260" s="12">
        <f t="shared" ref="AB260:AB323" si="23">D260/R260</f>
        <v>0</v>
      </c>
      <c r="AC260" s="12">
        <f t="shared" ref="AC260:AC323" si="24">E260/S260</f>
        <v>0</v>
      </c>
      <c r="AD260" s="12">
        <f t="shared" ref="AD260:AD323" si="25">F260/T260</f>
        <v>0</v>
      </c>
      <c r="AE260" s="12">
        <f t="shared" ref="AE260:AK323" si="26">G260/U260</f>
        <v>0</v>
      </c>
      <c r="AF260" s="12">
        <f t="shared" si="26"/>
        <v>0</v>
      </c>
      <c r="AG260" s="12">
        <f t="shared" si="26"/>
        <v>0</v>
      </c>
      <c r="AH260" s="12">
        <f t="shared" si="22"/>
        <v>9.9148208446095068E-5</v>
      </c>
      <c r="AI260" s="12">
        <f t="shared" si="22"/>
        <v>6.9860363197961437E-4</v>
      </c>
      <c r="AJ260" s="12">
        <f t="shared" si="22"/>
        <v>1.7158280504922169E-3</v>
      </c>
      <c r="AK260" s="12">
        <f t="shared" si="22"/>
        <v>4.677910239976513E-3</v>
      </c>
      <c r="AL260">
        <v>1548</v>
      </c>
      <c r="AM260">
        <v>1108</v>
      </c>
      <c r="AN260">
        <v>209</v>
      </c>
      <c r="AO260">
        <v>189</v>
      </c>
      <c r="AP260">
        <v>0</v>
      </c>
      <c r="AQ260">
        <v>0</v>
      </c>
      <c r="AR260">
        <v>90</v>
      </c>
      <c r="AS260">
        <v>0</v>
      </c>
      <c r="AT260">
        <v>56.856512999999985</v>
      </c>
      <c r="AU260">
        <v>8826</v>
      </c>
      <c r="AV260">
        <v>1754</v>
      </c>
      <c r="AW260">
        <v>807206</v>
      </c>
    </row>
    <row r="261" spans="1:49" x14ac:dyDescent="0.25">
      <c r="A261" s="1" t="s">
        <v>248</v>
      </c>
      <c r="B261" s="1" t="s">
        <v>39</v>
      </c>
      <c r="C261" s="1">
        <v>2015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32</v>
      </c>
      <c r="K261">
        <v>100</v>
      </c>
      <c r="L261">
        <v>157</v>
      </c>
      <c r="M261">
        <v>165</v>
      </c>
      <c r="N261">
        <v>454</v>
      </c>
      <c r="O261">
        <v>2786021</v>
      </c>
      <c r="P261">
        <v>1400826</v>
      </c>
      <c r="Q261">
        <v>1385195</v>
      </c>
      <c r="R261">
        <v>178956.17599999998</v>
      </c>
      <c r="S261">
        <v>369588.82399999996</v>
      </c>
      <c r="T261">
        <v>361493.36700000003</v>
      </c>
      <c r="U261">
        <v>398566.174</v>
      </c>
      <c r="V261">
        <v>381134.61299999995</v>
      </c>
      <c r="W261">
        <v>379622.386</v>
      </c>
      <c r="X261">
        <v>336347.73</v>
      </c>
      <c r="Y261">
        <v>233707.88499999998</v>
      </c>
      <c r="Z261">
        <v>106893.36900000001</v>
      </c>
      <c r="AA261">
        <v>36376.643000000004</v>
      </c>
      <c r="AB261" s="12">
        <f t="shared" si="23"/>
        <v>0</v>
      </c>
      <c r="AC261" s="12">
        <f t="shared" si="24"/>
        <v>0</v>
      </c>
      <c r="AD261" s="12">
        <f t="shared" si="25"/>
        <v>0</v>
      </c>
      <c r="AE261" s="12">
        <f t="shared" si="26"/>
        <v>0</v>
      </c>
      <c r="AF261" s="12">
        <f t="shared" si="26"/>
        <v>0</v>
      </c>
      <c r="AG261" s="12">
        <f t="shared" si="26"/>
        <v>0</v>
      </c>
      <c r="AH261" s="12">
        <f t="shared" si="22"/>
        <v>9.5139634211296745E-5</v>
      </c>
      <c r="AI261" s="12">
        <f t="shared" si="22"/>
        <v>4.278845790761403E-4</v>
      </c>
      <c r="AJ261" s="12">
        <f t="shared" si="22"/>
        <v>1.4687534078938048E-3</v>
      </c>
      <c r="AK261" s="12">
        <f t="shared" si="22"/>
        <v>4.5358775959617823E-3</v>
      </c>
      <c r="AL261">
        <v>607</v>
      </c>
      <c r="AM261">
        <v>660.15999999999985</v>
      </c>
      <c r="AN261">
        <v>1</v>
      </c>
      <c r="AO261">
        <v>211</v>
      </c>
      <c r="AP261">
        <v>4</v>
      </c>
      <c r="AQ261">
        <v>0</v>
      </c>
      <c r="AR261">
        <v>39</v>
      </c>
      <c r="AS261">
        <v>0</v>
      </c>
      <c r="AT261">
        <v>50.72946000000001</v>
      </c>
      <c r="AU261">
        <v>5975</v>
      </c>
      <c r="AV261">
        <v>1221</v>
      </c>
      <c r="AW261">
        <v>577937</v>
      </c>
    </row>
    <row r="262" spans="1:49" x14ac:dyDescent="0.25">
      <c r="A262" s="1" t="s">
        <v>423</v>
      </c>
      <c r="B262" s="1" t="s">
        <v>39</v>
      </c>
      <c r="C262" s="1">
        <v>2016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12</v>
      </c>
      <c r="J262">
        <v>35</v>
      </c>
      <c r="K262">
        <v>87</v>
      </c>
      <c r="L262">
        <v>144</v>
      </c>
      <c r="M262">
        <v>96</v>
      </c>
      <c r="N262">
        <v>374</v>
      </c>
      <c r="O262">
        <v>2821018</v>
      </c>
      <c r="P262">
        <v>1414555</v>
      </c>
      <c r="Q262">
        <v>1406463</v>
      </c>
      <c r="R262">
        <v>178087.73400000003</v>
      </c>
      <c r="S262">
        <v>369655.51399999997</v>
      </c>
      <c r="T262">
        <v>359585.58799999999</v>
      </c>
      <c r="U262">
        <v>404298.51899999991</v>
      </c>
      <c r="V262">
        <v>381004.59799999988</v>
      </c>
      <c r="W262">
        <v>381829.94000000012</v>
      </c>
      <c r="X262">
        <v>342591.81699999998</v>
      </c>
      <c r="Y262">
        <v>250033.47399999999</v>
      </c>
      <c r="Z262">
        <v>114462.568</v>
      </c>
      <c r="AA262">
        <v>37416.021999999997</v>
      </c>
      <c r="AB262" s="12">
        <f t="shared" si="23"/>
        <v>0</v>
      </c>
      <c r="AC262" s="12">
        <f t="shared" si="24"/>
        <v>0</v>
      </c>
      <c r="AD262" s="12">
        <f t="shared" si="25"/>
        <v>0</v>
      </c>
      <c r="AE262" s="12">
        <f t="shared" si="26"/>
        <v>0</v>
      </c>
      <c r="AF262" s="12">
        <f t="shared" si="26"/>
        <v>0</v>
      </c>
      <c r="AG262" s="12">
        <f t="shared" si="26"/>
        <v>3.1427603608035546E-5</v>
      </c>
      <c r="AH262" s="12">
        <f t="shared" si="22"/>
        <v>1.0216239344677635E-4</v>
      </c>
      <c r="AI262" s="12">
        <f t="shared" si="22"/>
        <v>3.4795341043015706E-4</v>
      </c>
      <c r="AJ262" s="12">
        <f t="shared" si="22"/>
        <v>1.2580532004139555E-3</v>
      </c>
      <c r="AK262" s="12">
        <f t="shared" si="22"/>
        <v>2.5657457652767043E-3</v>
      </c>
      <c r="AL262" t="e">
        <v>#N/A</v>
      </c>
      <c r="AM262" t="e">
        <v>#N/A</v>
      </c>
      <c r="AN262" t="e">
        <v>#N/A</v>
      </c>
      <c r="AO262" t="e">
        <v>#N/A</v>
      </c>
      <c r="AP262" t="e">
        <v>#N/A</v>
      </c>
      <c r="AQ262" t="e">
        <v>#N/A</v>
      </c>
      <c r="AR262" t="e">
        <v>#N/A</v>
      </c>
      <c r="AS262" t="e">
        <v>#N/A</v>
      </c>
      <c r="AT262">
        <v>47.163145000000007</v>
      </c>
      <c r="AU262">
        <v>6742</v>
      </c>
      <c r="AV262">
        <v>1340</v>
      </c>
      <c r="AW262">
        <v>701177</v>
      </c>
    </row>
    <row r="263" spans="1:49" x14ac:dyDescent="0.25">
      <c r="A263" s="1" t="s">
        <v>424</v>
      </c>
      <c r="B263" s="1" t="s">
        <v>39</v>
      </c>
      <c r="C263" s="1">
        <v>2017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49</v>
      </c>
      <c r="K263">
        <v>154</v>
      </c>
      <c r="L263">
        <v>115</v>
      </c>
      <c r="M263">
        <v>139</v>
      </c>
      <c r="N263">
        <v>457</v>
      </c>
      <c r="O263">
        <v>2818761</v>
      </c>
      <c r="P263">
        <v>1411126</v>
      </c>
      <c r="Q263">
        <v>1407635</v>
      </c>
      <c r="R263">
        <v>177619</v>
      </c>
      <c r="S263">
        <v>369015</v>
      </c>
      <c r="T263">
        <v>354604</v>
      </c>
      <c r="U263">
        <v>409754</v>
      </c>
      <c r="V263">
        <v>380064</v>
      </c>
      <c r="W263">
        <v>378316</v>
      </c>
      <c r="X263">
        <v>342327</v>
      </c>
      <c r="Y263">
        <v>254183</v>
      </c>
      <c r="Z263">
        <v>114725</v>
      </c>
      <c r="AA263">
        <v>38154</v>
      </c>
      <c r="AB263" s="12">
        <f t="shared" si="23"/>
        <v>0</v>
      </c>
      <c r="AC263" s="12">
        <f t="shared" si="24"/>
        <v>0</v>
      </c>
      <c r="AD263" s="12">
        <f t="shared" si="25"/>
        <v>0</v>
      </c>
      <c r="AE263" s="12">
        <f t="shared" si="26"/>
        <v>0</v>
      </c>
      <c r="AF263" s="12">
        <f t="shared" si="26"/>
        <v>0</v>
      </c>
      <c r="AG263" s="12">
        <f t="shared" si="26"/>
        <v>0</v>
      </c>
      <c r="AH263" s="12">
        <f t="shared" si="22"/>
        <v>1.4313799378956379E-4</v>
      </c>
      <c r="AI263" s="12">
        <f t="shared" si="22"/>
        <v>6.0586270521632054E-4</v>
      </c>
      <c r="AJ263" s="12">
        <f t="shared" si="22"/>
        <v>1.0023970363913707E-3</v>
      </c>
      <c r="AK263" s="12">
        <f t="shared" si="22"/>
        <v>3.6431304712480996E-3</v>
      </c>
      <c r="AL263" t="e">
        <v>#N/A</v>
      </c>
      <c r="AM263" t="e">
        <v>#N/A</v>
      </c>
      <c r="AN263" t="e">
        <v>#N/A</v>
      </c>
      <c r="AO263" t="e">
        <v>#N/A</v>
      </c>
      <c r="AP263" t="e">
        <v>#N/A</v>
      </c>
      <c r="AQ263" t="e">
        <v>#N/A</v>
      </c>
      <c r="AR263" t="e">
        <v>#N/A</v>
      </c>
      <c r="AS263" t="e">
        <v>#N/A</v>
      </c>
      <c r="AT263">
        <v>50.075930200000009</v>
      </c>
      <c r="AU263">
        <v>12521</v>
      </c>
      <c r="AV263">
        <v>2170</v>
      </c>
      <c r="AW263">
        <v>1151503</v>
      </c>
    </row>
    <row r="264" spans="1:49" x14ac:dyDescent="0.25">
      <c r="A264" s="1" t="s">
        <v>518</v>
      </c>
      <c r="B264" s="1" t="s">
        <v>40</v>
      </c>
      <c r="C264" s="1">
        <v>2009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49</v>
      </c>
      <c r="N264">
        <v>49</v>
      </c>
      <c r="O264">
        <v>1315419</v>
      </c>
      <c r="P264">
        <v>648885</v>
      </c>
      <c r="Q264">
        <v>666534</v>
      </c>
      <c r="R264">
        <v>75863.43299999999</v>
      </c>
      <c r="S264">
        <v>165634.94400000002</v>
      </c>
      <c r="T264">
        <v>184752.06599999999</v>
      </c>
      <c r="U264">
        <v>148506.95500000002</v>
      </c>
      <c r="V264">
        <v>197501.076</v>
      </c>
      <c r="W264">
        <v>217261.481</v>
      </c>
      <c r="X264">
        <v>157433.073</v>
      </c>
      <c r="Y264">
        <v>87886.143999999986</v>
      </c>
      <c r="Z264">
        <v>57525.013999999996</v>
      </c>
      <c r="AA264">
        <v>23766.960000000003</v>
      </c>
      <c r="AB264" s="12">
        <f t="shared" si="23"/>
        <v>0</v>
      </c>
      <c r="AC264" s="12">
        <f t="shared" si="24"/>
        <v>0</v>
      </c>
      <c r="AD264" s="12">
        <f t="shared" si="25"/>
        <v>0</v>
      </c>
      <c r="AE264" s="12">
        <f t="shared" si="26"/>
        <v>0</v>
      </c>
      <c r="AF264" s="12">
        <f t="shared" si="26"/>
        <v>0</v>
      </c>
      <c r="AG264" s="12">
        <f t="shared" si="26"/>
        <v>0</v>
      </c>
      <c r="AH264" s="12">
        <f t="shared" si="22"/>
        <v>0</v>
      </c>
      <c r="AI264" s="12">
        <f t="shared" si="22"/>
        <v>0</v>
      </c>
      <c r="AJ264" s="12">
        <f t="shared" si="22"/>
        <v>0</v>
      </c>
      <c r="AK264" s="12">
        <f t="shared" si="22"/>
        <v>2.0616856341745008E-3</v>
      </c>
      <c r="AL264" t="e">
        <v>#N/A</v>
      </c>
      <c r="AM264" t="e">
        <v>#N/A</v>
      </c>
      <c r="AN264" t="e">
        <v>#N/A</v>
      </c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s="1" t="s">
        <v>249</v>
      </c>
      <c r="B265" s="1" t="s">
        <v>40</v>
      </c>
      <c r="C265" s="1">
        <v>2010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63</v>
      </c>
      <c r="N265">
        <v>63</v>
      </c>
      <c r="O265">
        <v>1313939</v>
      </c>
      <c r="P265">
        <v>648504</v>
      </c>
      <c r="Q265">
        <v>665435</v>
      </c>
      <c r="R265">
        <v>72299.672999999995</v>
      </c>
      <c r="S265">
        <v>166228.61099999998</v>
      </c>
      <c r="T265">
        <v>179679.99300000002</v>
      </c>
      <c r="U265">
        <v>144228.57900000003</v>
      </c>
      <c r="V265">
        <v>192146.20799999998</v>
      </c>
      <c r="W265">
        <v>221676.63199999998</v>
      </c>
      <c r="X265">
        <v>166817.65400000004</v>
      </c>
      <c r="Y265">
        <v>90483.390000000029</v>
      </c>
      <c r="Z265">
        <v>56783.514000000003</v>
      </c>
      <c r="AA265">
        <v>23051.814000000002</v>
      </c>
      <c r="AB265" s="12">
        <f t="shared" si="23"/>
        <v>0</v>
      </c>
      <c r="AC265" s="12">
        <f t="shared" si="24"/>
        <v>0</v>
      </c>
      <c r="AD265" s="12">
        <f t="shared" si="25"/>
        <v>0</v>
      </c>
      <c r="AE265" s="12">
        <f t="shared" si="26"/>
        <v>0</v>
      </c>
      <c r="AF265" s="12">
        <f t="shared" si="26"/>
        <v>0</v>
      </c>
      <c r="AG265" s="12">
        <f t="shared" si="26"/>
        <v>0</v>
      </c>
      <c r="AH265" s="12">
        <f t="shared" si="22"/>
        <v>0</v>
      </c>
      <c r="AI265" s="12">
        <f t="shared" si="22"/>
        <v>0</v>
      </c>
      <c r="AJ265" s="12">
        <f t="shared" si="22"/>
        <v>0</v>
      </c>
      <c r="AK265" s="12">
        <f t="shared" si="22"/>
        <v>2.7329736392979745E-3</v>
      </c>
      <c r="AL265">
        <v>213</v>
      </c>
      <c r="AM265">
        <v>69.649999999999991</v>
      </c>
      <c r="AN265">
        <v>2</v>
      </c>
      <c r="AO265">
        <v>8</v>
      </c>
      <c r="AP265">
        <v>0</v>
      </c>
      <c r="AQ265">
        <v>0</v>
      </c>
      <c r="AR265">
        <v>1</v>
      </c>
      <c r="AS265">
        <v>0</v>
      </c>
      <c r="AT265">
        <v>2.6901453000000002</v>
      </c>
      <c r="AU265">
        <v>132</v>
      </c>
      <c r="AV265">
        <v>372</v>
      </c>
      <c r="AW265">
        <v>62977</v>
      </c>
    </row>
    <row r="266" spans="1:49" x14ac:dyDescent="0.25">
      <c r="A266" s="1" t="s">
        <v>250</v>
      </c>
      <c r="B266" s="1" t="s">
        <v>40</v>
      </c>
      <c r="C266" s="1">
        <v>2011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</v>
      </c>
      <c r="M266">
        <v>103</v>
      </c>
      <c r="N266">
        <v>113</v>
      </c>
      <c r="O266">
        <v>1255618</v>
      </c>
      <c r="P266">
        <v>620779</v>
      </c>
      <c r="Q266">
        <v>634839</v>
      </c>
      <c r="R266">
        <v>69428.031999999992</v>
      </c>
      <c r="S266">
        <v>159135.935</v>
      </c>
      <c r="T266">
        <v>169481.34499999997</v>
      </c>
      <c r="U266">
        <v>139287.40599999999</v>
      </c>
      <c r="V266">
        <v>178594.62999999998</v>
      </c>
      <c r="W266">
        <v>212652.25200000001</v>
      </c>
      <c r="X266">
        <v>162787.13200000001</v>
      </c>
      <c r="Y266">
        <v>88909.623000000007</v>
      </c>
      <c r="Z266">
        <v>53997.485000000001</v>
      </c>
      <c r="AA266">
        <v>21840.059000000005</v>
      </c>
      <c r="AB266" s="12">
        <f t="shared" si="23"/>
        <v>0</v>
      </c>
      <c r="AC266" s="12">
        <f t="shared" si="24"/>
        <v>0</v>
      </c>
      <c r="AD266" s="12">
        <f t="shared" si="25"/>
        <v>0</v>
      </c>
      <c r="AE266" s="12">
        <f t="shared" si="26"/>
        <v>0</v>
      </c>
      <c r="AF266" s="12">
        <f t="shared" si="26"/>
        <v>0</v>
      </c>
      <c r="AG266" s="12">
        <f t="shared" si="26"/>
        <v>0</v>
      </c>
      <c r="AH266" s="12">
        <f t="shared" si="22"/>
        <v>0</v>
      </c>
      <c r="AI266" s="12">
        <f t="shared" si="22"/>
        <v>0</v>
      </c>
      <c r="AJ266" s="12">
        <f t="shared" si="22"/>
        <v>1.8519381041542953E-4</v>
      </c>
      <c r="AK266" s="12">
        <f t="shared" si="22"/>
        <v>4.7161044757250874E-3</v>
      </c>
      <c r="AL266">
        <v>1054</v>
      </c>
      <c r="AM266">
        <v>597.84</v>
      </c>
      <c r="AN266">
        <v>93</v>
      </c>
      <c r="AO266">
        <v>158</v>
      </c>
      <c r="AP266">
        <v>56</v>
      </c>
      <c r="AQ266">
        <v>0</v>
      </c>
      <c r="AR266">
        <v>37</v>
      </c>
      <c r="AS266">
        <v>0</v>
      </c>
      <c r="AT266">
        <v>11.777411600000004</v>
      </c>
      <c r="AU266">
        <v>580</v>
      </c>
      <c r="AV266">
        <v>1234</v>
      </c>
      <c r="AW266">
        <v>216418</v>
      </c>
    </row>
    <row r="267" spans="1:49" x14ac:dyDescent="0.25">
      <c r="A267" s="1" t="s">
        <v>251</v>
      </c>
      <c r="B267" s="1" t="s">
        <v>40</v>
      </c>
      <c r="C267" s="1">
        <v>2012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98</v>
      </c>
      <c r="N267">
        <v>98</v>
      </c>
      <c r="O267">
        <v>1317474</v>
      </c>
      <c r="P267">
        <v>650048</v>
      </c>
      <c r="Q267">
        <v>667426</v>
      </c>
      <c r="R267">
        <v>69384.82699999999</v>
      </c>
      <c r="S267">
        <v>161671.59400000001</v>
      </c>
      <c r="T267">
        <v>178786.35499999998</v>
      </c>
      <c r="U267">
        <v>145685.83500000002</v>
      </c>
      <c r="V267">
        <v>179323.076</v>
      </c>
      <c r="W267">
        <v>223223.81800000003</v>
      </c>
      <c r="X267">
        <v>179230.81899999999</v>
      </c>
      <c r="Y267">
        <v>99044.56299999998</v>
      </c>
      <c r="Z267">
        <v>57766.875000000007</v>
      </c>
      <c r="AA267">
        <v>24345.947</v>
      </c>
      <c r="AB267" s="12">
        <f t="shared" si="23"/>
        <v>0</v>
      </c>
      <c r="AC267" s="12">
        <f t="shared" si="24"/>
        <v>0</v>
      </c>
      <c r="AD267" s="12">
        <f t="shared" si="25"/>
        <v>0</v>
      </c>
      <c r="AE267" s="12">
        <f t="shared" si="26"/>
        <v>0</v>
      </c>
      <c r="AF267" s="12">
        <f t="shared" si="26"/>
        <v>0</v>
      </c>
      <c r="AG267" s="12">
        <f t="shared" si="26"/>
        <v>0</v>
      </c>
      <c r="AH267" s="12">
        <f t="shared" si="22"/>
        <v>0</v>
      </c>
      <c r="AI267" s="12">
        <f t="shared" si="22"/>
        <v>0</v>
      </c>
      <c r="AJ267" s="12">
        <f t="shared" si="22"/>
        <v>0</v>
      </c>
      <c r="AK267" s="12">
        <f t="shared" si="22"/>
        <v>4.0253106605382819E-3</v>
      </c>
      <c r="AL267">
        <v>721</v>
      </c>
      <c r="AM267">
        <v>1055.18</v>
      </c>
      <c r="AN267">
        <v>10</v>
      </c>
      <c r="AO267">
        <v>281</v>
      </c>
      <c r="AP267">
        <v>21</v>
      </c>
      <c r="AQ267">
        <v>0</v>
      </c>
      <c r="AR267">
        <v>45</v>
      </c>
      <c r="AS267">
        <v>0</v>
      </c>
      <c r="AT267">
        <v>11.279071200000002</v>
      </c>
      <c r="AU267">
        <v>461</v>
      </c>
      <c r="AV267">
        <v>1258</v>
      </c>
      <c r="AW267">
        <v>201775</v>
      </c>
    </row>
    <row r="268" spans="1:49" x14ac:dyDescent="0.25">
      <c r="A268" s="1" t="s">
        <v>252</v>
      </c>
      <c r="B268" s="1" t="s">
        <v>40</v>
      </c>
      <c r="C268" s="1">
        <v>2013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11</v>
      </c>
      <c r="M268">
        <v>69</v>
      </c>
      <c r="N268">
        <v>80</v>
      </c>
      <c r="O268">
        <v>1319171</v>
      </c>
      <c r="P268">
        <v>651106</v>
      </c>
      <c r="Q268">
        <v>668065</v>
      </c>
      <c r="R268">
        <v>68047.467999999993</v>
      </c>
      <c r="S268">
        <v>159088.83499999999</v>
      </c>
      <c r="T268">
        <v>178920.85900000003</v>
      </c>
      <c r="U268">
        <v>147078.234</v>
      </c>
      <c r="V268">
        <v>172304.95500000002</v>
      </c>
      <c r="W268">
        <v>221963.51199999996</v>
      </c>
      <c r="X268">
        <v>184648.23199999996</v>
      </c>
      <c r="Y268">
        <v>104007.094</v>
      </c>
      <c r="Z268">
        <v>57908.991000000002</v>
      </c>
      <c r="AA268">
        <v>24943.477000000003</v>
      </c>
      <c r="AB268" s="12">
        <f t="shared" si="23"/>
        <v>0</v>
      </c>
      <c r="AC268" s="12">
        <f t="shared" si="24"/>
        <v>0</v>
      </c>
      <c r="AD268" s="12">
        <f t="shared" si="25"/>
        <v>0</v>
      </c>
      <c r="AE268" s="12">
        <f t="shared" si="26"/>
        <v>0</v>
      </c>
      <c r="AF268" s="12">
        <f t="shared" si="26"/>
        <v>0</v>
      </c>
      <c r="AG268" s="12">
        <f t="shared" si="26"/>
        <v>0</v>
      </c>
      <c r="AH268" s="12">
        <f t="shared" si="22"/>
        <v>0</v>
      </c>
      <c r="AI268" s="12">
        <f t="shared" si="22"/>
        <v>0</v>
      </c>
      <c r="AJ268" s="12">
        <f t="shared" si="22"/>
        <v>1.899532319601286E-4</v>
      </c>
      <c r="AK268" s="12">
        <f t="shared" si="22"/>
        <v>2.7662542796258916E-3</v>
      </c>
      <c r="AL268">
        <v>275</v>
      </c>
      <c r="AM268">
        <v>389.45000000000005</v>
      </c>
      <c r="AN268">
        <v>45</v>
      </c>
      <c r="AO268">
        <v>29</v>
      </c>
      <c r="AP268">
        <v>13</v>
      </c>
      <c r="AQ268">
        <v>0</v>
      </c>
      <c r="AR268">
        <v>12</v>
      </c>
      <c r="AS268">
        <v>0</v>
      </c>
      <c r="AT268">
        <v>18.570635400000008</v>
      </c>
      <c r="AU268">
        <v>787</v>
      </c>
      <c r="AV268">
        <v>1176</v>
      </c>
      <c r="AW268">
        <v>186057</v>
      </c>
    </row>
    <row r="269" spans="1:49" x14ac:dyDescent="0.25">
      <c r="A269" s="1" t="s">
        <v>253</v>
      </c>
      <c r="B269" s="1" t="s">
        <v>40</v>
      </c>
      <c r="C269" s="1">
        <v>2014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59</v>
      </c>
      <c r="N269">
        <v>59</v>
      </c>
      <c r="O269">
        <v>1277778</v>
      </c>
      <c r="P269">
        <v>630603</v>
      </c>
      <c r="Q269">
        <v>647175</v>
      </c>
      <c r="R269">
        <v>64619.513000000006</v>
      </c>
      <c r="S269">
        <v>151333.09699999998</v>
      </c>
      <c r="T269">
        <v>174621.723</v>
      </c>
      <c r="U269">
        <v>144657.85</v>
      </c>
      <c r="V269">
        <v>162287.33700000003</v>
      </c>
      <c r="W269">
        <v>211505.092</v>
      </c>
      <c r="X269">
        <v>182791.454</v>
      </c>
      <c r="Y269">
        <v>105526.042</v>
      </c>
      <c r="Z269">
        <v>56334.345999999998</v>
      </c>
      <c r="AA269">
        <v>24367.115000000002</v>
      </c>
      <c r="AB269" s="12">
        <f t="shared" si="23"/>
        <v>0</v>
      </c>
      <c r="AC269" s="12">
        <f t="shared" si="24"/>
        <v>0</v>
      </c>
      <c r="AD269" s="12">
        <f t="shared" si="25"/>
        <v>0</v>
      </c>
      <c r="AE269" s="12">
        <f t="shared" si="26"/>
        <v>0</v>
      </c>
      <c r="AF269" s="12">
        <f t="shared" si="26"/>
        <v>0</v>
      </c>
      <c r="AG269" s="12">
        <f t="shared" si="26"/>
        <v>0</v>
      </c>
      <c r="AH269" s="12">
        <f t="shared" si="22"/>
        <v>0</v>
      </c>
      <c r="AI269" s="12">
        <f t="shared" si="22"/>
        <v>0</v>
      </c>
      <c r="AJ269" s="12">
        <f t="shared" si="22"/>
        <v>0</v>
      </c>
      <c r="AK269" s="12">
        <f t="shared" si="22"/>
        <v>2.421296078752039E-3</v>
      </c>
      <c r="AL269">
        <v>1424</v>
      </c>
      <c r="AM269">
        <v>831.54000000000008</v>
      </c>
      <c r="AN269">
        <v>262</v>
      </c>
      <c r="AO269">
        <v>99</v>
      </c>
      <c r="AP269">
        <v>1</v>
      </c>
      <c r="AQ269">
        <v>0</v>
      </c>
      <c r="AR269">
        <v>79</v>
      </c>
      <c r="AS269">
        <v>0</v>
      </c>
      <c r="AT269">
        <v>13.044313200000005</v>
      </c>
      <c r="AU269">
        <v>508</v>
      </c>
      <c r="AV269">
        <v>1093</v>
      </c>
      <c r="AW269">
        <v>178759</v>
      </c>
    </row>
    <row r="270" spans="1:49" x14ac:dyDescent="0.25">
      <c r="A270" s="1" t="s">
        <v>254</v>
      </c>
      <c r="B270" s="1" t="s">
        <v>40</v>
      </c>
      <c r="C270" s="1">
        <v>2015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140</v>
      </c>
      <c r="N270">
        <v>140</v>
      </c>
      <c r="O270">
        <v>1244818</v>
      </c>
      <c r="P270">
        <v>613546</v>
      </c>
      <c r="Q270">
        <v>631272</v>
      </c>
      <c r="R270">
        <v>62585.561000000009</v>
      </c>
      <c r="S270">
        <v>146657.34100000001</v>
      </c>
      <c r="T270">
        <v>171239.77600000001</v>
      </c>
      <c r="U270">
        <v>144131.30300000001</v>
      </c>
      <c r="V270">
        <v>154145.52100000001</v>
      </c>
      <c r="W270">
        <v>201829.31700000001</v>
      </c>
      <c r="X270">
        <v>180085.924</v>
      </c>
      <c r="Y270">
        <v>105753.231</v>
      </c>
      <c r="Z270">
        <v>54450.631000000001</v>
      </c>
      <c r="AA270">
        <v>23990.132000000001</v>
      </c>
      <c r="AB270" s="12">
        <f t="shared" si="23"/>
        <v>0</v>
      </c>
      <c r="AC270" s="12">
        <f t="shared" si="24"/>
        <v>0</v>
      </c>
      <c r="AD270" s="12">
        <f t="shared" si="25"/>
        <v>0</v>
      </c>
      <c r="AE270" s="12">
        <f t="shared" si="26"/>
        <v>0</v>
      </c>
      <c r="AF270" s="12">
        <f t="shared" si="26"/>
        <v>0</v>
      </c>
      <c r="AG270" s="12">
        <f t="shared" si="26"/>
        <v>0</v>
      </c>
      <c r="AH270" s="12">
        <f t="shared" si="22"/>
        <v>0</v>
      </c>
      <c r="AI270" s="12">
        <f t="shared" si="22"/>
        <v>0</v>
      </c>
      <c r="AJ270" s="12">
        <f t="shared" si="22"/>
        <v>0</v>
      </c>
      <c r="AK270" s="12">
        <f t="shared" si="22"/>
        <v>5.8357327921330316E-3</v>
      </c>
      <c r="AL270">
        <v>1034</v>
      </c>
      <c r="AM270">
        <v>588.21999999999991</v>
      </c>
      <c r="AN270">
        <v>2</v>
      </c>
      <c r="AO270">
        <v>376</v>
      </c>
      <c r="AP270">
        <v>70</v>
      </c>
      <c r="AQ270">
        <v>0</v>
      </c>
      <c r="AR270">
        <v>33</v>
      </c>
      <c r="AS270">
        <v>0</v>
      </c>
      <c r="AT270">
        <v>19.671431300000002</v>
      </c>
      <c r="AU270">
        <v>887</v>
      </c>
      <c r="AV270">
        <v>1101</v>
      </c>
      <c r="AW270">
        <v>199771</v>
      </c>
    </row>
    <row r="271" spans="1:49" x14ac:dyDescent="0.25">
      <c r="A271" s="1" t="s">
        <v>425</v>
      </c>
      <c r="B271" s="1" t="s">
        <v>40</v>
      </c>
      <c r="C271" s="1">
        <v>2016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45</v>
      </c>
      <c r="N271">
        <v>45</v>
      </c>
      <c r="O271">
        <v>1327503</v>
      </c>
      <c r="P271">
        <v>656507</v>
      </c>
      <c r="Q271">
        <v>670996</v>
      </c>
      <c r="R271">
        <v>64868.707000000002</v>
      </c>
      <c r="S271">
        <v>151531.22199999998</v>
      </c>
      <c r="T271">
        <v>178849.23400000003</v>
      </c>
      <c r="U271">
        <v>154721.16699999999</v>
      </c>
      <c r="V271">
        <v>158882.97700000001</v>
      </c>
      <c r="W271">
        <v>209898.07700000002</v>
      </c>
      <c r="X271">
        <v>197882.35100000002</v>
      </c>
      <c r="Y271">
        <v>123489.546</v>
      </c>
      <c r="Z271">
        <v>59862.113000000005</v>
      </c>
      <c r="AA271">
        <v>27162.325000000001</v>
      </c>
      <c r="AB271" s="12">
        <f t="shared" si="23"/>
        <v>0</v>
      </c>
      <c r="AC271" s="12">
        <f t="shared" si="24"/>
        <v>0</v>
      </c>
      <c r="AD271" s="12">
        <f t="shared" si="25"/>
        <v>0</v>
      </c>
      <c r="AE271" s="12">
        <f t="shared" si="26"/>
        <v>0</v>
      </c>
      <c r="AF271" s="12">
        <f t="shared" si="26"/>
        <v>0</v>
      </c>
      <c r="AG271" s="12">
        <f t="shared" si="26"/>
        <v>0</v>
      </c>
      <c r="AH271" s="12">
        <f t="shared" si="22"/>
        <v>0</v>
      </c>
      <c r="AI271" s="12">
        <f t="shared" si="22"/>
        <v>0</v>
      </c>
      <c r="AJ271" s="12">
        <f t="shared" si="22"/>
        <v>0</v>
      </c>
      <c r="AK271" s="12">
        <f t="shared" si="22"/>
        <v>1.656706485913853E-3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>
        <v>25.619489000000012</v>
      </c>
      <c r="AU271">
        <v>990</v>
      </c>
      <c r="AV271">
        <v>990</v>
      </c>
      <c r="AW271">
        <v>186841</v>
      </c>
    </row>
    <row r="272" spans="1:49" x14ac:dyDescent="0.25">
      <c r="A272" s="1" t="s">
        <v>426</v>
      </c>
      <c r="B272" s="1" t="s">
        <v>40</v>
      </c>
      <c r="C272" s="1">
        <v>2017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14</v>
      </c>
      <c r="M272">
        <v>84</v>
      </c>
      <c r="N272">
        <v>98</v>
      </c>
      <c r="O272">
        <v>1332309</v>
      </c>
      <c r="P272">
        <v>658898</v>
      </c>
      <c r="Q272">
        <v>673411</v>
      </c>
      <c r="R272">
        <v>65300</v>
      </c>
      <c r="S272">
        <v>151190</v>
      </c>
      <c r="T272">
        <v>179985</v>
      </c>
      <c r="U272">
        <v>157503</v>
      </c>
      <c r="V272">
        <v>156749</v>
      </c>
      <c r="W272">
        <v>204485</v>
      </c>
      <c r="X272">
        <v>200207</v>
      </c>
      <c r="Y272">
        <v>128218</v>
      </c>
      <c r="Z272">
        <v>60549</v>
      </c>
      <c r="AA272">
        <v>28123</v>
      </c>
      <c r="AB272" s="12">
        <f t="shared" si="23"/>
        <v>0</v>
      </c>
      <c r="AC272" s="12">
        <f t="shared" si="24"/>
        <v>0</v>
      </c>
      <c r="AD272" s="12">
        <f t="shared" si="25"/>
        <v>0</v>
      </c>
      <c r="AE272" s="12">
        <f t="shared" si="26"/>
        <v>0</v>
      </c>
      <c r="AF272" s="12">
        <f t="shared" si="26"/>
        <v>0</v>
      </c>
      <c r="AG272" s="12">
        <f t="shared" si="26"/>
        <v>0</v>
      </c>
      <c r="AH272" s="12">
        <f t="shared" si="22"/>
        <v>0</v>
      </c>
      <c r="AI272" s="12">
        <f t="shared" si="22"/>
        <v>0</v>
      </c>
      <c r="AJ272" s="12">
        <f t="shared" si="22"/>
        <v>2.3121769145650629E-4</v>
      </c>
      <c r="AK272" s="12">
        <f t="shared" si="22"/>
        <v>2.9868790669558723E-3</v>
      </c>
      <c r="AL272" t="e">
        <v>#N/A</v>
      </c>
      <c r="AM272" t="e">
        <v>#N/A</v>
      </c>
      <c r="AN272" t="e">
        <v>#N/A</v>
      </c>
      <c r="AO272" t="e">
        <v>#N/A</v>
      </c>
      <c r="AP272" t="e">
        <v>#N/A</v>
      </c>
      <c r="AQ272" t="e">
        <v>#N/A</v>
      </c>
      <c r="AR272" t="e">
        <v>#N/A</v>
      </c>
      <c r="AS272" t="e">
        <v>#N/A</v>
      </c>
      <c r="AT272">
        <v>35.219241999999994</v>
      </c>
      <c r="AU272">
        <v>1337</v>
      </c>
      <c r="AV272">
        <v>1101</v>
      </c>
      <c r="AW272">
        <v>189702</v>
      </c>
    </row>
    <row r="273" spans="1:49" x14ac:dyDescent="0.25">
      <c r="A273" s="1" t="s">
        <v>519</v>
      </c>
      <c r="B273" s="1" t="s">
        <v>41</v>
      </c>
      <c r="C273" s="1">
        <v>2009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11</v>
      </c>
      <c r="J273">
        <v>58</v>
      </c>
      <c r="K273">
        <v>106</v>
      </c>
      <c r="L273">
        <v>363</v>
      </c>
      <c r="M273">
        <v>605</v>
      </c>
      <c r="N273">
        <v>1143</v>
      </c>
      <c r="O273">
        <v>8650548</v>
      </c>
      <c r="P273">
        <v>4231941</v>
      </c>
      <c r="Q273">
        <v>4418607</v>
      </c>
      <c r="R273">
        <v>561478.07100000011</v>
      </c>
      <c r="S273">
        <v>1146089.3670000001</v>
      </c>
      <c r="T273">
        <v>1100047.173</v>
      </c>
      <c r="U273">
        <v>1103869.0340000002</v>
      </c>
      <c r="V273">
        <v>1315711.2049999998</v>
      </c>
      <c r="W273">
        <v>1329099.5839999998</v>
      </c>
      <c r="X273">
        <v>953247.45</v>
      </c>
      <c r="Y273">
        <v>577340.72400000016</v>
      </c>
      <c r="Z273">
        <v>402428.85099999997</v>
      </c>
      <c r="AA273">
        <v>161651.43399999998</v>
      </c>
      <c r="AB273" s="12">
        <f t="shared" si="23"/>
        <v>0</v>
      </c>
      <c r="AC273" s="12">
        <f t="shared" si="24"/>
        <v>0</v>
      </c>
      <c r="AD273" s="12">
        <f t="shared" si="25"/>
        <v>0</v>
      </c>
      <c r="AE273" s="12">
        <f t="shared" si="26"/>
        <v>0</v>
      </c>
      <c r="AF273" s="12">
        <f t="shared" si="26"/>
        <v>0</v>
      </c>
      <c r="AG273" s="12">
        <f t="shared" si="26"/>
        <v>8.2762797704705335E-6</v>
      </c>
      <c r="AH273" s="12">
        <f t="shared" si="22"/>
        <v>6.0844642175544243E-5</v>
      </c>
      <c r="AI273" s="12">
        <f t="shared" si="22"/>
        <v>1.836004210227858E-4</v>
      </c>
      <c r="AJ273" s="12">
        <f t="shared" si="22"/>
        <v>9.0202280253509962E-4</v>
      </c>
      <c r="AK273" s="12">
        <f t="shared" si="22"/>
        <v>3.7426206809894435E-3</v>
      </c>
      <c r="AL273" t="e">
        <v>#N/A</v>
      </c>
      <c r="AM273" t="e">
        <v>#N/A</v>
      </c>
      <c r="AN273" t="e">
        <v>#N/A</v>
      </c>
      <c r="AO273" t="e">
        <v>#N/A</v>
      </c>
      <c r="AP273" t="e">
        <v>#N/A</v>
      </c>
      <c r="AQ273" t="e">
        <v>#N/A</v>
      </c>
      <c r="AR273" t="e">
        <v>#N/A</v>
      </c>
      <c r="AS273" t="e">
        <v>#N/A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s="1" t="s">
        <v>427</v>
      </c>
      <c r="B274" s="1" t="s">
        <v>41</v>
      </c>
      <c r="C274" s="1">
        <v>2010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31</v>
      </c>
      <c r="K274">
        <v>92</v>
      </c>
      <c r="L274">
        <v>286</v>
      </c>
      <c r="M274">
        <v>546</v>
      </c>
      <c r="N274">
        <v>955</v>
      </c>
      <c r="O274">
        <v>8721577</v>
      </c>
      <c r="P274">
        <v>4244502</v>
      </c>
      <c r="Q274">
        <v>4477075</v>
      </c>
      <c r="R274">
        <v>547056.55200000003</v>
      </c>
      <c r="S274">
        <v>1156223.9809999999</v>
      </c>
      <c r="T274">
        <v>1127535.173</v>
      </c>
      <c r="U274">
        <v>1096904.2930000001</v>
      </c>
      <c r="V274">
        <v>1294285.4619999998</v>
      </c>
      <c r="W274">
        <v>1350560.2340000004</v>
      </c>
      <c r="X274">
        <v>993147.88700000034</v>
      </c>
      <c r="Y274">
        <v>586230.98399999994</v>
      </c>
      <c r="Z274">
        <v>402941.603</v>
      </c>
      <c r="AA274">
        <v>166413.69899999999</v>
      </c>
      <c r="AB274" s="12">
        <f t="shared" si="23"/>
        <v>0</v>
      </c>
      <c r="AC274" s="12">
        <f t="shared" si="24"/>
        <v>0</v>
      </c>
      <c r="AD274" s="12">
        <f t="shared" si="25"/>
        <v>0</v>
      </c>
      <c r="AE274" s="12">
        <f t="shared" si="26"/>
        <v>0</v>
      </c>
      <c r="AF274" s="12">
        <f t="shared" si="26"/>
        <v>0</v>
      </c>
      <c r="AG274" s="12">
        <f t="shared" si="26"/>
        <v>0</v>
      </c>
      <c r="AH274" s="12">
        <f t="shared" si="22"/>
        <v>3.1213881040055006E-5</v>
      </c>
      <c r="AI274" s="12">
        <f t="shared" si="22"/>
        <v>1.5693472796722736E-4</v>
      </c>
      <c r="AJ274" s="12">
        <f t="shared" si="22"/>
        <v>7.0978027056689899E-4</v>
      </c>
      <c r="AK274" s="12">
        <f t="shared" si="22"/>
        <v>3.280979890964385E-3</v>
      </c>
      <c r="AL274" t="e">
        <v>#N/A</v>
      </c>
      <c r="AM274" t="e">
        <v>#N/A</v>
      </c>
      <c r="AN274" t="e">
        <v>#N/A</v>
      </c>
      <c r="AO274" t="e">
        <v>#N/A</v>
      </c>
      <c r="AP274" t="e">
        <v>#N/A</v>
      </c>
      <c r="AQ274" t="e">
        <v>#N/A</v>
      </c>
      <c r="AR274" t="e">
        <v>#N/A</v>
      </c>
      <c r="AS274" t="e">
        <v>#N/A</v>
      </c>
      <c r="AT274">
        <v>36.434269999999998</v>
      </c>
      <c r="AU274">
        <v>2342</v>
      </c>
      <c r="AV274">
        <v>317</v>
      </c>
      <c r="AW274">
        <v>86782</v>
      </c>
    </row>
    <row r="275" spans="1:49" x14ac:dyDescent="0.25">
      <c r="A275" s="1" t="s">
        <v>428</v>
      </c>
      <c r="B275" s="1" t="s">
        <v>41</v>
      </c>
      <c r="C275" s="1">
        <v>2011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12</v>
      </c>
      <c r="J275">
        <v>46</v>
      </c>
      <c r="K275">
        <v>94</v>
      </c>
      <c r="L275">
        <v>292</v>
      </c>
      <c r="M275">
        <v>603</v>
      </c>
      <c r="N275">
        <v>1047</v>
      </c>
      <c r="O275">
        <v>8753064</v>
      </c>
      <c r="P275">
        <v>4261485</v>
      </c>
      <c r="Q275">
        <v>4491579</v>
      </c>
      <c r="R275">
        <v>543388.18300000008</v>
      </c>
      <c r="S275">
        <v>1150384.0800000003</v>
      </c>
      <c r="T275">
        <v>1131399.8459999999</v>
      </c>
      <c r="U275">
        <v>1103400.0019999999</v>
      </c>
      <c r="V275">
        <v>1265709.344</v>
      </c>
      <c r="W275">
        <v>1361404.7469999997</v>
      </c>
      <c r="X275">
        <v>1021105.956</v>
      </c>
      <c r="Y275">
        <v>600153.15600000008</v>
      </c>
      <c r="Z275">
        <v>400734.31099999999</v>
      </c>
      <c r="AA275">
        <v>172153.21099999998</v>
      </c>
      <c r="AB275" s="12">
        <f t="shared" si="23"/>
        <v>0</v>
      </c>
      <c r="AC275" s="12">
        <f t="shared" si="24"/>
        <v>0</v>
      </c>
      <c r="AD275" s="12">
        <f t="shared" si="25"/>
        <v>0</v>
      </c>
      <c r="AE275" s="12">
        <f t="shared" si="26"/>
        <v>0</v>
      </c>
      <c r="AF275" s="12">
        <f t="shared" si="26"/>
        <v>0</v>
      </c>
      <c r="AG275" s="12">
        <f t="shared" si="26"/>
        <v>8.8144249727667522E-6</v>
      </c>
      <c r="AH275" s="12">
        <f t="shared" si="22"/>
        <v>4.5049193699933719E-5</v>
      </c>
      <c r="AI275" s="12">
        <f t="shared" si="22"/>
        <v>1.5662668613876287E-4</v>
      </c>
      <c r="AJ275" s="12">
        <f t="shared" si="22"/>
        <v>7.286623380746652E-4</v>
      </c>
      <c r="AK275" s="12">
        <f t="shared" si="22"/>
        <v>3.502693888178479E-3</v>
      </c>
      <c r="AL275" t="e">
        <v>#N/A</v>
      </c>
      <c r="AM275" t="e">
        <v>#N/A</v>
      </c>
      <c r="AN275" t="e">
        <v>#N/A</v>
      </c>
      <c r="AO275" t="e">
        <v>#N/A</v>
      </c>
      <c r="AP275" t="e">
        <v>#N/A</v>
      </c>
      <c r="AQ275" t="e">
        <v>#N/A</v>
      </c>
      <c r="AR275" t="e">
        <v>#N/A</v>
      </c>
      <c r="AS275" t="e">
        <v>#N/A</v>
      </c>
      <c r="AT275">
        <v>118.739608</v>
      </c>
      <c r="AU275">
        <v>6525</v>
      </c>
      <c r="AV275">
        <v>1023</v>
      </c>
      <c r="AW275">
        <v>257094</v>
      </c>
    </row>
    <row r="276" spans="1:49" x14ac:dyDescent="0.25">
      <c r="A276" s="1" t="s">
        <v>429</v>
      </c>
      <c r="B276" s="1" t="s">
        <v>41</v>
      </c>
      <c r="C276" s="1">
        <v>2012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23</v>
      </c>
      <c r="K276">
        <v>98</v>
      </c>
      <c r="L276">
        <v>283</v>
      </c>
      <c r="M276">
        <v>571</v>
      </c>
      <c r="N276">
        <v>975</v>
      </c>
      <c r="O276">
        <v>8793888</v>
      </c>
      <c r="P276">
        <v>4283189</v>
      </c>
      <c r="Q276">
        <v>4510699</v>
      </c>
      <c r="R276">
        <v>538329.97499999998</v>
      </c>
      <c r="S276">
        <v>1149042.6030000001</v>
      </c>
      <c r="T276">
        <v>1137600.6180000002</v>
      </c>
      <c r="U276">
        <v>1113213.6040000003</v>
      </c>
      <c r="V276">
        <v>1242357.8949999998</v>
      </c>
      <c r="W276">
        <v>1366570.034</v>
      </c>
      <c r="X276">
        <v>1050462.6259999999</v>
      </c>
      <c r="Y276">
        <v>622646.61100000003</v>
      </c>
      <c r="Z276">
        <v>397869.21799999994</v>
      </c>
      <c r="AA276">
        <v>177893.38400000002</v>
      </c>
      <c r="AB276" s="12">
        <f t="shared" si="23"/>
        <v>0</v>
      </c>
      <c r="AC276" s="12">
        <f t="shared" si="24"/>
        <v>0</v>
      </c>
      <c r="AD276" s="12">
        <f t="shared" si="25"/>
        <v>0</v>
      </c>
      <c r="AE276" s="12">
        <f t="shared" si="26"/>
        <v>0</v>
      </c>
      <c r="AF276" s="12">
        <f t="shared" si="26"/>
        <v>0</v>
      </c>
      <c r="AG276" s="12">
        <f t="shared" si="26"/>
        <v>0</v>
      </c>
      <c r="AH276" s="12">
        <f t="shared" si="22"/>
        <v>2.1895115000502647E-5</v>
      </c>
      <c r="AI276" s="12">
        <f t="shared" si="22"/>
        <v>1.5739264980918686E-4</v>
      </c>
      <c r="AJ276" s="12">
        <f t="shared" si="22"/>
        <v>7.1128900451906799E-4</v>
      </c>
      <c r="AK276" s="12">
        <f t="shared" si="22"/>
        <v>3.2097877231904246E-3</v>
      </c>
      <c r="AL276" t="e">
        <v>#N/A</v>
      </c>
      <c r="AM276" t="e">
        <v>#N/A</v>
      </c>
      <c r="AN276" t="e">
        <v>#N/A</v>
      </c>
      <c r="AO276" t="e">
        <v>#N/A</v>
      </c>
      <c r="AP276" t="e">
        <v>#N/A</v>
      </c>
      <c r="AQ276" t="e">
        <v>#N/A</v>
      </c>
      <c r="AR276" t="e">
        <v>#N/A</v>
      </c>
      <c r="AS276" t="e">
        <v>#N/A</v>
      </c>
      <c r="AT276">
        <v>50.180184799999992</v>
      </c>
      <c r="AU276">
        <v>2474</v>
      </c>
      <c r="AV276">
        <v>868</v>
      </c>
      <c r="AW276">
        <v>219330</v>
      </c>
    </row>
    <row r="277" spans="1:49" x14ac:dyDescent="0.25">
      <c r="A277" s="1" t="s">
        <v>430</v>
      </c>
      <c r="B277" s="1" t="s">
        <v>41</v>
      </c>
      <c r="C277" s="1">
        <v>2013</v>
      </c>
      <c r="D277">
        <v>0</v>
      </c>
      <c r="E277">
        <v>0</v>
      </c>
      <c r="F277">
        <v>0</v>
      </c>
      <c r="G277">
        <v>0</v>
      </c>
      <c r="H277">
        <v>11</v>
      </c>
      <c r="I277">
        <v>0</v>
      </c>
      <c r="J277">
        <v>52</v>
      </c>
      <c r="K277">
        <v>122</v>
      </c>
      <c r="L277">
        <v>334</v>
      </c>
      <c r="M277">
        <v>690</v>
      </c>
      <c r="N277">
        <v>1209</v>
      </c>
      <c r="O277">
        <v>8832406</v>
      </c>
      <c r="P277">
        <v>4304817</v>
      </c>
      <c r="Q277">
        <v>4527589</v>
      </c>
      <c r="R277">
        <v>538319.11199999996</v>
      </c>
      <c r="S277">
        <v>1142388.9810000001</v>
      </c>
      <c r="T277">
        <v>1143321.8849999998</v>
      </c>
      <c r="U277">
        <v>1122071.4100000001</v>
      </c>
      <c r="V277">
        <v>1216612.6679999998</v>
      </c>
      <c r="W277">
        <v>1369036.4140000001</v>
      </c>
      <c r="X277">
        <v>1078717.834</v>
      </c>
      <c r="Y277">
        <v>643651.13800000015</v>
      </c>
      <c r="Z277">
        <v>393734.27300000016</v>
      </c>
      <c r="AA277">
        <v>184432.49400000004</v>
      </c>
      <c r="AB277" s="12">
        <f t="shared" si="23"/>
        <v>0</v>
      </c>
      <c r="AC277" s="12">
        <f t="shared" si="24"/>
        <v>0</v>
      </c>
      <c r="AD277" s="12">
        <f t="shared" si="25"/>
        <v>0</v>
      </c>
      <c r="AE277" s="12">
        <f t="shared" si="26"/>
        <v>0</v>
      </c>
      <c r="AF277" s="12">
        <f t="shared" si="26"/>
        <v>9.0414971743496602E-6</v>
      </c>
      <c r="AG277" s="12">
        <f t="shared" si="26"/>
        <v>0</v>
      </c>
      <c r="AH277" s="12">
        <f t="shared" si="22"/>
        <v>4.8205377125525487E-5</v>
      </c>
      <c r="AI277" s="12">
        <f t="shared" si="22"/>
        <v>1.895436717149096E-4</v>
      </c>
      <c r="AJ277" s="12">
        <f t="shared" si="22"/>
        <v>8.4828785021719426E-4</v>
      </c>
      <c r="AK277" s="12">
        <f t="shared" si="22"/>
        <v>3.7412062540346054E-3</v>
      </c>
      <c r="AL277" t="e">
        <v>#N/A</v>
      </c>
      <c r="AM277" t="e">
        <v>#N/A</v>
      </c>
      <c r="AN277" t="e">
        <v>#N/A</v>
      </c>
      <c r="AO277" t="e">
        <v>#N/A</v>
      </c>
      <c r="AP277" t="e">
        <v>#N/A</v>
      </c>
      <c r="AQ277" t="e">
        <v>#N/A</v>
      </c>
      <c r="AR277" t="e">
        <v>#N/A</v>
      </c>
      <c r="AS277" t="e">
        <v>#N/A</v>
      </c>
      <c r="AT277">
        <v>112.17658800000005</v>
      </c>
      <c r="AU277">
        <v>6805</v>
      </c>
      <c r="AV277">
        <v>928</v>
      </c>
      <c r="AW277">
        <v>306598</v>
      </c>
    </row>
    <row r="278" spans="1:49" x14ac:dyDescent="0.25">
      <c r="A278" s="1" t="s">
        <v>431</v>
      </c>
      <c r="B278" s="1" t="s">
        <v>41</v>
      </c>
      <c r="C278" s="1">
        <v>2014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43</v>
      </c>
      <c r="K278">
        <v>119</v>
      </c>
      <c r="L278">
        <v>274</v>
      </c>
      <c r="M278">
        <v>633</v>
      </c>
      <c r="N278">
        <v>1069</v>
      </c>
      <c r="O278">
        <v>8874374</v>
      </c>
      <c r="P278">
        <v>4326518</v>
      </c>
      <c r="Q278">
        <v>4547856</v>
      </c>
      <c r="R278">
        <v>536678.34100000001</v>
      </c>
      <c r="S278">
        <v>1139360.4140000003</v>
      </c>
      <c r="T278">
        <v>1148660.9940000002</v>
      </c>
      <c r="U278">
        <v>1132698.93</v>
      </c>
      <c r="V278">
        <v>1201296.1939999999</v>
      </c>
      <c r="W278">
        <v>1364410.5430000001</v>
      </c>
      <c r="X278">
        <v>1107086.1979999996</v>
      </c>
      <c r="Y278">
        <v>669593.62399999995</v>
      </c>
      <c r="Z278">
        <v>389664.587</v>
      </c>
      <c r="AA278">
        <v>188698.62600000005</v>
      </c>
      <c r="AB278" s="12">
        <f t="shared" si="23"/>
        <v>0</v>
      </c>
      <c r="AC278" s="12">
        <f t="shared" si="24"/>
        <v>0</v>
      </c>
      <c r="AD278" s="12">
        <f t="shared" si="25"/>
        <v>0</v>
      </c>
      <c r="AE278" s="12">
        <f t="shared" si="26"/>
        <v>0</v>
      </c>
      <c r="AF278" s="12">
        <f t="shared" si="26"/>
        <v>0</v>
      </c>
      <c r="AG278" s="12">
        <f t="shared" si="26"/>
        <v>0</v>
      </c>
      <c r="AH278" s="12">
        <f t="shared" si="22"/>
        <v>3.8840697388948945E-5</v>
      </c>
      <c r="AI278" s="12">
        <f t="shared" si="22"/>
        <v>1.7771973288682332E-4</v>
      </c>
      <c r="AJ278" s="12">
        <f t="shared" si="22"/>
        <v>7.0316885121510925E-4</v>
      </c>
      <c r="AK278" s="12">
        <f t="shared" si="22"/>
        <v>3.3545554274465139E-3</v>
      </c>
      <c r="AL278" t="e">
        <v>#N/A</v>
      </c>
      <c r="AM278" t="e">
        <v>#N/A</v>
      </c>
      <c r="AN278" t="e">
        <v>#N/A</v>
      </c>
      <c r="AO278" t="e">
        <v>#N/A</v>
      </c>
      <c r="AP278" t="e">
        <v>#N/A</v>
      </c>
      <c r="AQ278" t="e">
        <v>#N/A</v>
      </c>
      <c r="AR278" t="e">
        <v>#N/A</v>
      </c>
      <c r="AS278" t="e">
        <v>#N/A</v>
      </c>
      <c r="AT278">
        <v>118.97710199999997</v>
      </c>
      <c r="AU278">
        <v>10397</v>
      </c>
      <c r="AV278">
        <v>1269</v>
      </c>
      <c r="AW278">
        <v>452989</v>
      </c>
    </row>
    <row r="279" spans="1:49" x14ac:dyDescent="0.25">
      <c r="A279" s="1" t="s">
        <v>432</v>
      </c>
      <c r="B279" s="1" t="s">
        <v>41</v>
      </c>
      <c r="C279" s="1">
        <v>2015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10</v>
      </c>
      <c r="J279">
        <v>43</v>
      </c>
      <c r="K279">
        <v>140</v>
      </c>
      <c r="L279">
        <v>331</v>
      </c>
      <c r="M279">
        <v>754</v>
      </c>
      <c r="N279">
        <v>1278</v>
      </c>
      <c r="O279">
        <v>8904413</v>
      </c>
      <c r="P279">
        <v>4343027</v>
      </c>
      <c r="Q279">
        <v>4561386</v>
      </c>
      <c r="R279">
        <v>532953.62</v>
      </c>
      <c r="S279">
        <v>1130431.9390000002</v>
      </c>
      <c r="T279">
        <v>1147502.5780000002</v>
      </c>
      <c r="U279">
        <v>1140738.6950000003</v>
      </c>
      <c r="V279">
        <v>1188731.6530000002</v>
      </c>
      <c r="W279">
        <v>1352773.8669999996</v>
      </c>
      <c r="X279">
        <v>1131040.22</v>
      </c>
      <c r="Y279">
        <v>699335.39600000007</v>
      </c>
      <c r="Z279">
        <v>388815.15600000002</v>
      </c>
      <c r="AA279">
        <v>191618.64100000003</v>
      </c>
      <c r="AB279" s="12">
        <f t="shared" si="23"/>
        <v>0</v>
      </c>
      <c r="AC279" s="12">
        <f t="shared" si="24"/>
        <v>0</v>
      </c>
      <c r="AD279" s="12">
        <f t="shared" si="25"/>
        <v>0</v>
      </c>
      <c r="AE279" s="12">
        <f t="shared" si="26"/>
        <v>0</v>
      </c>
      <c r="AF279" s="12">
        <f t="shared" si="26"/>
        <v>0</v>
      </c>
      <c r="AG279" s="12">
        <f t="shared" si="26"/>
        <v>7.3922184955987202E-6</v>
      </c>
      <c r="AH279" s="12">
        <f t="shared" si="22"/>
        <v>3.8018099833797249E-5</v>
      </c>
      <c r="AI279" s="12">
        <f t="shared" si="22"/>
        <v>2.0019006731356693E-4</v>
      </c>
      <c r="AJ279" s="12">
        <f t="shared" si="22"/>
        <v>8.5130426345828968E-4</v>
      </c>
      <c r="AK279" s="12">
        <f t="shared" si="22"/>
        <v>3.9348990059897143E-3</v>
      </c>
      <c r="AL279" t="e">
        <v>#N/A</v>
      </c>
      <c r="AM279" t="e">
        <v>#N/A</v>
      </c>
      <c r="AN279" t="e">
        <v>#N/A</v>
      </c>
      <c r="AO279" t="e">
        <v>#N/A</v>
      </c>
      <c r="AP279" t="e">
        <v>#N/A</v>
      </c>
      <c r="AQ279" t="e">
        <v>#N/A</v>
      </c>
      <c r="AR279" t="e">
        <v>#N/A</v>
      </c>
      <c r="AS279" t="e">
        <v>#N/A</v>
      </c>
      <c r="AT279">
        <v>89.638333999999972</v>
      </c>
      <c r="AU279">
        <v>6241</v>
      </c>
      <c r="AV279">
        <v>1007</v>
      </c>
      <c r="AW279">
        <v>335471</v>
      </c>
    </row>
    <row r="280" spans="1:49" x14ac:dyDescent="0.25">
      <c r="A280" s="1" t="s">
        <v>433</v>
      </c>
      <c r="B280" s="1" t="s">
        <v>41</v>
      </c>
      <c r="C280" s="1">
        <v>2016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63</v>
      </c>
      <c r="K280">
        <v>159</v>
      </c>
      <c r="L280">
        <v>281</v>
      </c>
      <c r="M280">
        <v>581</v>
      </c>
      <c r="N280">
        <v>1084</v>
      </c>
      <c r="O280">
        <v>8850952</v>
      </c>
      <c r="P280">
        <v>4319124</v>
      </c>
      <c r="Q280">
        <v>4531828</v>
      </c>
      <c r="R280">
        <v>524747.13300000003</v>
      </c>
      <c r="S280">
        <v>1116586.865</v>
      </c>
      <c r="T280">
        <v>1142048.6300000001</v>
      </c>
      <c r="U280">
        <v>1140935.7439999999</v>
      </c>
      <c r="V280">
        <v>1161364.8970000003</v>
      </c>
      <c r="W280">
        <v>1322254.4309999996</v>
      </c>
      <c r="X280">
        <v>1142373.9539999999</v>
      </c>
      <c r="Y280">
        <v>720345.48700000008</v>
      </c>
      <c r="Z280">
        <v>387963.21000000008</v>
      </c>
      <c r="AA280">
        <v>193387.77899999995</v>
      </c>
      <c r="AB280" s="12">
        <f t="shared" si="23"/>
        <v>0</v>
      </c>
      <c r="AC280" s="12">
        <f t="shared" si="24"/>
        <v>0</v>
      </c>
      <c r="AD280" s="12">
        <f t="shared" si="25"/>
        <v>0</v>
      </c>
      <c r="AE280" s="12">
        <f t="shared" si="26"/>
        <v>0</v>
      </c>
      <c r="AF280" s="12">
        <f t="shared" si="26"/>
        <v>0</v>
      </c>
      <c r="AG280" s="12">
        <f t="shared" si="26"/>
        <v>0</v>
      </c>
      <c r="AH280" s="12">
        <f t="shared" si="22"/>
        <v>5.5148316170380758E-5</v>
      </c>
      <c r="AI280" s="12">
        <f t="shared" si="22"/>
        <v>2.2072741881424459E-4</v>
      </c>
      <c r="AJ280" s="12">
        <f t="shared" si="22"/>
        <v>7.2429548152259059E-4</v>
      </c>
      <c r="AK280" s="12">
        <f t="shared" si="22"/>
        <v>3.0043263488744041E-3</v>
      </c>
      <c r="AL280" t="e">
        <v>#N/A</v>
      </c>
      <c r="AM280" t="e">
        <v>#N/A</v>
      </c>
      <c r="AN280" t="e">
        <v>#N/A</v>
      </c>
      <c r="AO280" t="e">
        <v>#N/A</v>
      </c>
      <c r="AP280" t="e">
        <v>#N/A</v>
      </c>
      <c r="AQ280" t="e">
        <v>#N/A</v>
      </c>
      <c r="AR280" t="e">
        <v>#N/A</v>
      </c>
      <c r="AS280" t="e">
        <v>#N/A</v>
      </c>
      <c r="AT280">
        <v>104.31799899999999</v>
      </c>
      <c r="AU280">
        <v>9055</v>
      </c>
      <c r="AV280">
        <v>829</v>
      </c>
      <c r="AW280">
        <v>355474</v>
      </c>
    </row>
    <row r="281" spans="1:49" x14ac:dyDescent="0.25">
      <c r="A281" s="1" t="s">
        <v>434</v>
      </c>
      <c r="B281" s="1" t="s">
        <v>41</v>
      </c>
      <c r="C281" s="1">
        <v>2017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69</v>
      </c>
      <c r="K281">
        <v>131</v>
      </c>
      <c r="L281">
        <v>343</v>
      </c>
      <c r="M281">
        <v>650</v>
      </c>
      <c r="N281">
        <v>1193</v>
      </c>
      <c r="O281">
        <v>8960161</v>
      </c>
      <c r="P281">
        <v>4372321</v>
      </c>
      <c r="Q281">
        <v>4587840</v>
      </c>
      <c r="R281">
        <v>526716</v>
      </c>
      <c r="S281">
        <v>1119030</v>
      </c>
      <c r="T281">
        <v>1150716</v>
      </c>
      <c r="U281">
        <v>1151431</v>
      </c>
      <c r="V281">
        <v>1165156</v>
      </c>
      <c r="W281">
        <v>1317652</v>
      </c>
      <c r="X281">
        <v>1175461</v>
      </c>
      <c r="Y281">
        <v>755476</v>
      </c>
      <c r="Z281">
        <v>399788</v>
      </c>
      <c r="AA281">
        <v>198735</v>
      </c>
      <c r="AB281" s="12">
        <f t="shared" si="23"/>
        <v>0</v>
      </c>
      <c r="AC281" s="12">
        <f t="shared" si="24"/>
        <v>0</v>
      </c>
      <c r="AD281" s="12">
        <f t="shared" si="25"/>
        <v>0</v>
      </c>
      <c r="AE281" s="12">
        <f t="shared" si="26"/>
        <v>0</v>
      </c>
      <c r="AF281" s="12">
        <f t="shared" si="26"/>
        <v>0</v>
      </c>
      <c r="AG281" s="12">
        <f t="shared" si="26"/>
        <v>0</v>
      </c>
      <c r="AH281" s="12">
        <f t="shared" si="22"/>
        <v>5.8700373725712721E-5</v>
      </c>
      <c r="AI281" s="12">
        <f t="shared" si="22"/>
        <v>1.7340061100551177E-4</v>
      </c>
      <c r="AJ281" s="12">
        <f t="shared" si="22"/>
        <v>8.5795471599947972E-4</v>
      </c>
      <c r="AK281" s="12">
        <f t="shared" si="22"/>
        <v>3.2706870958814503E-3</v>
      </c>
      <c r="AL281" t="e">
        <v>#N/A</v>
      </c>
      <c r="AM281" t="e">
        <v>#N/A</v>
      </c>
      <c r="AN281" t="e">
        <v>#N/A</v>
      </c>
      <c r="AO281" t="e">
        <v>#N/A</v>
      </c>
      <c r="AP281" t="e">
        <v>#N/A</v>
      </c>
      <c r="AQ281" t="e">
        <v>#N/A</v>
      </c>
      <c r="AR281" t="e">
        <v>#N/A</v>
      </c>
      <c r="AS281" t="e">
        <v>#N/A</v>
      </c>
      <c r="AT281">
        <v>146.74509999999998</v>
      </c>
      <c r="AU281">
        <v>35992</v>
      </c>
      <c r="AV281">
        <v>2206</v>
      </c>
      <c r="AW281">
        <v>1291947</v>
      </c>
    </row>
    <row r="282" spans="1:49" x14ac:dyDescent="0.25">
      <c r="A282" s="1" t="s">
        <v>520</v>
      </c>
      <c r="B282" s="1" t="s">
        <v>42</v>
      </c>
      <c r="C282" s="1">
        <v>2009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112</v>
      </c>
      <c r="N282">
        <v>112</v>
      </c>
      <c r="O282">
        <v>1964860</v>
      </c>
      <c r="P282">
        <v>971454</v>
      </c>
      <c r="Q282">
        <v>993406</v>
      </c>
      <c r="R282">
        <v>145687.71499999994</v>
      </c>
      <c r="S282">
        <v>271598.29399999999</v>
      </c>
      <c r="T282">
        <v>289012.26299999998</v>
      </c>
      <c r="U282">
        <v>263018.15699999995</v>
      </c>
      <c r="V282">
        <v>254305.32799999998</v>
      </c>
      <c r="W282">
        <v>275628.86100000009</v>
      </c>
      <c r="X282">
        <v>218002.09599999999</v>
      </c>
      <c r="Y282">
        <v>132610.07300000003</v>
      </c>
      <c r="Z282">
        <v>84982.487000000023</v>
      </c>
      <c r="AA282">
        <v>31077.452000000001</v>
      </c>
      <c r="AB282" s="12">
        <f t="shared" si="23"/>
        <v>0</v>
      </c>
      <c r="AC282" s="12">
        <f t="shared" si="24"/>
        <v>0</v>
      </c>
      <c r="AD282" s="12">
        <f t="shared" si="25"/>
        <v>0</v>
      </c>
      <c r="AE282" s="12">
        <f t="shared" si="26"/>
        <v>0</v>
      </c>
      <c r="AF282" s="12">
        <f t="shared" si="26"/>
        <v>0</v>
      </c>
      <c r="AG282" s="12">
        <f t="shared" si="26"/>
        <v>0</v>
      </c>
      <c r="AH282" s="12">
        <f t="shared" si="22"/>
        <v>0</v>
      </c>
      <c r="AI282" s="12">
        <f t="shared" si="22"/>
        <v>0</v>
      </c>
      <c r="AJ282" s="12">
        <f t="shared" si="22"/>
        <v>0</v>
      </c>
      <c r="AK282" s="12">
        <f t="shared" si="22"/>
        <v>3.6038990583912734E-3</v>
      </c>
      <c r="AL282" t="e">
        <v>#N/A</v>
      </c>
      <c r="AM282" t="e">
        <v>#N/A</v>
      </c>
      <c r="AN282" t="e">
        <v>#N/A</v>
      </c>
      <c r="AO282" t="e">
        <v>#N/A</v>
      </c>
      <c r="AP282" t="e">
        <v>#N/A</v>
      </c>
      <c r="AQ282" t="e">
        <v>#N/A</v>
      </c>
      <c r="AR282" t="e">
        <v>#N/A</v>
      </c>
      <c r="AS282" t="e">
        <v>#N/A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s="1" t="s">
        <v>255</v>
      </c>
      <c r="B283" s="1" t="s">
        <v>42</v>
      </c>
      <c r="C283" s="1">
        <v>2010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23</v>
      </c>
      <c r="M283">
        <v>109</v>
      </c>
      <c r="N283">
        <v>132</v>
      </c>
      <c r="O283">
        <v>1986370</v>
      </c>
      <c r="P283">
        <v>979322</v>
      </c>
      <c r="Q283">
        <v>1007048</v>
      </c>
      <c r="R283">
        <v>141911.87399999998</v>
      </c>
      <c r="S283">
        <v>275571.16399999999</v>
      </c>
      <c r="T283">
        <v>291138.15100000007</v>
      </c>
      <c r="U283">
        <v>253800.89</v>
      </c>
      <c r="V283">
        <v>252114.95600000003</v>
      </c>
      <c r="W283">
        <v>283621.56099999993</v>
      </c>
      <c r="X283">
        <v>234862.95699999994</v>
      </c>
      <c r="Y283">
        <v>140986.38800000004</v>
      </c>
      <c r="Z283">
        <v>81642.289999999994</v>
      </c>
      <c r="AA283">
        <v>29812.348000000002</v>
      </c>
      <c r="AB283" s="12">
        <f t="shared" si="23"/>
        <v>0</v>
      </c>
      <c r="AC283" s="12">
        <f t="shared" si="24"/>
        <v>0</v>
      </c>
      <c r="AD283" s="12">
        <f t="shared" si="25"/>
        <v>0</v>
      </c>
      <c r="AE283" s="12">
        <f t="shared" si="26"/>
        <v>0</v>
      </c>
      <c r="AF283" s="12">
        <f t="shared" si="26"/>
        <v>0</v>
      </c>
      <c r="AG283" s="12">
        <f t="shared" si="26"/>
        <v>0</v>
      </c>
      <c r="AH283" s="12">
        <f t="shared" si="22"/>
        <v>0</v>
      </c>
      <c r="AI283" s="12">
        <f t="shared" si="22"/>
        <v>0</v>
      </c>
      <c r="AJ283" s="12">
        <f t="shared" si="22"/>
        <v>2.8171674263424018E-4</v>
      </c>
      <c r="AK283" s="12">
        <f t="shared" si="22"/>
        <v>3.656203127643619E-3</v>
      </c>
      <c r="AL283">
        <v>207</v>
      </c>
      <c r="AM283">
        <v>109.77</v>
      </c>
      <c r="AN283">
        <v>3</v>
      </c>
      <c r="AO283">
        <v>7</v>
      </c>
      <c r="AP283">
        <v>0</v>
      </c>
      <c r="AQ283">
        <v>0</v>
      </c>
      <c r="AR283">
        <v>11</v>
      </c>
      <c r="AS283">
        <v>0</v>
      </c>
      <c r="AT283">
        <v>33.928269999999998</v>
      </c>
      <c r="AU283">
        <v>2523</v>
      </c>
      <c r="AV283">
        <v>302</v>
      </c>
      <c r="AW283">
        <v>97332</v>
      </c>
    </row>
    <row r="284" spans="1:49" x14ac:dyDescent="0.25">
      <c r="A284" s="1" t="s">
        <v>256</v>
      </c>
      <c r="B284" s="1" t="s">
        <v>42</v>
      </c>
      <c r="C284" s="1">
        <v>2011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24</v>
      </c>
      <c r="M284">
        <v>138</v>
      </c>
      <c r="N284">
        <v>162</v>
      </c>
      <c r="O284">
        <v>2004554</v>
      </c>
      <c r="P284">
        <v>988669</v>
      </c>
      <c r="Q284">
        <v>1015885</v>
      </c>
      <c r="R284">
        <v>142660.66700000002</v>
      </c>
      <c r="S284">
        <v>278326.51899999997</v>
      </c>
      <c r="T284">
        <v>288995.21600000001</v>
      </c>
      <c r="U284">
        <v>258167.663</v>
      </c>
      <c r="V284">
        <v>247390.51800000004</v>
      </c>
      <c r="W284">
        <v>284736.70499999996</v>
      </c>
      <c r="X284">
        <v>244188.416</v>
      </c>
      <c r="Y284">
        <v>145805.10099999997</v>
      </c>
      <c r="Z284">
        <v>82249.374000000011</v>
      </c>
      <c r="AA284">
        <v>30365.834999999999</v>
      </c>
      <c r="AB284" s="12">
        <f t="shared" si="23"/>
        <v>0</v>
      </c>
      <c r="AC284" s="12">
        <f t="shared" si="24"/>
        <v>0</v>
      </c>
      <c r="AD284" s="12">
        <f t="shared" si="25"/>
        <v>0</v>
      </c>
      <c r="AE284" s="12">
        <f t="shared" si="26"/>
        <v>0</v>
      </c>
      <c r="AF284" s="12">
        <f t="shared" si="26"/>
        <v>0</v>
      </c>
      <c r="AG284" s="12">
        <f t="shared" si="26"/>
        <v>0</v>
      </c>
      <c r="AH284" s="12">
        <f t="shared" si="22"/>
        <v>0</v>
      </c>
      <c r="AI284" s="12">
        <f t="shared" si="22"/>
        <v>0</v>
      </c>
      <c r="AJ284" s="12">
        <f t="shared" si="22"/>
        <v>2.9179553390886592E-4</v>
      </c>
      <c r="AK284" s="12">
        <f t="shared" si="22"/>
        <v>4.5445811057064625E-3</v>
      </c>
      <c r="AL284">
        <v>1122</v>
      </c>
      <c r="AM284">
        <v>738.9899999999999</v>
      </c>
      <c r="AN284">
        <v>84</v>
      </c>
      <c r="AO284">
        <v>250</v>
      </c>
      <c r="AP284">
        <v>15</v>
      </c>
      <c r="AQ284">
        <v>0</v>
      </c>
      <c r="AR284">
        <v>93</v>
      </c>
      <c r="AS284">
        <v>0</v>
      </c>
      <c r="AT284">
        <v>122.31483899999999</v>
      </c>
      <c r="AU284">
        <v>9331</v>
      </c>
      <c r="AV284">
        <v>1046</v>
      </c>
      <c r="AW284">
        <v>360759</v>
      </c>
    </row>
    <row r="285" spans="1:49" x14ac:dyDescent="0.25">
      <c r="A285" s="1" t="s">
        <v>257</v>
      </c>
      <c r="B285" s="1" t="s">
        <v>42</v>
      </c>
      <c r="C285" s="1">
        <v>2012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10</v>
      </c>
      <c r="M285">
        <v>93</v>
      </c>
      <c r="N285">
        <v>103</v>
      </c>
      <c r="O285">
        <v>2000640</v>
      </c>
      <c r="P285">
        <v>989082</v>
      </c>
      <c r="Q285">
        <v>1011558</v>
      </c>
      <c r="R285">
        <v>140717.65800000002</v>
      </c>
      <c r="S285">
        <v>277455.02100000001</v>
      </c>
      <c r="T285">
        <v>286587.44399999996</v>
      </c>
      <c r="U285">
        <v>262762.78899999999</v>
      </c>
      <c r="V285">
        <v>244862.144</v>
      </c>
      <c r="W285">
        <v>279515.26199999999</v>
      </c>
      <c r="X285">
        <v>247739.39500000002</v>
      </c>
      <c r="Y285">
        <v>148302.23199999996</v>
      </c>
      <c r="Z285">
        <v>82395.386999999973</v>
      </c>
      <c r="AA285">
        <v>31407.492999999991</v>
      </c>
      <c r="AB285" s="12">
        <f t="shared" si="23"/>
        <v>0</v>
      </c>
      <c r="AC285" s="12">
        <f t="shared" si="24"/>
        <v>0</v>
      </c>
      <c r="AD285" s="12">
        <f t="shared" si="25"/>
        <v>0</v>
      </c>
      <c r="AE285" s="12">
        <f t="shared" si="26"/>
        <v>0</v>
      </c>
      <c r="AF285" s="12">
        <f t="shared" si="26"/>
        <v>0</v>
      </c>
      <c r="AG285" s="12">
        <f t="shared" si="26"/>
        <v>0</v>
      </c>
      <c r="AH285" s="12">
        <f t="shared" si="22"/>
        <v>0</v>
      </c>
      <c r="AI285" s="12">
        <f t="shared" si="22"/>
        <v>0</v>
      </c>
      <c r="AJ285" s="12">
        <f t="shared" si="22"/>
        <v>1.2136601773592013E-4</v>
      </c>
      <c r="AK285" s="12">
        <f t="shared" si="22"/>
        <v>2.961076836027633E-3</v>
      </c>
      <c r="AL285">
        <v>953</v>
      </c>
      <c r="AM285">
        <v>999.93000000000006</v>
      </c>
      <c r="AN285">
        <v>70</v>
      </c>
      <c r="AO285">
        <v>232</v>
      </c>
      <c r="AP285">
        <v>6</v>
      </c>
      <c r="AQ285">
        <v>0</v>
      </c>
      <c r="AR285">
        <v>54</v>
      </c>
      <c r="AS285">
        <v>0</v>
      </c>
      <c r="AT285">
        <v>112.64981</v>
      </c>
      <c r="AU285">
        <v>7710</v>
      </c>
      <c r="AV285">
        <v>1016</v>
      </c>
      <c r="AW285">
        <v>347837</v>
      </c>
    </row>
    <row r="286" spans="1:49" x14ac:dyDescent="0.25">
      <c r="A286" s="1" t="s">
        <v>258</v>
      </c>
      <c r="B286" s="1" t="s">
        <v>42</v>
      </c>
      <c r="C286" s="1">
        <v>2013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45</v>
      </c>
      <c r="M286">
        <v>121</v>
      </c>
      <c r="N286">
        <v>166</v>
      </c>
      <c r="O286">
        <v>2011476</v>
      </c>
      <c r="P286">
        <v>996577</v>
      </c>
      <c r="Q286">
        <v>1014899</v>
      </c>
      <c r="R286">
        <v>138758.95499999999</v>
      </c>
      <c r="S286">
        <v>278168.58099999995</v>
      </c>
      <c r="T286">
        <v>286223.63100000005</v>
      </c>
      <c r="U286">
        <v>265322.935</v>
      </c>
      <c r="V286">
        <v>243211.66599999997</v>
      </c>
      <c r="W286">
        <v>275057.40299999993</v>
      </c>
      <c r="X286">
        <v>252090.70400000006</v>
      </c>
      <c r="Y286">
        <v>155461.50100000002</v>
      </c>
      <c r="Z286">
        <v>84645.187000000005</v>
      </c>
      <c r="AA286">
        <v>32424.165999999997</v>
      </c>
      <c r="AB286" s="12">
        <f t="shared" si="23"/>
        <v>0</v>
      </c>
      <c r="AC286" s="12">
        <f t="shared" si="24"/>
        <v>0</v>
      </c>
      <c r="AD286" s="12">
        <f t="shared" si="25"/>
        <v>0</v>
      </c>
      <c r="AE286" s="12">
        <f t="shared" si="26"/>
        <v>0</v>
      </c>
      <c r="AF286" s="12">
        <f t="shared" si="26"/>
        <v>0</v>
      </c>
      <c r="AG286" s="12">
        <f t="shared" si="26"/>
        <v>0</v>
      </c>
      <c r="AH286" s="12">
        <f t="shared" si="22"/>
        <v>0</v>
      </c>
      <c r="AI286" s="12">
        <f t="shared" si="22"/>
        <v>0</v>
      </c>
      <c r="AJ286" s="12">
        <f t="shared" si="22"/>
        <v>5.3163093608618291E-4</v>
      </c>
      <c r="AK286" s="12">
        <f t="shared" si="22"/>
        <v>3.7317844967855152E-3</v>
      </c>
      <c r="AL286">
        <v>917</v>
      </c>
      <c r="AM286">
        <v>657.28</v>
      </c>
      <c r="AN286">
        <v>38</v>
      </c>
      <c r="AO286">
        <v>227</v>
      </c>
      <c r="AP286">
        <v>2</v>
      </c>
      <c r="AQ286">
        <v>0</v>
      </c>
      <c r="AR286">
        <v>81</v>
      </c>
      <c r="AS286">
        <v>0</v>
      </c>
      <c r="AT286">
        <v>111.72805000000002</v>
      </c>
      <c r="AU286">
        <v>9795</v>
      </c>
      <c r="AV286">
        <v>1175</v>
      </c>
      <c r="AW286">
        <v>428831</v>
      </c>
    </row>
    <row r="287" spans="1:49" x14ac:dyDescent="0.25">
      <c r="A287" s="1" t="s">
        <v>259</v>
      </c>
      <c r="B287" s="1" t="s">
        <v>42</v>
      </c>
      <c r="C287" s="1">
        <v>2014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10</v>
      </c>
      <c r="L287">
        <v>22</v>
      </c>
      <c r="M287">
        <v>97</v>
      </c>
      <c r="N287">
        <v>129</v>
      </c>
      <c r="O287">
        <v>1983368</v>
      </c>
      <c r="P287">
        <v>981199</v>
      </c>
      <c r="Q287">
        <v>1002169</v>
      </c>
      <c r="R287">
        <v>133591.89700000003</v>
      </c>
      <c r="S287">
        <v>274013.16000000003</v>
      </c>
      <c r="T287">
        <v>281977.52399999998</v>
      </c>
      <c r="U287">
        <v>262371.87299999996</v>
      </c>
      <c r="V287">
        <v>236405.641</v>
      </c>
      <c r="W287">
        <v>264802.01499999996</v>
      </c>
      <c r="X287">
        <v>253007.39299999998</v>
      </c>
      <c r="Y287">
        <v>160794.45000000001</v>
      </c>
      <c r="Z287">
        <v>86369.569000000003</v>
      </c>
      <c r="AA287">
        <v>31741.363999999998</v>
      </c>
      <c r="AB287" s="12">
        <f t="shared" si="23"/>
        <v>0</v>
      </c>
      <c r="AC287" s="12">
        <f t="shared" si="24"/>
        <v>0</v>
      </c>
      <c r="AD287" s="12">
        <f t="shared" si="25"/>
        <v>0</v>
      </c>
      <c r="AE287" s="12">
        <f t="shared" si="26"/>
        <v>0</v>
      </c>
      <c r="AF287" s="12">
        <f t="shared" si="26"/>
        <v>0</v>
      </c>
      <c r="AG287" s="12">
        <f t="shared" si="26"/>
        <v>0</v>
      </c>
      <c r="AH287" s="12">
        <f t="shared" si="22"/>
        <v>0</v>
      </c>
      <c r="AI287" s="12">
        <f t="shared" si="22"/>
        <v>6.2191201251038202E-5</v>
      </c>
      <c r="AJ287" s="12">
        <f t="shared" si="22"/>
        <v>2.5471934449505009E-4</v>
      </c>
      <c r="AK287" s="12">
        <f t="shared" si="22"/>
        <v>3.05594932845356E-3</v>
      </c>
      <c r="AL287">
        <v>2216</v>
      </c>
      <c r="AM287">
        <v>894.88</v>
      </c>
      <c r="AN287">
        <v>240</v>
      </c>
      <c r="AO287">
        <v>428</v>
      </c>
      <c r="AP287">
        <v>9</v>
      </c>
      <c r="AQ287">
        <v>0</v>
      </c>
      <c r="AR287">
        <v>22</v>
      </c>
      <c r="AS287">
        <v>0</v>
      </c>
      <c r="AT287">
        <v>123.72538</v>
      </c>
      <c r="AU287">
        <v>12351</v>
      </c>
      <c r="AV287">
        <v>1210</v>
      </c>
      <c r="AW287">
        <v>502519</v>
      </c>
    </row>
    <row r="288" spans="1:49" x14ac:dyDescent="0.25">
      <c r="A288" s="1" t="s">
        <v>260</v>
      </c>
      <c r="B288" s="1" t="s">
        <v>42</v>
      </c>
      <c r="C288" s="1">
        <v>2015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11</v>
      </c>
      <c r="L288">
        <v>30</v>
      </c>
      <c r="M288">
        <v>74</v>
      </c>
      <c r="N288">
        <v>115</v>
      </c>
      <c r="O288">
        <v>1938740</v>
      </c>
      <c r="P288">
        <v>960303</v>
      </c>
      <c r="Q288">
        <v>978437</v>
      </c>
      <c r="R288">
        <v>128774.43699999998</v>
      </c>
      <c r="S288">
        <v>266281.07400000002</v>
      </c>
      <c r="T288">
        <v>272575.81599999999</v>
      </c>
      <c r="U288">
        <v>260683.22099999999</v>
      </c>
      <c r="V288">
        <v>229148.47799999997</v>
      </c>
      <c r="W288">
        <v>252433.32999999996</v>
      </c>
      <c r="X288">
        <v>248135.28899999999</v>
      </c>
      <c r="Y288">
        <v>163625.01399999997</v>
      </c>
      <c r="Z288">
        <v>85489.934999999998</v>
      </c>
      <c r="AA288">
        <v>31939.522000000004</v>
      </c>
      <c r="AB288" s="12">
        <f t="shared" si="23"/>
        <v>0</v>
      </c>
      <c r="AC288" s="12">
        <f t="shared" si="24"/>
        <v>0</v>
      </c>
      <c r="AD288" s="12">
        <f t="shared" si="25"/>
        <v>0</v>
      </c>
      <c r="AE288" s="12">
        <f t="shared" si="26"/>
        <v>0</v>
      </c>
      <c r="AF288" s="12">
        <f t="shared" si="26"/>
        <v>0</v>
      </c>
      <c r="AG288" s="12">
        <f t="shared" si="26"/>
        <v>0</v>
      </c>
      <c r="AH288" s="12">
        <f t="shared" si="22"/>
        <v>0</v>
      </c>
      <c r="AI288" s="12">
        <f t="shared" si="22"/>
        <v>6.7226885004269599E-5</v>
      </c>
      <c r="AJ288" s="12">
        <f t="shared" si="22"/>
        <v>3.5091850286235449E-4</v>
      </c>
      <c r="AK288" s="12">
        <f t="shared" si="22"/>
        <v>2.3168787560440005E-3</v>
      </c>
      <c r="AL288">
        <v>1586</v>
      </c>
      <c r="AM288">
        <v>527.19999999999993</v>
      </c>
      <c r="AN288">
        <v>1</v>
      </c>
      <c r="AO288">
        <v>358</v>
      </c>
      <c r="AP288">
        <v>4</v>
      </c>
      <c r="AQ288">
        <v>0</v>
      </c>
      <c r="AR288">
        <v>137</v>
      </c>
      <c r="AS288">
        <v>0</v>
      </c>
      <c r="AT288">
        <v>89.039676999999998</v>
      </c>
      <c r="AU288">
        <v>9658</v>
      </c>
      <c r="AV288">
        <v>1162</v>
      </c>
      <c r="AW288">
        <v>519623</v>
      </c>
    </row>
    <row r="289" spans="1:49" x14ac:dyDescent="0.25">
      <c r="A289" s="1" t="s">
        <v>435</v>
      </c>
      <c r="B289" s="1" t="s">
        <v>42</v>
      </c>
      <c r="C289" s="1">
        <v>2016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38</v>
      </c>
      <c r="M289">
        <v>81</v>
      </c>
      <c r="N289">
        <v>119</v>
      </c>
      <c r="O289">
        <v>1984131</v>
      </c>
      <c r="P289">
        <v>981441</v>
      </c>
      <c r="Q289">
        <v>1002690</v>
      </c>
      <c r="R289">
        <v>126153.17999999998</v>
      </c>
      <c r="S289">
        <v>269537.19199999986</v>
      </c>
      <c r="T289">
        <v>276736.21000000002</v>
      </c>
      <c r="U289">
        <v>264652.04599999997</v>
      </c>
      <c r="V289">
        <v>236391.89100000003</v>
      </c>
      <c r="W289">
        <v>253827.09600000002</v>
      </c>
      <c r="X289">
        <v>257617.18199999997</v>
      </c>
      <c r="Y289">
        <v>177184.26200000002</v>
      </c>
      <c r="Z289">
        <v>88652.385000000009</v>
      </c>
      <c r="AA289">
        <v>33449.787000000004</v>
      </c>
      <c r="AB289" s="12">
        <f t="shared" si="23"/>
        <v>0</v>
      </c>
      <c r="AC289" s="12">
        <f t="shared" si="24"/>
        <v>0</v>
      </c>
      <c r="AD289" s="12">
        <f t="shared" si="25"/>
        <v>0</v>
      </c>
      <c r="AE289" s="12">
        <f t="shared" si="26"/>
        <v>0</v>
      </c>
      <c r="AF289" s="12">
        <f t="shared" si="26"/>
        <v>0</v>
      </c>
      <c r="AG289" s="12">
        <f t="shared" si="26"/>
        <v>0</v>
      </c>
      <c r="AH289" s="12">
        <f t="shared" si="22"/>
        <v>0</v>
      </c>
      <c r="AI289" s="12">
        <f t="shared" si="22"/>
        <v>0</v>
      </c>
      <c r="AJ289" s="12">
        <f t="shared" si="22"/>
        <v>4.2864047030432396E-4</v>
      </c>
      <c r="AK289" s="12">
        <f t="shared" si="22"/>
        <v>2.4215400833494092E-3</v>
      </c>
      <c r="AL289" t="e">
        <v>#N/A</v>
      </c>
      <c r="AM289" t="e">
        <v>#N/A</v>
      </c>
      <c r="AN289" t="e">
        <v>#N/A</v>
      </c>
      <c r="AO289" t="e">
        <v>#N/A</v>
      </c>
      <c r="AP289" t="e">
        <v>#N/A</v>
      </c>
      <c r="AQ289" t="e">
        <v>#N/A</v>
      </c>
      <c r="AR289" t="e">
        <v>#N/A</v>
      </c>
      <c r="AS289" t="e">
        <v>#N/A</v>
      </c>
      <c r="AT289">
        <v>96.098454999999987</v>
      </c>
      <c r="AU289">
        <v>10524</v>
      </c>
      <c r="AV289">
        <v>1202</v>
      </c>
      <c r="AW289">
        <v>509096</v>
      </c>
    </row>
    <row r="290" spans="1:49" x14ac:dyDescent="0.25">
      <c r="A290" s="1" t="s">
        <v>436</v>
      </c>
      <c r="B290" s="1" t="s">
        <v>42</v>
      </c>
      <c r="C290" s="1">
        <v>2017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11</v>
      </c>
      <c r="L290">
        <v>55</v>
      </c>
      <c r="M290">
        <v>54</v>
      </c>
      <c r="N290">
        <v>120</v>
      </c>
      <c r="O290">
        <v>2022867</v>
      </c>
      <c r="P290">
        <v>1001255</v>
      </c>
      <c r="Q290">
        <v>1021612</v>
      </c>
      <c r="R290">
        <v>129195</v>
      </c>
      <c r="S290">
        <v>276205</v>
      </c>
      <c r="T290">
        <v>281051</v>
      </c>
      <c r="U290">
        <v>273618</v>
      </c>
      <c r="V290">
        <v>239501</v>
      </c>
      <c r="W290">
        <v>251627</v>
      </c>
      <c r="X290">
        <v>261426</v>
      </c>
      <c r="Y290">
        <v>183480</v>
      </c>
      <c r="Z290">
        <v>91678</v>
      </c>
      <c r="AA290">
        <v>35086</v>
      </c>
      <c r="AB290" s="12">
        <f t="shared" si="23"/>
        <v>0</v>
      </c>
      <c r="AC290" s="12">
        <f t="shared" si="24"/>
        <v>0</v>
      </c>
      <c r="AD290" s="12">
        <f t="shared" si="25"/>
        <v>0</v>
      </c>
      <c r="AE290" s="12">
        <f t="shared" si="26"/>
        <v>0</v>
      </c>
      <c r="AF290" s="12">
        <f t="shared" si="26"/>
        <v>0</v>
      </c>
      <c r="AG290" s="12">
        <f t="shared" si="26"/>
        <v>0</v>
      </c>
      <c r="AH290" s="12">
        <f t="shared" si="22"/>
        <v>0</v>
      </c>
      <c r="AI290" s="12">
        <f t="shared" si="22"/>
        <v>5.9952038369304558E-5</v>
      </c>
      <c r="AJ290" s="12">
        <f t="shared" si="22"/>
        <v>5.9992582735225459E-4</v>
      </c>
      <c r="AK290" s="12">
        <f t="shared" si="22"/>
        <v>1.5390754146953202E-3</v>
      </c>
      <c r="AL290" t="e">
        <v>#N/A</v>
      </c>
      <c r="AM290" t="e">
        <v>#N/A</v>
      </c>
      <c r="AN290" t="e">
        <v>#N/A</v>
      </c>
      <c r="AO290" t="e">
        <v>#N/A</v>
      </c>
      <c r="AP290" t="e">
        <v>#N/A</v>
      </c>
      <c r="AQ290" t="e">
        <v>#N/A</v>
      </c>
      <c r="AR290" t="e">
        <v>#N/A</v>
      </c>
      <c r="AS290" t="e">
        <v>#N/A</v>
      </c>
      <c r="AT290">
        <v>99.081297999999961</v>
      </c>
      <c r="AU290">
        <v>15697</v>
      </c>
      <c r="AV290">
        <v>1829</v>
      </c>
      <c r="AW290">
        <v>816957</v>
      </c>
    </row>
    <row r="291" spans="1:49" x14ac:dyDescent="0.25">
      <c r="A291" s="1" t="s">
        <v>521</v>
      </c>
      <c r="B291" s="1" t="s">
        <v>43</v>
      </c>
      <c r="C291" s="1">
        <v>2009</v>
      </c>
      <c r="D291">
        <v>0</v>
      </c>
      <c r="E291">
        <v>0</v>
      </c>
      <c r="F291">
        <v>0</v>
      </c>
      <c r="G291">
        <v>10</v>
      </c>
      <c r="H291">
        <v>25</v>
      </c>
      <c r="I291">
        <v>190</v>
      </c>
      <c r="J291">
        <v>286</v>
      </c>
      <c r="K291">
        <v>534</v>
      </c>
      <c r="L291">
        <v>1254</v>
      </c>
      <c r="M291">
        <v>2090</v>
      </c>
      <c r="N291">
        <v>4389</v>
      </c>
      <c r="O291">
        <v>19423896</v>
      </c>
      <c r="P291">
        <v>9425099</v>
      </c>
      <c r="Q291">
        <v>9998797</v>
      </c>
      <c r="R291">
        <v>1218885.2499999998</v>
      </c>
      <c r="S291">
        <v>2458883.1009999993</v>
      </c>
      <c r="T291">
        <v>2697088.4880000013</v>
      </c>
      <c r="U291">
        <v>2607132.2549999999</v>
      </c>
      <c r="V291">
        <v>2835916.2369999993</v>
      </c>
      <c r="W291">
        <v>2882213.9930000002</v>
      </c>
      <c r="X291">
        <v>2162934.6440000003</v>
      </c>
      <c r="Y291">
        <v>1304993.3239999998</v>
      </c>
      <c r="Z291">
        <v>891487.5429999996</v>
      </c>
      <c r="AA291">
        <v>365830.23300000001</v>
      </c>
      <c r="AB291" s="12">
        <f t="shared" si="23"/>
        <v>0</v>
      </c>
      <c r="AC291" s="12">
        <f t="shared" si="24"/>
        <v>0</v>
      </c>
      <c r="AD291" s="12">
        <f t="shared" si="25"/>
        <v>0</v>
      </c>
      <c r="AE291" s="12">
        <f t="shared" si="26"/>
        <v>3.8356320362428256E-6</v>
      </c>
      <c r="AF291" s="12">
        <f t="shared" si="26"/>
        <v>8.8154930931410318E-6</v>
      </c>
      <c r="AG291" s="12">
        <f t="shared" si="26"/>
        <v>6.5921545194579865E-5</v>
      </c>
      <c r="AH291" s="12">
        <f t="shared" si="22"/>
        <v>1.3222775861183162E-4</v>
      </c>
      <c r="AI291" s="12">
        <f t="shared" si="22"/>
        <v>4.0919749563408502E-4</v>
      </c>
      <c r="AJ291" s="12">
        <f t="shared" si="22"/>
        <v>1.4066377145103871E-3</v>
      </c>
      <c r="AK291" s="12">
        <f t="shared" si="22"/>
        <v>5.7130324709931775E-3</v>
      </c>
      <c r="AL291" t="e">
        <v>#N/A</v>
      </c>
      <c r="AM291" t="e">
        <v>#N/A</v>
      </c>
      <c r="AN291" t="e">
        <v>#N/A</v>
      </c>
      <c r="AO291" t="e">
        <v>#N/A</v>
      </c>
      <c r="AP291" t="e">
        <v>#N/A</v>
      </c>
      <c r="AQ291" t="e">
        <v>#N/A</v>
      </c>
      <c r="AR291" t="e">
        <v>#N/A</v>
      </c>
      <c r="AS291" t="e">
        <v>#N/A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s="1" t="s">
        <v>261</v>
      </c>
      <c r="B292" s="1" t="s">
        <v>43</v>
      </c>
      <c r="C292" s="1">
        <v>2010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131</v>
      </c>
      <c r="J292">
        <v>326</v>
      </c>
      <c r="K292">
        <v>523</v>
      </c>
      <c r="L292">
        <v>1269</v>
      </c>
      <c r="M292">
        <v>2273</v>
      </c>
      <c r="N292">
        <v>4522</v>
      </c>
      <c r="O292">
        <v>19229752</v>
      </c>
      <c r="P292">
        <v>9300854</v>
      </c>
      <c r="Q292">
        <v>9928898</v>
      </c>
      <c r="R292">
        <v>1160340.3079999997</v>
      </c>
      <c r="S292">
        <v>2408401.919999999</v>
      </c>
      <c r="T292">
        <v>2752967.0009999992</v>
      </c>
      <c r="U292">
        <v>2606551.7590000001</v>
      </c>
      <c r="V292">
        <v>2726523.8130000001</v>
      </c>
      <c r="W292">
        <v>2837319.5559999989</v>
      </c>
      <c r="X292">
        <v>2192211.06</v>
      </c>
      <c r="Y292">
        <v>1306542.328</v>
      </c>
      <c r="Z292">
        <v>883289.32199999993</v>
      </c>
      <c r="AA292">
        <v>366708.0610000001</v>
      </c>
      <c r="AB292" s="12">
        <f t="shared" si="23"/>
        <v>0</v>
      </c>
      <c r="AC292" s="12">
        <f t="shared" si="24"/>
        <v>0</v>
      </c>
      <c r="AD292" s="12">
        <f t="shared" si="25"/>
        <v>0</v>
      </c>
      <c r="AE292" s="12">
        <f t="shared" si="26"/>
        <v>0</v>
      </c>
      <c r="AF292" s="12">
        <f t="shared" si="26"/>
        <v>0</v>
      </c>
      <c r="AG292" s="12">
        <f t="shared" si="26"/>
        <v>4.6170336972787585E-5</v>
      </c>
      <c r="AH292" s="12">
        <f t="shared" si="22"/>
        <v>1.4870830913516145E-4</v>
      </c>
      <c r="AI292" s="12">
        <f t="shared" si="22"/>
        <v>4.002931927973481E-4</v>
      </c>
      <c r="AJ292" s="12">
        <f t="shared" si="22"/>
        <v>1.4366753547146358E-3</v>
      </c>
      <c r="AK292" s="12">
        <f t="shared" si="22"/>
        <v>6.1983911501743601E-3</v>
      </c>
      <c r="AL292">
        <v>6453</v>
      </c>
      <c r="AM292">
        <v>91.35</v>
      </c>
      <c r="AN292">
        <v>9</v>
      </c>
      <c r="AO292">
        <v>377</v>
      </c>
      <c r="AP292">
        <v>215</v>
      </c>
      <c r="AQ292">
        <v>0</v>
      </c>
      <c r="AR292">
        <v>15</v>
      </c>
      <c r="AS292">
        <v>0</v>
      </c>
      <c r="AT292">
        <v>17.956054999999999</v>
      </c>
      <c r="AU292">
        <v>2126</v>
      </c>
      <c r="AV292">
        <v>1306</v>
      </c>
      <c r="AW292">
        <v>173782</v>
      </c>
    </row>
    <row r="293" spans="1:49" x14ac:dyDescent="0.25">
      <c r="A293" s="1" t="s">
        <v>262</v>
      </c>
      <c r="B293" s="1" t="s">
        <v>43</v>
      </c>
      <c r="C293" s="1">
        <v>2011</v>
      </c>
      <c r="D293">
        <v>0</v>
      </c>
      <c r="E293">
        <v>0</v>
      </c>
      <c r="F293">
        <v>0</v>
      </c>
      <c r="G293">
        <v>0</v>
      </c>
      <c r="H293">
        <v>10</v>
      </c>
      <c r="I293">
        <v>148</v>
      </c>
      <c r="J293">
        <v>333</v>
      </c>
      <c r="K293">
        <v>530</v>
      </c>
      <c r="L293">
        <v>1268</v>
      </c>
      <c r="M293">
        <v>2498</v>
      </c>
      <c r="N293">
        <v>4787</v>
      </c>
      <c r="O293">
        <v>19219373</v>
      </c>
      <c r="P293">
        <v>9298864</v>
      </c>
      <c r="Q293">
        <v>9920509</v>
      </c>
      <c r="R293">
        <v>1153971.1410000003</v>
      </c>
      <c r="S293">
        <v>2374972.1100000003</v>
      </c>
      <c r="T293">
        <v>2738510.0499999993</v>
      </c>
      <c r="U293">
        <v>2623421.7389999996</v>
      </c>
      <c r="V293">
        <v>2660881.1830000011</v>
      </c>
      <c r="W293">
        <v>2834787.0279999999</v>
      </c>
      <c r="X293">
        <v>2244459.3060000008</v>
      </c>
      <c r="Y293">
        <v>1330835.4979999999</v>
      </c>
      <c r="Z293">
        <v>873209.68900000001</v>
      </c>
      <c r="AA293">
        <v>376048.65199999994</v>
      </c>
      <c r="AB293" s="12">
        <f t="shared" si="23"/>
        <v>0</v>
      </c>
      <c r="AC293" s="12">
        <f t="shared" si="24"/>
        <v>0</v>
      </c>
      <c r="AD293" s="12">
        <f t="shared" si="25"/>
        <v>0</v>
      </c>
      <c r="AE293" s="12">
        <f t="shared" si="26"/>
        <v>0</v>
      </c>
      <c r="AF293" s="12">
        <f t="shared" si="26"/>
        <v>3.7581535259404312E-6</v>
      </c>
      <c r="AG293" s="12">
        <f t="shared" si="26"/>
        <v>5.2208507566234003E-5</v>
      </c>
      <c r="AH293" s="12">
        <f t="shared" si="22"/>
        <v>1.4836535423467371E-4</v>
      </c>
      <c r="AI293" s="12">
        <f t="shared" si="22"/>
        <v>3.9824606481904954E-4</v>
      </c>
      <c r="AJ293" s="12">
        <f t="shared" si="22"/>
        <v>1.4521139835863639E-3</v>
      </c>
      <c r="AK293" s="12">
        <f t="shared" si="22"/>
        <v>6.6427574908578596E-3</v>
      </c>
      <c r="AL293">
        <v>22080</v>
      </c>
      <c r="AM293">
        <v>348.99999999999994</v>
      </c>
      <c r="AN293">
        <v>196</v>
      </c>
      <c r="AO293">
        <v>980</v>
      </c>
      <c r="AP293">
        <v>1347</v>
      </c>
      <c r="AQ293">
        <v>0</v>
      </c>
      <c r="AR293">
        <v>662</v>
      </c>
      <c r="AS293">
        <v>0</v>
      </c>
      <c r="AT293">
        <v>65.88088359999999</v>
      </c>
      <c r="AU293">
        <v>7463</v>
      </c>
      <c r="AV293">
        <v>4156</v>
      </c>
      <c r="AW293">
        <v>505947</v>
      </c>
    </row>
    <row r="294" spans="1:49" x14ac:dyDescent="0.25">
      <c r="A294" s="1" t="s">
        <v>263</v>
      </c>
      <c r="B294" s="1" t="s">
        <v>43</v>
      </c>
      <c r="C294" s="1">
        <v>2012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116</v>
      </c>
      <c r="J294">
        <v>307</v>
      </c>
      <c r="K294">
        <v>509</v>
      </c>
      <c r="L294">
        <v>1152</v>
      </c>
      <c r="M294">
        <v>2208</v>
      </c>
      <c r="N294">
        <v>4292</v>
      </c>
      <c r="O294">
        <v>19158450</v>
      </c>
      <c r="P294">
        <v>9269065</v>
      </c>
      <c r="Q294">
        <v>9889385</v>
      </c>
      <c r="R294">
        <v>1146866.3539999998</v>
      </c>
      <c r="S294">
        <v>2339877.3530000001</v>
      </c>
      <c r="T294">
        <v>2737009.5680000004</v>
      </c>
      <c r="U294">
        <v>2647514.6919999993</v>
      </c>
      <c r="V294">
        <v>2589442.7719999999</v>
      </c>
      <c r="W294">
        <v>2814410.6380000012</v>
      </c>
      <c r="X294">
        <v>2275178.6430000006</v>
      </c>
      <c r="Y294">
        <v>1357349.8229999999</v>
      </c>
      <c r="Z294">
        <v>856409.27199999965</v>
      </c>
      <c r="AA294">
        <v>384980.28500000021</v>
      </c>
      <c r="AB294" s="12">
        <f t="shared" si="23"/>
        <v>0</v>
      </c>
      <c r="AC294" s="12">
        <f t="shared" si="24"/>
        <v>0</v>
      </c>
      <c r="AD294" s="12">
        <f t="shared" si="25"/>
        <v>0</v>
      </c>
      <c r="AE294" s="12">
        <f t="shared" si="26"/>
        <v>0</v>
      </c>
      <c r="AF294" s="12">
        <f t="shared" si="26"/>
        <v>0</v>
      </c>
      <c r="AG294" s="12">
        <f t="shared" si="26"/>
        <v>4.121644454926906E-5</v>
      </c>
      <c r="AH294" s="12">
        <f t="shared" si="22"/>
        <v>1.349344592981923E-4</v>
      </c>
      <c r="AI294" s="12">
        <f t="shared" si="22"/>
        <v>3.749954443394804E-4</v>
      </c>
      <c r="AJ294" s="12">
        <f t="shared" si="22"/>
        <v>1.345151246797805E-3</v>
      </c>
      <c r="AK294" s="12">
        <f t="shared" si="22"/>
        <v>5.7353586301179E-3</v>
      </c>
      <c r="AL294">
        <v>16404</v>
      </c>
      <c r="AM294">
        <v>516.47</v>
      </c>
      <c r="AN294">
        <v>171</v>
      </c>
      <c r="AO294">
        <v>1361</v>
      </c>
      <c r="AP294">
        <v>1099</v>
      </c>
      <c r="AQ294">
        <v>0</v>
      </c>
      <c r="AR294">
        <v>269</v>
      </c>
      <c r="AS294">
        <v>0</v>
      </c>
      <c r="AT294">
        <v>40.317892099999995</v>
      </c>
      <c r="AU294">
        <v>5071</v>
      </c>
      <c r="AV294">
        <v>5842</v>
      </c>
      <c r="AW294">
        <v>561680</v>
      </c>
    </row>
    <row r="295" spans="1:49" x14ac:dyDescent="0.25">
      <c r="A295" s="1" t="s">
        <v>264</v>
      </c>
      <c r="B295" s="1" t="s">
        <v>43</v>
      </c>
      <c r="C295" s="1">
        <v>2013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135</v>
      </c>
      <c r="J295">
        <v>350</v>
      </c>
      <c r="K295">
        <v>636</v>
      </c>
      <c r="L295">
        <v>1216</v>
      </c>
      <c r="M295">
        <v>2430</v>
      </c>
      <c r="N295">
        <v>4767</v>
      </c>
      <c r="O295">
        <v>19427961</v>
      </c>
      <c r="P295">
        <v>9412057</v>
      </c>
      <c r="Q295">
        <v>10015904</v>
      </c>
      <c r="R295">
        <v>1165089.23</v>
      </c>
      <c r="S295">
        <v>2350926.5549999997</v>
      </c>
      <c r="T295">
        <v>2747594.8950000005</v>
      </c>
      <c r="U295">
        <v>2711324.8859999999</v>
      </c>
      <c r="V295">
        <v>2567450.9949999992</v>
      </c>
      <c r="W295">
        <v>2842429.2109999992</v>
      </c>
      <c r="X295">
        <v>2358721.1319999998</v>
      </c>
      <c r="Y295">
        <v>1421781.4200000002</v>
      </c>
      <c r="Z295">
        <v>866502.95899999992</v>
      </c>
      <c r="AA295">
        <v>399894.11800000007</v>
      </c>
      <c r="AB295" s="12">
        <f t="shared" si="23"/>
        <v>0</v>
      </c>
      <c r="AC295" s="12">
        <f t="shared" si="24"/>
        <v>0</v>
      </c>
      <c r="AD295" s="12">
        <f t="shared" si="25"/>
        <v>0</v>
      </c>
      <c r="AE295" s="12">
        <f t="shared" si="26"/>
        <v>0</v>
      </c>
      <c r="AF295" s="12">
        <f t="shared" si="26"/>
        <v>0</v>
      </c>
      <c r="AG295" s="12">
        <f t="shared" si="26"/>
        <v>4.7494586488753914E-5</v>
      </c>
      <c r="AH295" s="12">
        <f t="shared" si="22"/>
        <v>1.4838549383887066E-4</v>
      </c>
      <c r="AI295" s="12">
        <f t="shared" si="22"/>
        <v>4.4732614384565523E-4</v>
      </c>
      <c r="AJ295" s="12">
        <f t="shared" si="22"/>
        <v>1.4033420052060089E-3</v>
      </c>
      <c r="AK295" s="12">
        <f t="shared" si="22"/>
        <v>6.0766085086552827E-3</v>
      </c>
      <c r="AL295">
        <v>39513</v>
      </c>
      <c r="AM295">
        <v>364.29999999999984</v>
      </c>
      <c r="AN295">
        <v>454</v>
      </c>
      <c r="AO295">
        <v>1060</v>
      </c>
      <c r="AP295">
        <v>1970</v>
      </c>
      <c r="AQ295">
        <v>0</v>
      </c>
      <c r="AR295">
        <v>1649</v>
      </c>
      <c r="AS295">
        <v>0</v>
      </c>
      <c r="AT295">
        <v>73.416732999999979</v>
      </c>
      <c r="AU295">
        <v>9548</v>
      </c>
      <c r="AV295">
        <v>9058</v>
      </c>
      <c r="AW295">
        <v>610224</v>
      </c>
    </row>
    <row r="296" spans="1:49" x14ac:dyDescent="0.25">
      <c r="A296" s="1" t="s">
        <v>265</v>
      </c>
      <c r="B296" s="1" t="s">
        <v>43</v>
      </c>
      <c r="C296" s="1">
        <v>2014</v>
      </c>
      <c r="D296">
        <v>0</v>
      </c>
      <c r="E296">
        <v>0</v>
      </c>
      <c r="F296">
        <v>0</v>
      </c>
      <c r="G296">
        <v>0</v>
      </c>
      <c r="H296">
        <v>22</v>
      </c>
      <c r="I296">
        <v>155</v>
      </c>
      <c r="J296">
        <v>394</v>
      </c>
      <c r="K296">
        <v>615</v>
      </c>
      <c r="L296">
        <v>1171</v>
      </c>
      <c r="M296">
        <v>2244</v>
      </c>
      <c r="N296">
        <v>4601</v>
      </c>
      <c r="O296">
        <v>19503160</v>
      </c>
      <c r="P296">
        <v>9450742</v>
      </c>
      <c r="Q296">
        <v>10052418</v>
      </c>
      <c r="R296">
        <v>1166343.5849999997</v>
      </c>
      <c r="S296">
        <v>2336714.7709999997</v>
      </c>
      <c r="T296">
        <v>2729728.3850000007</v>
      </c>
      <c r="U296">
        <v>2752112.8479999993</v>
      </c>
      <c r="V296">
        <v>2543783.4970000014</v>
      </c>
      <c r="W296">
        <v>2826453.5100000012</v>
      </c>
      <c r="X296">
        <v>2402138.2779999999</v>
      </c>
      <c r="Y296">
        <v>1470911.2529999998</v>
      </c>
      <c r="Z296">
        <v>857353.13500000013</v>
      </c>
      <c r="AA296">
        <v>409762.80599999992</v>
      </c>
      <c r="AB296" s="12">
        <f t="shared" si="23"/>
        <v>0</v>
      </c>
      <c r="AC296" s="12">
        <f t="shared" si="24"/>
        <v>0</v>
      </c>
      <c r="AD296" s="12">
        <f t="shared" si="25"/>
        <v>0</v>
      </c>
      <c r="AE296" s="12">
        <f t="shared" si="26"/>
        <v>0</v>
      </c>
      <c r="AF296" s="12">
        <f t="shared" si="26"/>
        <v>8.6485347616829784E-6</v>
      </c>
      <c r="AG296" s="12">
        <f t="shared" si="26"/>
        <v>5.4839041028486592E-5</v>
      </c>
      <c r="AH296" s="12">
        <f t="shared" si="22"/>
        <v>1.6402053270973271E-4</v>
      </c>
      <c r="AI296" s="12">
        <f t="shared" si="22"/>
        <v>4.1810816168934436E-4</v>
      </c>
      <c r="AJ296" s="12">
        <f t="shared" si="22"/>
        <v>1.3658315951687746E-3</v>
      </c>
      <c r="AK296" s="12">
        <f t="shared" si="22"/>
        <v>5.476338913981374E-3</v>
      </c>
      <c r="AL296">
        <v>51005</v>
      </c>
      <c r="AM296">
        <v>472.43999999999994</v>
      </c>
      <c r="AN296">
        <v>1223</v>
      </c>
      <c r="AO296">
        <v>1405</v>
      </c>
      <c r="AP296">
        <v>2823</v>
      </c>
      <c r="AQ296">
        <v>0</v>
      </c>
      <c r="AR296">
        <v>1342</v>
      </c>
      <c r="AS296">
        <v>0</v>
      </c>
      <c r="AT296">
        <v>87.345576999999963</v>
      </c>
      <c r="AU296">
        <v>12427</v>
      </c>
      <c r="AV296">
        <v>7691</v>
      </c>
      <c r="AW296">
        <v>753255</v>
      </c>
    </row>
    <row r="297" spans="1:49" x14ac:dyDescent="0.25">
      <c r="A297" s="1" t="s">
        <v>266</v>
      </c>
      <c r="B297" s="1" t="s">
        <v>43</v>
      </c>
      <c r="C297" s="1">
        <v>2015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126</v>
      </c>
      <c r="J297">
        <v>329</v>
      </c>
      <c r="K297">
        <v>620</v>
      </c>
      <c r="L297">
        <v>1214</v>
      </c>
      <c r="M297">
        <v>2464</v>
      </c>
      <c r="N297">
        <v>4753</v>
      </c>
      <c r="O297">
        <v>19540557</v>
      </c>
      <c r="P297">
        <v>9476013</v>
      </c>
      <c r="Q297">
        <v>10064544</v>
      </c>
      <c r="R297">
        <v>1171359.1710000001</v>
      </c>
      <c r="S297">
        <v>2315784.3340000003</v>
      </c>
      <c r="T297">
        <v>2707201.236</v>
      </c>
      <c r="U297">
        <v>2789845.6220000004</v>
      </c>
      <c r="V297">
        <v>2519397.9450000003</v>
      </c>
      <c r="W297">
        <v>2800220.6159999999</v>
      </c>
      <c r="X297">
        <v>2444596.1240000003</v>
      </c>
      <c r="Y297">
        <v>1524700.9130000002</v>
      </c>
      <c r="Z297">
        <v>854353.20699999982</v>
      </c>
      <c r="AA297">
        <v>414236.19699999981</v>
      </c>
      <c r="AB297" s="12">
        <f t="shared" si="23"/>
        <v>0</v>
      </c>
      <c r="AC297" s="12">
        <f t="shared" si="24"/>
        <v>0</v>
      </c>
      <c r="AD297" s="12">
        <f t="shared" si="25"/>
        <v>0</v>
      </c>
      <c r="AE297" s="12">
        <f t="shared" si="26"/>
        <v>0</v>
      </c>
      <c r="AF297" s="12">
        <f t="shared" si="26"/>
        <v>0</v>
      </c>
      <c r="AG297" s="12">
        <f t="shared" si="26"/>
        <v>4.499645466505629E-5</v>
      </c>
      <c r="AH297" s="12">
        <f t="shared" si="22"/>
        <v>1.3458255814529794E-4</v>
      </c>
      <c r="AI297" s="12">
        <f t="shared" si="22"/>
        <v>4.0663712778927152E-4</v>
      </c>
      <c r="AJ297" s="12">
        <f t="shared" si="22"/>
        <v>1.4209579715430275E-3</v>
      </c>
      <c r="AK297" s="12">
        <f t="shared" si="22"/>
        <v>5.9482971740395761E-3</v>
      </c>
      <c r="AL297">
        <v>54791</v>
      </c>
      <c r="AM297">
        <v>291.75000000000006</v>
      </c>
      <c r="AN297">
        <v>29</v>
      </c>
      <c r="AO297">
        <v>2500</v>
      </c>
      <c r="AP297">
        <v>2869</v>
      </c>
      <c r="AQ297">
        <v>0</v>
      </c>
      <c r="AR297">
        <v>1570</v>
      </c>
      <c r="AS297">
        <v>0</v>
      </c>
      <c r="AT297">
        <v>99.517179999999996</v>
      </c>
      <c r="AU297">
        <v>9301</v>
      </c>
      <c r="AV297">
        <v>3707</v>
      </c>
      <c r="AW297">
        <v>456201</v>
      </c>
    </row>
    <row r="298" spans="1:49" x14ac:dyDescent="0.25">
      <c r="A298" s="1" t="s">
        <v>437</v>
      </c>
      <c r="B298" s="1" t="s">
        <v>43</v>
      </c>
      <c r="C298" s="1">
        <v>2016</v>
      </c>
      <c r="D298">
        <v>0</v>
      </c>
      <c r="E298">
        <v>0</v>
      </c>
      <c r="F298">
        <v>0</v>
      </c>
      <c r="G298">
        <v>0</v>
      </c>
      <c r="H298">
        <v>13</v>
      </c>
      <c r="I298">
        <v>80</v>
      </c>
      <c r="J298">
        <v>376</v>
      </c>
      <c r="K298">
        <v>695</v>
      </c>
      <c r="L298">
        <v>1127</v>
      </c>
      <c r="M298">
        <v>2081</v>
      </c>
      <c r="N298">
        <v>4372</v>
      </c>
      <c r="O298">
        <v>19651526</v>
      </c>
      <c r="P298">
        <v>9530374</v>
      </c>
      <c r="Q298">
        <v>10121152</v>
      </c>
      <c r="R298">
        <v>1169454.7979999997</v>
      </c>
      <c r="S298">
        <v>2314891.3410000009</v>
      </c>
      <c r="T298">
        <v>2691833.1459999997</v>
      </c>
      <c r="U298">
        <v>2827994.8609999996</v>
      </c>
      <c r="V298">
        <v>2500141.2679999997</v>
      </c>
      <c r="W298">
        <v>2771845.483</v>
      </c>
      <c r="X298">
        <v>2489961.8029999998</v>
      </c>
      <c r="Y298">
        <v>1594041.6059999994</v>
      </c>
      <c r="Z298">
        <v>865857.86</v>
      </c>
      <c r="AA298">
        <v>424766.72799999994</v>
      </c>
      <c r="AB298" s="12">
        <f t="shared" si="23"/>
        <v>0</v>
      </c>
      <c r="AC298" s="12">
        <f t="shared" si="24"/>
        <v>0</v>
      </c>
      <c r="AD298" s="12">
        <f t="shared" si="25"/>
        <v>0</v>
      </c>
      <c r="AE298" s="12">
        <f t="shared" si="26"/>
        <v>0</v>
      </c>
      <c r="AF298" s="12">
        <f t="shared" si="26"/>
        <v>5.1997061791629937E-6</v>
      </c>
      <c r="AG298" s="12">
        <f t="shared" si="26"/>
        <v>2.8861637667268195E-5</v>
      </c>
      <c r="AH298" s="12">
        <f t="shared" si="22"/>
        <v>1.5100633252565601E-4</v>
      </c>
      <c r="AI298" s="12">
        <f t="shared" si="22"/>
        <v>4.3599865736503257E-4</v>
      </c>
      <c r="AJ298" s="12">
        <f t="shared" si="22"/>
        <v>1.3015993179296196E-3</v>
      </c>
      <c r="AK298" s="12">
        <f t="shared" si="22"/>
        <v>4.899159615910407E-3</v>
      </c>
      <c r="AL298" t="e">
        <v>#N/A</v>
      </c>
      <c r="AM298" t="e">
        <v>#N/A</v>
      </c>
      <c r="AN298" t="e">
        <v>#N/A</v>
      </c>
      <c r="AO298" t="e">
        <v>#N/A</v>
      </c>
      <c r="AP298" t="e">
        <v>#N/A</v>
      </c>
      <c r="AQ298" t="e">
        <v>#N/A</v>
      </c>
      <c r="AR298" t="e">
        <v>#N/A</v>
      </c>
      <c r="AS298" t="e">
        <v>#N/A</v>
      </c>
      <c r="AT298">
        <v>61.566709299999999</v>
      </c>
      <c r="AU298">
        <v>6429</v>
      </c>
      <c r="AV298">
        <v>2673</v>
      </c>
      <c r="AW298">
        <v>409861</v>
      </c>
    </row>
    <row r="299" spans="1:49" x14ac:dyDescent="0.25">
      <c r="A299" s="1" t="s">
        <v>438</v>
      </c>
      <c r="B299" s="1" t="s">
        <v>43</v>
      </c>
      <c r="C299" s="1">
        <v>2017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104</v>
      </c>
      <c r="J299">
        <v>333</v>
      </c>
      <c r="K299">
        <v>655</v>
      </c>
      <c r="L299">
        <v>1134</v>
      </c>
      <c r="M299">
        <v>2166</v>
      </c>
      <c r="N299">
        <v>4392</v>
      </c>
      <c r="O299">
        <v>19683115</v>
      </c>
      <c r="P299">
        <v>9545055</v>
      </c>
      <c r="Q299">
        <v>10138060</v>
      </c>
      <c r="R299">
        <v>1173210</v>
      </c>
      <c r="S299">
        <v>2291845</v>
      </c>
      <c r="T299">
        <v>2653520</v>
      </c>
      <c r="U299">
        <v>2871094</v>
      </c>
      <c r="V299">
        <v>2474240</v>
      </c>
      <c r="W299">
        <v>2725042</v>
      </c>
      <c r="X299">
        <v>2516354</v>
      </c>
      <c r="Y299">
        <v>1657882</v>
      </c>
      <c r="Z299">
        <v>886199</v>
      </c>
      <c r="AA299">
        <v>433729</v>
      </c>
      <c r="AB299" s="12">
        <f t="shared" si="23"/>
        <v>0</v>
      </c>
      <c r="AC299" s="12">
        <f t="shared" si="24"/>
        <v>0</v>
      </c>
      <c r="AD299" s="12">
        <f t="shared" si="25"/>
        <v>0</v>
      </c>
      <c r="AE299" s="12">
        <f t="shared" si="26"/>
        <v>0</v>
      </c>
      <c r="AF299" s="12">
        <f t="shared" si="26"/>
        <v>0</v>
      </c>
      <c r="AG299" s="12">
        <f t="shared" si="26"/>
        <v>3.8164549390431412E-5</v>
      </c>
      <c r="AH299" s="12">
        <f t="shared" si="22"/>
        <v>1.3233432180050978E-4</v>
      </c>
      <c r="AI299" s="12">
        <f t="shared" si="22"/>
        <v>3.9508240031558336E-4</v>
      </c>
      <c r="AJ299" s="12">
        <f t="shared" si="22"/>
        <v>1.2796222970235804E-3</v>
      </c>
      <c r="AK299" s="12">
        <f t="shared" si="22"/>
        <v>4.9939017220430272E-3</v>
      </c>
      <c r="AL299" t="e">
        <v>#N/A</v>
      </c>
      <c r="AM299" t="e">
        <v>#N/A</v>
      </c>
      <c r="AN299" t="e">
        <v>#N/A</v>
      </c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>
        <v>141.16556399999999</v>
      </c>
      <c r="AU299">
        <v>20735</v>
      </c>
      <c r="AV299">
        <v>3478</v>
      </c>
      <c r="AW299">
        <v>739940</v>
      </c>
    </row>
    <row r="300" spans="1:49" x14ac:dyDescent="0.25">
      <c r="A300" s="1" t="s">
        <v>522</v>
      </c>
      <c r="B300" s="1" t="s">
        <v>44</v>
      </c>
      <c r="C300" s="1">
        <v>2009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52</v>
      </c>
      <c r="J300">
        <v>83</v>
      </c>
      <c r="K300">
        <v>260</v>
      </c>
      <c r="L300">
        <v>475</v>
      </c>
      <c r="M300">
        <v>697</v>
      </c>
      <c r="N300">
        <v>1567</v>
      </c>
      <c r="O300">
        <v>8979738</v>
      </c>
      <c r="P300">
        <v>4392717</v>
      </c>
      <c r="Q300">
        <v>4587021</v>
      </c>
      <c r="R300">
        <v>629907.10199999996</v>
      </c>
      <c r="S300">
        <v>1194008.5070000002</v>
      </c>
      <c r="T300">
        <v>1259853.5950000004</v>
      </c>
      <c r="U300">
        <v>1200419.0209999999</v>
      </c>
      <c r="V300">
        <v>1313075.2689999996</v>
      </c>
      <c r="W300">
        <v>1275395.4470000002</v>
      </c>
      <c r="X300">
        <v>997468.33900000027</v>
      </c>
      <c r="Y300">
        <v>600753.60299999977</v>
      </c>
      <c r="Z300">
        <v>378439.97199999989</v>
      </c>
      <c r="AA300">
        <v>132036.57000000007</v>
      </c>
      <c r="AB300" s="12">
        <f t="shared" si="23"/>
        <v>0</v>
      </c>
      <c r="AC300" s="12">
        <f t="shared" si="24"/>
        <v>0</v>
      </c>
      <c r="AD300" s="12">
        <f t="shared" si="25"/>
        <v>0</v>
      </c>
      <c r="AE300" s="12">
        <f t="shared" si="26"/>
        <v>0</v>
      </c>
      <c r="AF300" s="12">
        <f t="shared" si="26"/>
        <v>0</v>
      </c>
      <c r="AG300" s="12">
        <f t="shared" si="26"/>
        <v>4.0771668208723027E-5</v>
      </c>
      <c r="AH300" s="12">
        <f t="shared" si="22"/>
        <v>8.3210661185708043E-5</v>
      </c>
      <c r="AI300" s="12">
        <f t="shared" si="22"/>
        <v>4.3278974724684274E-4</v>
      </c>
      <c r="AJ300" s="12">
        <f t="shared" si="22"/>
        <v>1.2551528251355016E-3</v>
      </c>
      <c r="AK300" s="12">
        <f t="shared" si="22"/>
        <v>5.2788405515229583E-3</v>
      </c>
      <c r="AL300" t="e">
        <v>#N/A</v>
      </c>
      <c r="AM300" t="e">
        <v>#N/A</v>
      </c>
      <c r="AN300" t="e">
        <v>#N/A</v>
      </c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s="1" t="s">
        <v>267</v>
      </c>
      <c r="B301" s="1" t="s">
        <v>44</v>
      </c>
      <c r="C301" s="1">
        <v>2010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21</v>
      </c>
      <c r="J301">
        <v>115</v>
      </c>
      <c r="K301">
        <v>213</v>
      </c>
      <c r="L301">
        <v>440</v>
      </c>
      <c r="M301">
        <v>783</v>
      </c>
      <c r="N301">
        <v>1572</v>
      </c>
      <c r="O301">
        <v>9229081</v>
      </c>
      <c r="P301">
        <v>4498356</v>
      </c>
      <c r="Q301">
        <v>4730725</v>
      </c>
      <c r="R301">
        <v>619388.9049999998</v>
      </c>
      <c r="S301">
        <v>1231015.8290000004</v>
      </c>
      <c r="T301">
        <v>1287084.703</v>
      </c>
      <c r="U301">
        <v>1215825.4830000007</v>
      </c>
      <c r="V301">
        <v>1332852.5079999997</v>
      </c>
      <c r="W301">
        <v>1323392.8720000004</v>
      </c>
      <c r="X301">
        <v>1062270.798</v>
      </c>
      <c r="Y301">
        <v>646932.05299999996</v>
      </c>
      <c r="Z301">
        <v>379510.88499999995</v>
      </c>
      <c r="AA301">
        <v>134309.69200000007</v>
      </c>
      <c r="AB301" s="12">
        <f t="shared" si="23"/>
        <v>0</v>
      </c>
      <c r="AC301" s="12">
        <f t="shared" si="24"/>
        <v>0</v>
      </c>
      <c r="AD301" s="12">
        <f t="shared" si="25"/>
        <v>0</v>
      </c>
      <c r="AE301" s="12">
        <f t="shared" si="26"/>
        <v>0</v>
      </c>
      <c r="AF301" s="12">
        <f t="shared" si="26"/>
        <v>0</v>
      </c>
      <c r="AG301" s="12">
        <f t="shared" si="26"/>
        <v>1.5868303694475388E-5</v>
      </c>
      <c r="AH301" s="12">
        <f t="shared" si="22"/>
        <v>1.0825864762216688E-4</v>
      </c>
      <c r="AI301" s="12">
        <f t="shared" si="22"/>
        <v>3.2924632349295578E-4</v>
      </c>
      <c r="AJ301" s="12">
        <f t="shared" si="22"/>
        <v>1.1593870357631509E-3</v>
      </c>
      <c r="AK301" s="12">
        <f t="shared" si="22"/>
        <v>5.8298101078215533E-3</v>
      </c>
      <c r="AL301">
        <v>208</v>
      </c>
      <c r="AM301">
        <v>206.31</v>
      </c>
      <c r="AN301">
        <v>6</v>
      </c>
      <c r="AO301">
        <v>14</v>
      </c>
      <c r="AP301">
        <v>0</v>
      </c>
      <c r="AQ301">
        <v>0</v>
      </c>
      <c r="AR301">
        <v>17</v>
      </c>
      <c r="AS301">
        <v>0</v>
      </c>
      <c r="AT301">
        <v>8.7142799999999987</v>
      </c>
      <c r="AU301">
        <v>1721</v>
      </c>
      <c r="AV301">
        <v>957</v>
      </c>
      <c r="AW301">
        <v>282461</v>
      </c>
    </row>
    <row r="302" spans="1:49" x14ac:dyDescent="0.25">
      <c r="A302" s="1" t="s">
        <v>268</v>
      </c>
      <c r="B302" s="1" t="s">
        <v>44</v>
      </c>
      <c r="C302" s="1">
        <v>2011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10</v>
      </c>
      <c r="J302">
        <v>78</v>
      </c>
      <c r="K302">
        <v>223</v>
      </c>
      <c r="L302">
        <v>412</v>
      </c>
      <c r="M302">
        <v>709</v>
      </c>
      <c r="N302">
        <v>1432</v>
      </c>
      <c r="O302">
        <v>9277245</v>
      </c>
      <c r="P302">
        <v>4519527</v>
      </c>
      <c r="Q302">
        <v>4757718</v>
      </c>
      <c r="R302">
        <v>619095.12699999986</v>
      </c>
      <c r="S302">
        <v>1236622.8929999997</v>
      </c>
      <c r="T302">
        <v>1293502.3369999994</v>
      </c>
      <c r="U302">
        <v>1217300.0850000004</v>
      </c>
      <c r="V302">
        <v>1317098.6529999997</v>
      </c>
      <c r="W302">
        <v>1327171.2469999997</v>
      </c>
      <c r="X302">
        <v>1086486.5979999998</v>
      </c>
      <c r="Y302">
        <v>659010.88199999998</v>
      </c>
      <c r="Z302">
        <v>380524.299</v>
      </c>
      <c r="AA302">
        <v>137430.04000000004</v>
      </c>
      <c r="AB302" s="12">
        <f t="shared" si="23"/>
        <v>0</v>
      </c>
      <c r="AC302" s="12">
        <f t="shared" si="24"/>
        <v>0</v>
      </c>
      <c r="AD302" s="12">
        <f t="shared" si="25"/>
        <v>0</v>
      </c>
      <c r="AE302" s="12">
        <f t="shared" si="26"/>
        <v>0</v>
      </c>
      <c r="AF302" s="12">
        <f t="shared" si="26"/>
        <v>0</v>
      </c>
      <c r="AG302" s="12">
        <f t="shared" si="26"/>
        <v>7.5348226708531169E-6</v>
      </c>
      <c r="AH302" s="12">
        <f t="shared" si="22"/>
        <v>7.1791037407715927E-5</v>
      </c>
      <c r="AI302" s="12">
        <f t="shared" si="22"/>
        <v>3.3838591454397258E-4</v>
      </c>
      <c r="AJ302" s="12">
        <f t="shared" si="22"/>
        <v>1.0827166650926542E-3</v>
      </c>
      <c r="AK302" s="12">
        <f t="shared" si="22"/>
        <v>5.1589885297275602E-3</v>
      </c>
      <c r="AL302">
        <v>1136</v>
      </c>
      <c r="AM302">
        <v>659.80000000000007</v>
      </c>
      <c r="AN302">
        <v>200</v>
      </c>
      <c r="AO302">
        <v>87</v>
      </c>
      <c r="AP302">
        <v>3</v>
      </c>
      <c r="AQ302">
        <v>0</v>
      </c>
      <c r="AR302">
        <v>207</v>
      </c>
      <c r="AS302">
        <v>0</v>
      </c>
      <c r="AT302">
        <v>64.68241799999997</v>
      </c>
      <c r="AU302">
        <v>12489</v>
      </c>
      <c r="AV302">
        <v>2521</v>
      </c>
      <c r="AW302">
        <v>739530</v>
      </c>
    </row>
    <row r="303" spans="1:49" x14ac:dyDescent="0.25">
      <c r="A303" s="1" t="s">
        <v>269</v>
      </c>
      <c r="B303" s="1" t="s">
        <v>44</v>
      </c>
      <c r="C303" s="1">
        <v>2012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16</v>
      </c>
      <c r="J303">
        <v>174</v>
      </c>
      <c r="K303">
        <v>293</v>
      </c>
      <c r="L303">
        <v>510</v>
      </c>
      <c r="M303">
        <v>794</v>
      </c>
      <c r="N303">
        <v>1787</v>
      </c>
      <c r="O303">
        <v>9333264</v>
      </c>
      <c r="P303">
        <v>4545732</v>
      </c>
      <c r="Q303">
        <v>4787532</v>
      </c>
      <c r="R303">
        <v>616253.63299999991</v>
      </c>
      <c r="S303">
        <v>1242066.182</v>
      </c>
      <c r="T303">
        <v>1304008.0089999996</v>
      </c>
      <c r="U303">
        <v>1225213.8540000003</v>
      </c>
      <c r="V303">
        <v>1302627.946</v>
      </c>
      <c r="W303">
        <v>1326692.8749999995</v>
      </c>
      <c r="X303">
        <v>1109451.7730000005</v>
      </c>
      <c r="Y303">
        <v>684126.66299999994</v>
      </c>
      <c r="Z303">
        <v>381596.29300000001</v>
      </c>
      <c r="AA303">
        <v>140049.56700000001</v>
      </c>
      <c r="AB303" s="12">
        <f t="shared" si="23"/>
        <v>0</v>
      </c>
      <c r="AC303" s="12">
        <f t="shared" si="24"/>
        <v>0</v>
      </c>
      <c r="AD303" s="12">
        <f t="shared" si="25"/>
        <v>0</v>
      </c>
      <c r="AE303" s="12">
        <f t="shared" si="26"/>
        <v>0</v>
      </c>
      <c r="AF303" s="12">
        <f t="shared" si="26"/>
        <v>0</v>
      </c>
      <c r="AG303" s="12">
        <f t="shared" si="26"/>
        <v>1.2060063260684961E-5</v>
      </c>
      <c r="AH303" s="12">
        <f t="shared" si="22"/>
        <v>1.5683421689389641E-4</v>
      </c>
      <c r="AI303" s="12">
        <f t="shared" si="22"/>
        <v>4.2828326367978445E-4</v>
      </c>
      <c r="AJ303" s="12">
        <f t="shared" si="22"/>
        <v>1.3364909705765931E-3</v>
      </c>
      <c r="AK303" s="12">
        <f t="shared" si="22"/>
        <v>5.6694213128127696E-3</v>
      </c>
      <c r="AL303">
        <v>897</v>
      </c>
      <c r="AM303">
        <v>1309.1000000000001</v>
      </c>
      <c r="AN303">
        <v>52</v>
      </c>
      <c r="AO303">
        <v>370</v>
      </c>
      <c r="AP303">
        <v>0</v>
      </c>
      <c r="AQ303">
        <v>0</v>
      </c>
      <c r="AR303">
        <v>8</v>
      </c>
      <c r="AS303">
        <v>0</v>
      </c>
      <c r="AT303">
        <v>71.004823400000035</v>
      </c>
      <c r="AU303">
        <v>11174</v>
      </c>
      <c r="AV303">
        <v>2563</v>
      </c>
      <c r="AW303">
        <v>745825</v>
      </c>
    </row>
    <row r="304" spans="1:49" x14ac:dyDescent="0.25">
      <c r="A304" s="1" t="s">
        <v>270</v>
      </c>
      <c r="B304" s="1" t="s">
        <v>44</v>
      </c>
      <c r="C304" s="1">
        <v>2013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51</v>
      </c>
      <c r="J304">
        <v>156</v>
      </c>
      <c r="K304">
        <v>288</v>
      </c>
      <c r="L304">
        <v>501</v>
      </c>
      <c r="M304">
        <v>797</v>
      </c>
      <c r="N304">
        <v>1793</v>
      </c>
      <c r="O304">
        <v>9484977</v>
      </c>
      <c r="P304">
        <v>4620390</v>
      </c>
      <c r="Q304">
        <v>4864587</v>
      </c>
      <c r="R304">
        <v>616638.81699999992</v>
      </c>
      <c r="S304">
        <v>1263333.5289999999</v>
      </c>
      <c r="T304">
        <v>1323872.1449999998</v>
      </c>
      <c r="U304">
        <v>1239162.7350000001</v>
      </c>
      <c r="V304">
        <v>1301525.1849999998</v>
      </c>
      <c r="W304">
        <v>1342227.8360000004</v>
      </c>
      <c r="X304">
        <v>1144432.7350000001</v>
      </c>
      <c r="Y304">
        <v>720958.55299999972</v>
      </c>
      <c r="Z304">
        <v>388435.29000000004</v>
      </c>
      <c r="AA304">
        <v>146756.73899999997</v>
      </c>
      <c r="AB304" s="12">
        <f t="shared" si="23"/>
        <v>0</v>
      </c>
      <c r="AC304" s="12">
        <f t="shared" si="24"/>
        <v>0</v>
      </c>
      <c r="AD304" s="12">
        <f t="shared" si="25"/>
        <v>0</v>
      </c>
      <c r="AE304" s="12">
        <f t="shared" si="26"/>
        <v>0</v>
      </c>
      <c r="AF304" s="12">
        <f t="shared" si="26"/>
        <v>0</v>
      </c>
      <c r="AG304" s="12">
        <f t="shared" si="26"/>
        <v>3.7996529823123105E-5</v>
      </c>
      <c r="AH304" s="12">
        <f t="shared" si="22"/>
        <v>1.3631207429591743E-4</v>
      </c>
      <c r="AI304" s="12">
        <f t="shared" si="22"/>
        <v>3.9946817858196643E-4</v>
      </c>
      <c r="AJ304" s="12">
        <f t="shared" si="22"/>
        <v>1.2897901217986654E-3</v>
      </c>
      <c r="AK304" s="12">
        <f t="shared" si="22"/>
        <v>5.4307557215481613E-3</v>
      </c>
      <c r="AL304">
        <v>617</v>
      </c>
      <c r="AM304">
        <v>1068.8000000000002</v>
      </c>
      <c r="AN304">
        <v>99</v>
      </c>
      <c r="AO304">
        <v>58</v>
      </c>
      <c r="AP304">
        <v>0</v>
      </c>
      <c r="AQ304">
        <v>0</v>
      </c>
      <c r="AR304">
        <v>87</v>
      </c>
      <c r="AS304">
        <v>0</v>
      </c>
      <c r="AT304">
        <v>59.627338600000009</v>
      </c>
      <c r="AU304">
        <v>8427</v>
      </c>
      <c r="AV304">
        <v>2111</v>
      </c>
      <c r="AW304">
        <v>611489</v>
      </c>
    </row>
    <row r="305" spans="1:49" x14ac:dyDescent="0.25">
      <c r="A305" s="1" t="s">
        <v>271</v>
      </c>
      <c r="B305" s="1" t="s">
        <v>44</v>
      </c>
      <c r="C305" s="1">
        <v>2014</v>
      </c>
      <c r="D305">
        <v>0</v>
      </c>
      <c r="E305">
        <v>0</v>
      </c>
      <c r="F305">
        <v>0</v>
      </c>
      <c r="G305">
        <v>0</v>
      </c>
      <c r="H305">
        <v>11</v>
      </c>
      <c r="I305">
        <v>55</v>
      </c>
      <c r="J305">
        <v>150</v>
      </c>
      <c r="K305">
        <v>304</v>
      </c>
      <c r="L305">
        <v>479</v>
      </c>
      <c r="M305">
        <v>745</v>
      </c>
      <c r="N305">
        <v>1744</v>
      </c>
      <c r="O305">
        <v>9609925</v>
      </c>
      <c r="P305">
        <v>4680933</v>
      </c>
      <c r="Q305">
        <v>4928992</v>
      </c>
      <c r="R305">
        <v>611557.70200000016</v>
      </c>
      <c r="S305">
        <v>1272061.4829999993</v>
      </c>
      <c r="T305">
        <v>1334033.6939999999</v>
      </c>
      <c r="U305">
        <v>1251813.7130000002</v>
      </c>
      <c r="V305">
        <v>1296224.3319999999</v>
      </c>
      <c r="W305">
        <v>1345358.3269999998</v>
      </c>
      <c r="X305">
        <v>1177148.3609999996</v>
      </c>
      <c r="Y305">
        <v>766343.79999999981</v>
      </c>
      <c r="Z305">
        <v>401730.05099999998</v>
      </c>
      <c r="AA305">
        <v>155891.88399999999</v>
      </c>
      <c r="AB305" s="12">
        <f t="shared" si="23"/>
        <v>0</v>
      </c>
      <c r="AC305" s="12">
        <f t="shared" si="24"/>
        <v>0</v>
      </c>
      <c r="AD305" s="12">
        <f t="shared" si="25"/>
        <v>0</v>
      </c>
      <c r="AE305" s="12">
        <f t="shared" si="26"/>
        <v>0</v>
      </c>
      <c r="AF305" s="12">
        <f t="shared" si="26"/>
        <v>8.4861853989637964E-6</v>
      </c>
      <c r="AG305" s="12">
        <f t="shared" si="26"/>
        <v>4.0881301952204746E-5</v>
      </c>
      <c r="AH305" s="12">
        <f t="shared" si="22"/>
        <v>1.2742658866939547E-4</v>
      </c>
      <c r="AI305" s="12">
        <f t="shared" si="22"/>
        <v>3.9668879685592821E-4</v>
      </c>
      <c r="AJ305" s="12">
        <f t="shared" si="22"/>
        <v>1.1923429646541429E-3</v>
      </c>
      <c r="AK305" s="12">
        <f t="shared" si="22"/>
        <v>4.7789530852035888E-3</v>
      </c>
      <c r="AL305">
        <v>4064</v>
      </c>
      <c r="AM305">
        <v>704.04000000000008</v>
      </c>
      <c r="AN305">
        <v>138</v>
      </c>
      <c r="AO305">
        <v>210</v>
      </c>
      <c r="AP305">
        <v>631</v>
      </c>
      <c r="AQ305">
        <v>0</v>
      </c>
      <c r="AR305">
        <v>43</v>
      </c>
      <c r="AS305">
        <v>0</v>
      </c>
      <c r="AT305">
        <v>87.899489999999972</v>
      </c>
      <c r="AU305">
        <v>9804</v>
      </c>
      <c r="AV305">
        <v>2034</v>
      </c>
      <c r="AW305">
        <v>574499</v>
      </c>
    </row>
    <row r="306" spans="1:49" x14ac:dyDescent="0.25">
      <c r="A306" s="1" t="s">
        <v>272</v>
      </c>
      <c r="B306" s="1" t="s">
        <v>44</v>
      </c>
      <c r="C306" s="1">
        <v>2015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32</v>
      </c>
      <c r="J306">
        <v>176</v>
      </c>
      <c r="K306">
        <v>365</v>
      </c>
      <c r="L306">
        <v>510</v>
      </c>
      <c r="M306">
        <v>903</v>
      </c>
      <c r="N306">
        <v>1986</v>
      </c>
      <c r="O306">
        <v>9108554</v>
      </c>
      <c r="P306">
        <v>4438902</v>
      </c>
      <c r="Q306">
        <v>4669652</v>
      </c>
      <c r="R306">
        <v>571738.84400000004</v>
      </c>
      <c r="S306">
        <v>1203754.2639999997</v>
      </c>
      <c r="T306">
        <v>1273622.4140000001</v>
      </c>
      <c r="U306">
        <v>1192207.0379999997</v>
      </c>
      <c r="V306">
        <v>1216011.6380000005</v>
      </c>
      <c r="W306">
        <v>1265547.2830000001</v>
      </c>
      <c r="X306">
        <v>1121255.7370000004</v>
      </c>
      <c r="Y306">
        <v>742216.82500000042</v>
      </c>
      <c r="Z306">
        <v>378201.20900000015</v>
      </c>
      <c r="AA306">
        <v>144175.75600000002</v>
      </c>
      <c r="AB306" s="12">
        <f t="shared" si="23"/>
        <v>0</v>
      </c>
      <c r="AC306" s="12">
        <f t="shared" si="24"/>
        <v>0</v>
      </c>
      <c r="AD306" s="12">
        <f t="shared" si="25"/>
        <v>0</v>
      </c>
      <c r="AE306" s="12">
        <f t="shared" si="26"/>
        <v>0</v>
      </c>
      <c r="AF306" s="12">
        <f t="shared" si="26"/>
        <v>0</v>
      </c>
      <c r="AG306" s="12">
        <f t="shared" si="26"/>
        <v>2.5285503299523893E-5</v>
      </c>
      <c r="AH306" s="12">
        <f t="shared" si="22"/>
        <v>1.5696686687276227E-4</v>
      </c>
      <c r="AI306" s="12">
        <f t="shared" si="22"/>
        <v>4.917700430733294E-4</v>
      </c>
      <c r="AJ306" s="12">
        <f t="shared" si="22"/>
        <v>1.348488550178061E-3</v>
      </c>
      <c r="AK306" s="12">
        <f t="shared" si="22"/>
        <v>6.2631889372579382E-3</v>
      </c>
      <c r="AL306">
        <v>4929</v>
      </c>
      <c r="AM306">
        <v>313.48999999999995</v>
      </c>
      <c r="AN306">
        <v>3</v>
      </c>
      <c r="AO306">
        <v>98</v>
      </c>
      <c r="AP306">
        <v>468</v>
      </c>
      <c r="AQ306">
        <v>0</v>
      </c>
      <c r="AR306">
        <v>217</v>
      </c>
      <c r="AS306">
        <v>0</v>
      </c>
      <c r="AT306">
        <v>74.255844999999965</v>
      </c>
      <c r="AU306">
        <v>9335</v>
      </c>
      <c r="AV306">
        <v>1935</v>
      </c>
      <c r="AW306">
        <v>546361</v>
      </c>
    </row>
    <row r="307" spans="1:49" x14ac:dyDescent="0.25">
      <c r="A307" s="1" t="s">
        <v>439</v>
      </c>
      <c r="B307" s="1" t="s">
        <v>44</v>
      </c>
      <c r="C307" s="1">
        <v>2016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54</v>
      </c>
      <c r="J307">
        <v>179</v>
      </c>
      <c r="K307">
        <v>323</v>
      </c>
      <c r="L307">
        <v>487</v>
      </c>
      <c r="M307">
        <v>740</v>
      </c>
      <c r="N307">
        <v>1783</v>
      </c>
      <c r="O307">
        <v>9436298</v>
      </c>
      <c r="P307">
        <v>4589726</v>
      </c>
      <c r="Q307">
        <v>4846572</v>
      </c>
      <c r="R307">
        <v>581748.34299999976</v>
      </c>
      <c r="S307">
        <v>1240508.1379999998</v>
      </c>
      <c r="T307">
        <v>1300771.719</v>
      </c>
      <c r="U307">
        <v>1243246.1399999999</v>
      </c>
      <c r="V307">
        <v>1247091.3969999996</v>
      </c>
      <c r="W307">
        <v>1306406.3749999998</v>
      </c>
      <c r="X307">
        <v>1171056.3590000002</v>
      </c>
      <c r="Y307">
        <v>794983.86499999999</v>
      </c>
      <c r="Z307">
        <v>398491.9549999999</v>
      </c>
      <c r="AA307">
        <v>152052.54899999997</v>
      </c>
      <c r="AB307" s="12">
        <f t="shared" si="23"/>
        <v>0</v>
      </c>
      <c r="AC307" s="12">
        <f t="shared" si="24"/>
        <v>0</v>
      </c>
      <c r="AD307" s="12">
        <f t="shared" si="25"/>
        <v>0</v>
      </c>
      <c r="AE307" s="12">
        <f t="shared" si="26"/>
        <v>0</v>
      </c>
      <c r="AF307" s="12">
        <f t="shared" si="26"/>
        <v>0</v>
      </c>
      <c r="AG307" s="12">
        <f t="shared" si="26"/>
        <v>4.1334764613346292E-5</v>
      </c>
      <c r="AH307" s="12">
        <f t="shared" si="22"/>
        <v>1.5285344605690321E-4</v>
      </c>
      <c r="AI307" s="12">
        <f t="shared" si="22"/>
        <v>4.062975542277201E-4</v>
      </c>
      <c r="AJ307" s="12">
        <f t="shared" si="22"/>
        <v>1.2221074826968593E-3</v>
      </c>
      <c r="AK307" s="12">
        <f t="shared" si="22"/>
        <v>4.8667385378721945E-3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>
        <v>91.534250999999983</v>
      </c>
      <c r="AU307">
        <v>10417</v>
      </c>
      <c r="AV307">
        <v>1892</v>
      </c>
      <c r="AW307">
        <v>538196</v>
      </c>
    </row>
    <row r="308" spans="1:49" x14ac:dyDescent="0.25">
      <c r="A308" s="1" t="s">
        <v>440</v>
      </c>
      <c r="B308" s="1" t="s">
        <v>44</v>
      </c>
      <c r="C308" s="1">
        <v>2017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31</v>
      </c>
      <c r="J308">
        <v>212</v>
      </c>
      <c r="K308">
        <v>363</v>
      </c>
      <c r="L308">
        <v>514</v>
      </c>
      <c r="M308">
        <v>813</v>
      </c>
      <c r="N308">
        <v>1933</v>
      </c>
      <c r="O308">
        <v>9857165</v>
      </c>
      <c r="P308">
        <v>4802272</v>
      </c>
      <c r="Q308">
        <v>5054893</v>
      </c>
      <c r="R308">
        <v>596188</v>
      </c>
      <c r="S308">
        <v>1273298</v>
      </c>
      <c r="T308">
        <v>1349978</v>
      </c>
      <c r="U308">
        <v>1299950</v>
      </c>
      <c r="V308">
        <v>1277317</v>
      </c>
      <c r="W308">
        <v>1350960</v>
      </c>
      <c r="X308">
        <v>1243861</v>
      </c>
      <c r="Y308">
        <v>874333</v>
      </c>
      <c r="Z308">
        <v>429212</v>
      </c>
      <c r="AA308">
        <v>162068</v>
      </c>
      <c r="AB308" s="12">
        <f t="shared" si="23"/>
        <v>0</v>
      </c>
      <c r="AC308" s="12">
        <f t="shared" si="24"/>
        <v>0</v>
      </c>
      <c r="AD308" s="12">
        <f t="shared" si="25"/>
        <v>0</v>
      </c>
      <c r="AE308" s="12">
        <f t="shared" si="26"/>
        <v>0</v>
      </c>
      <c r="AF308" s="12">
        <f t="shared" si="26"/>
        <v>0</v>
      </c>
      <c r="AG308" s="12">
        <f t="shared" si="26"/>
        <v>2.2946645348492924E-5</v>
      </c>
      <c r="AH308" s="12">
        <f t="shared" si="22"/>
        <v>1.7043705044213138E-4</v>
      </c>
      <c r="AI308" s="12">
        <f t="shared" si="22"/>
        <v>4.1517362377949818E-4</v>
      </c>
      <c r="AJ308" s="12">
        <f t="shared" si="22"/>
        <v>1.1975434051238083E-3</v>
      </c>
      <c r="AK308" s="12">
        <f t="shared" si="22"/>
        <v>5.0164128637362098E-3</v>
      </c>
      <c r="AL308" t="e">
        <v>#N/A</v>
      </c>
      <c r="AM308" t="e">
        <v>#N/A</v>
      </c>
      <c r="AN308" t="e">
        <v>#N/A</v>
      </c>
      <c r="AO308" t="e">
        <v>#N/A</v>
      </c>
      <c r="AP308" t="e">
        <v>#N/A</v>
      </c>
      <c r="AQ308" t="e">
        <v>#N/A</v>
      </c>
      <c r="AR308" t="e">
        <v>#N/A</v>
      </c>
      <c r="AS308" t="e">
        <v>#N/A</v>
      </c>
      <c r="AT308">
        <v>105.24597600000001</v>
      </c>
      <c r="AU308">
        <v>17461</v>
      </c>
      <c r="AV308">
        <v>2541</v>
      </c>
      <c r="AW308">
        <v>758633</v>
      </c>
    </row>
    <row r="309" spans="1:49" x14ac:dyDescent="0.25">
      <c r="A309" s="1" t="s">
        <v>523</v>
      </c>
      <c r="B309" s="1" t="s">
        <v>45</v>
      </c>
      <c r="C309" s="1">
        <v>2009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21</v>
      </c>
      <c r="N309">
        <v>21</v>
      </c>
      <c r="O309">
        <v>614109</v>
      </c>
      <c r="P309">
        <v>308362</v>
      </c>
      <c r="Q309">
        <v>305747</v>
      </c>
      <c r="R309">
        <v>39268.421999999999</v>
      </c>
      <c r="S309">
        <v>73636.786999999982</v>
      </c>
      <c r="T309">
        <v>110411.41800000001</v>
      </c>
      <c r="U309">
        <v>75390.820000000007</v>
      </c>
      <c r="V309">
        <v>72782.008999999991</v>
      </c>
      <c r="W309">
        <v>88506.627999999982</v>
      </c>
      <c r="X309">
        <v>65287.616000000009</v>
      </c>
      <c r="Y309">
        <v>40961.863999999994</v>
      </c>
      <c r="Z309">
        <v>32564.284999999996</v>
      </c>
      <c r="AA309">
        <v>15286.261</v>
      </c>
      <c r="AB309" s="12">
        <f t="shared" si="23"/>
        <v>0</v>
      </c>
      <c r="AC309" s="12">
        <f t="shared" si="24"/>
        <v>0</v>
      </c>
      <c r="AD309" s="12">
        <f t="shared" si="25"/>
        <v>0</v>
      </c>
      <c r="AE309" s="12">
        <f t="shared" si="26"/>
        <v>0</v>
      </c>
      <c r="AF309" s="12">
        <f t="shared" si="26"/>
        <v>0</v>
      </c>
      <c r="AG309" s="12">
        <f t="shared" si="26"/>
        <v>0</v>
      </c>
      <c r="AH309" s="12">
        <f t="shared" si="22"/>
        <v>0</v>
      </c>
      <c r="AI309" s="12">
        <f t="shared" si="22"/>
        <v>0</v>
      </c>
      <c r="AJ309" s="12">
        <f t="shared" si="22"/>
        <v>0</v>
      </c>
      <c r="AK309" s="12">
        <f t="shared" si="22"/>
        <v>1.3737826405031289E-3</v>
      </c>
      <c r="AL309" t="e">
        <v>#N/A</v>
      </c>
      <c r="AM309" t="e">
        <v>#N/A</v>
      </c>
      <c r="AN309" t="e">
        <v>#N/A</v>
      </c>
      <c r="AO309" t="e">
        <v>#N/A</v>
      </c>
      <c r="AP309" t="e">
        <v>#N/A</v>
      </c>
      <c r="AQ309" t="e">
        <v>#N/A</v>
      </c>
      <c r="AR309" t="e">
        <v>#N/A</v>
      </c>
      <c r="AS309" t="e">
        <v>#N/A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s="1" t="s">
        <v>273</v>
      </c>
      <c r="B310" s="1" t="s">
        <v>45</v>
      </c>
      <c r="C310" s="1">
        <v>2010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10</v>
      </c>
      <c r="N310">
        <v>10</v>
      </c>
      <c r="O310">
        <v>557840</v>
      </c>
      <c r="P310">
        <v>280654</v>
      </c>
      <c r="Q310">
        <v>277186</v>
      </c>
      <c r="R310">
        <v>35805.02900000001</v>
      </c>
      <c r="S310">
        <v>68062.159999999989</v>
      </c>
      <c r="T310">
        <v>86648.112000000008</v>
      </c>
      <c r="U310">
        <v>70893.409000000014</v>
      </c>
      <c r="V310">
        <v>66339.702000000019</v>
      </c>
      <c r="W310">
        <v>82738.121000000028</v>
      </c>
      <c r="X310">
        <v>64705.95400000002</v>
      </c>
      <c r="Y310">
        <v>39193.004000000001</v>
      </c>
      <c r="Z310">
        <v>29374.664000000004</v>
      </c>
      <c r="AA310">
        <v>13776.968999999997</v>
      </c>
      <c r="AB310" s="12">
        <f t="shared" si="23"/>
        <v>0</v>
      </c>
      <c r="AC310" s="12">
        <f t="shared" si="24"/>
        <v>0</v>
      </c>
      <c r="AD310" s="12">
        <f t="shared" si="25"/>
        <v>0</v>
      </c>
      <c r="AE310" s="12">
        <f t="shared" si="26"/>
        <v>0</v>
      </c>
      <c r="AF310" s="12">
        <f t="shared" si="26"/>
        <v>0</v>
      </c>
      <c r="AG310" s="12">
        <f t="shared" si="26"/>
        <v>0</v>
      </c>
      <c r="AH310" s="12">
        <f t="shared" si="22"/>
        <v>0</v>
      </c>
      <c r="AI310" s="12">
        <f t="shared" si="22"/>
        <v>0</v>
      </c>
      <c r="AJ310" s="12">
        <f t="shared" si="22"/>
        <v>0</v>
      </c>
      <c r="AK310" s="12">
        <f t="shared" si="22"/>
        <v>7.2584906012345687E-4</v>
      </c>
      <c r="AL310">
        <v>537</v>
      </c>
      <c r="AM310">
        <v>42.989999999999995</v>
      </c>
      <c r="AN310">
        <v>0</v>
      </c>
      <c r="AO310">
        <v>6</v>
      </c>
      <c r="AP310">
        <v>12</v>
      </c>
      <c r="AQ310">
        <v>0</v>
      </c>
      <c r="AR310">
        <v>0</v>
      </c>
      <c r="AS310">
        <v>0</v>
      </c>
      <c r="AT310">
        <v>6.1845520000000009</v>
      </c>
      <c r="AU310">
        <v>312</v>
      </c>
      <c r="AV310">
        <v>216</v>
      </c>
      <c r="AW310">
        <v>57497</v>
      </c>
    </row>
    <row r="311" spans="1:49" x14ac:dyDescent="0.25">
      <c r="A311" s="1" t="s">
        <v>274</v>
      </c>
      <c r="B311" s="1" t="s">
        <v>45</v>
      </c>
      <c r="C311" s="1">
        <v>2011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655121</v>
      </c>
      <c r="P311">
        <v>330738</v>
      </c>
      <c r="Q311">
        <v>324383</v>
      </c>
      <c r="R311">
        <v>42127.234999999979</v>
      </c>
      <c r="S311">
        <v>78759.998999999967</v>
      </c>
      <c r="T311">
        <v>107728.15000000002</v>
      </c>
      <c r="U311">
        <v>85941.305999999997</v>
      </c>
      <c r="V311">
        <v>75048.102999999974</v>
      </c>
      <c r="W311">
        <v>94145.400000000023</v>
      </c>
      <c r="X311">
        <v>76774.97199999998</v>
      </c>
      <c r="Y311">
        <v>45038.944999999992</v>
      </c>
      <c r="Z311">
        <v>33402.345000000001</v>
      </c>
      <c r="AA311">
        <v>15838.497000000007</v>
      </c>
      <c r="AB311" s="12">
        <f t="shared" si="23"/>
        <v>0</v>
      </c>
      <c r="AC311" s="12">
        <f t="shared" si="24"/>
        <v>0</v>
      </c>
      <c r="AD311" s="12">
        <f t="shared" si="25"/>
        <v>0</v>
      </c>
      <c r="AE311" s="12">
        <f t="shared" si="26"/>
        <v>0</v>
      </c>
      <c r="AF311" s="12">
        <f t="shared" si="26"/>
        <v>0</v>
      </c>
      <c r="AG311" s="12">
        <f t="shared" si="26"/>
        <v>0</v>
      </c>
      <c r="AH311" s="12">
        <f t="shared" si="22"/>
        <v>0</v>
      </c>
      <c r="AI311" s="12">
        <f t="shared" si="22"/>
        <v>0</v>
      </c>
      <c r="AJ311" s="12">
        <f t="shared" si="22"/>
        <v>0</v>
      </c>
      <c r="AK311" s="12">
        <f t="shared" si="22"/>
        <v>0</v>
      </c>
      <c r="AL311">
        <v>3418</v>
      </c>
      <c r="AM311">
        <v>344.60999999999996</v>
      </c>
      <c r="AN311">
        <v>86</v>
      </c>
      <c r="AO311">
        <v>66</v>
      </c>
      <c r="AP311">
        <v>434</v>
      </c>
      <c r="AQ311">
        <v>0</v>
      </c>
      <c r="AR311">
        <v>219</v>
      </c>
      <c r="AS311">
        <v>0</v>
      </c>
      <c r="AT311">
        <v>37.196001800000005</v>
      </c>
      <c r="AU311">
        <v>989</v>
      </c>
      <c r="AV311">
        <v>581</v>
      </c>
      <c r="AW311">
        <v>140823</v>
      </c>
    </row>
    <row r="312" spans="1:49" x14ac:dyDescent="0.25">
      <c r="A312" s="1" t="s">
        <v>275</v>
      </c>
      <c r="B312" s="1" t="s">
        <v>45</v>
      </c>
      <c r="C312" s="1">
        <v>2012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21</v>
      </c>
      <c r="N312">
        <v>21</v>
      </c>
      <c r="O312">
        <v>644077</v>
      </c>
      <c r="P312">
        <v>325373</v>
      </c>
      <c r="Q312">
        <v>318704</v>
      </c>
      <c r="R312">
        <v>41924.519999999997</v>
      </c>
      <c r="S312">
        <v>76861.214000000007</v>
      </c>
      <c r="T312">
        <v>104730.63299999997</v>
      </c>
      <c r="U312">
        <v>86940.062000000005</v>
      </c>
      <c r="V312">
        <v>72774.090000000026</v>
      </c>
      <c r="W312">
        <v>90960.793999999994</v>
      </c>
      <c r="X312">
        <v>78184.996999999988</v>
      </c>
      <c r="Y312">
        <v>45268.492999999995</v>
      </c>
      <c r="Z312">
        <v>31167.890999999992</v>
      </c>
      <c r="AA312">
        <v>14947.589</v>
      </c>
      <c r="AB312" s="12">
        <f t="shared" si="23"/>
        <v>0</v>
      </c>
      <c r="AC312" s="12">
        <f t="shared" si="24"/>
        <v>0</v>
      </c>
      <c r="AD312" s="12">
        <f t="shared" si="25"/>
        <v>0</v>
      </c>
      <c r="AE312" s="12">
        <f t="shared" si="26"/>
        <v>0</v>
      </c>
      <c r="AF312" s="12">
        <f t="shared" si="26"/>
        <v>0</v>
      </c>
      <c r="AG312" s="12">
        <f t="shared" si="26"/>
        <v>0</v>
      </c>
      <c r="AH312" s="12">
        <f t="shared" si="22"/>
        <v>0</v>
      </c>
      <c r="AI312" s="12">
        <f t="shared" si="22"/>
        <v>0</v>
      </c>
      <c r="AJ312" s="12">
        <f t="shared" si="22"/>
        <v>0</v>
      </c>
      <c r="AK312" s="12">
        <f t="shared" si="22"/>
        <v>1.4049088451655984E-3</v>
      </c>
      <c r="AL312">
        <v>1515</v>
      </c>
      <c r="AM312">
        <v>601.91999999999985</v>
      </c>
      <c r="AN312">
        <v>14</v>
      </c>
      <c r="AO312">
        <v>153</v>
      </c>
      <c r="AP312">
        <v>143</v>
      </c>
      <c r="AQ312">
        <v>0</v>
      </c>
      <c r="AR312">
        <v>62</v>
      </c>
      <c r="AS312">
        <v>0</v>
      </c>
      <c r="AT312">
        <v>46.419063300000012</v>
      </c>
      <c r="AU312">
        <v>729</v>
      </c>
      <c r="AV312">
        <v>456</v>
      </c>
      <c r="AW312">
        <v>79746</v>
      </c>
    </row>
    <row r="313" spans="1:49" x14ac:dyDescent="0.25">
      <c r="A313" s="1" t="s">
        <v>276</v>
      </c>
      <c r="B313" s="1" t="s">
        <v>45</v>
      </c>
      <c r="C313" s="1">
        <v>2013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25</v>
      </c>
      <c r="N313">
        <v>25</v>
      </c>
      <c r="O313">
        <v>636576</v>
      </c>
      <c r="P313">
        <v>322581</v>
      </c>
      <c r="Q313">
        <v>313995</v>
      </c>
      <c r="R313">
        <v>41571.671999999999</v>
      </c>
      <c r="S313">
        <v>76732.354999999996</v>
      </c>
      <c r="T313">
        <v>104486.21499999994</v>
      </c>
      <c r="U313">
        <v>87393.346999999994</v>
      </c>
      <c r="V313">
        <v>71085.01999999999</v>
      </c>
      <c r="W313">
        <v>86611.937999999966</v>
      </c>
      <c r="X313">
        <v>78879.335999999981</v>
      </c>
      <c r="Y313">
        <v>44860.287000000004</v>
      </c>
      <c r="Z313">
        <v>30600.975999999991</v>
      </c>
      <c r="AA313">
        <v>14456.888000000003</v>
      </c>
      <c r="AB313" s="12">
        <f t="shared" si="23"/>
        <v>0</v>
      </c>
      <c r="AC313" s="12">
        <f t="shared" si="24"/>
        <v>0</v>
      </c>
      <c r="AD313" s="12">
        <f t="shared" si="25"/>
        <v>0</v>
      </c>
      <c r="AE313" s="12">
        <f t="shared" si="26"/>
        <v>0</v>
      </c>
      <c r="AF313" s="12">
        <f t="shared" si="26"/>
        <v>0</v>
      </c>
      <c r="AG313" s="12">
        <f t="shared" si="26"/>
        <v>0</v>
      </c>
      <c r="AH313" s="12">
        <f t="shared" si="22"/>
        <v>0</v>
      </c>
      <c r="AI313" s="12">
        <f t="shared" si="22"/>
        <v>0</v>
      </c>
      <c r="AJ313" s="12">
        <f t="shared" si="22"/>
        <v>0</v>
      </c>
      <c r="AK313" s="12">
        <f t="shared" si="22"/>
        <v>1.7292794963895408E-3</v>
      </c>
      <c r="AL313">
        <v>4100</v>
      </c>
      <c r="AM313">
        <v>473.46</v>
      </c>
      <c r="AN313">
        <v>56</v>
      </c>
      <c r="AO313">
        <v>98</v>
      </c>
      <c r="AP313">
        <v>484</v>
      </c>
      <c r="AQ313">
        <v>0</v>
      </c>
      <c r="AR313">
        <v>261</v>
      </c>
      <c r="AS313">
        <v>0</v>
      </c>
      <c r="AT313">
        <v>131.75255490000001</v>
      </c>
      <c r="AU313">
        <v>1844</v>
      </c>
      <c r="AV313">
        <v>434</v>
      </c>
      <c r="AW313">
        <v>64784</v>
      </c>
    </row>
    <row r="314" spans="1:49" x14ac:dyDescent="0.25">
      <c r="A314" s="1" t="s">
        <v>277</v>
      </c>
      <c r="B314" s="1" t="s">
        <v>45</v>
      </c>
      <c r="C314" s="1">
        <v>2014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11</v>
      </c>
      <c r="M314">
        <v>53</v>
      </c>
      <c r="N314">
        <v>64</v>
      </c>
      <c r="O314">
        <v>626359</v>
      </c>
      <c r="P314">
        <v>317326</v>
      </c>
      <c r="Q314">
        <v>309033</v>
      </c>
      <c r="R314">
        <v>42181.464000000007</v>
      </c>
      <c r="S314">
        <v>77404.065999999992</v>
      </c>
      <c r="T314">
        <v>104687.64699999997</v>
      </c>
      <c r="U314">
        <v>89141.656000000003</v>
      </c>
      <c r="V314">
        <v>71128.285000000003</v>
      </c>
      <c r="W314">
        <v>80527.824999999983</v>
      </c>
      <c r="X314">
        <v>75842.454000000012</v>
      </c>
      <c r="Y314">
        <v>44025.642000000007</v>
      </c>
      <c r="Z314">
        <v>27978.368000000002</v>
      </c>
      <c r="AA314">
        <v>13147.647999999997</v>
      </c>
      <c r="AB314" s="12">
        <f t="shared" si="23"/>
        <v>0</v>
      </c>
      <c r="AC314" s="12">
        <f t="shared" si="24"/>
        <v>0</v>
      </c>
      <c r="AD314" s="12">
        <f t="shared" si="25"/>
        <v>0</v>
      </c>
      <c r="AE314" s="12">
        <f t="shared" si="26"/>
        <v>0</v>
      </c>
      <c r="AF314" s="12">
        <f t="shared" si="26"/>
        <v>0</v>
      </c>
      <c r="AG314" s="12">
        <f t="shared" si="26"/>
        <v>0</v>
      </c>
      <c r="AH314" s="12">
        <f t="shared" si="22"/>
        <v>0</v>
      </c>
      <c r="AI314" s="12">
        <f t="shared" si="22"/>
        <v>0</v>
      </c>
      <c r="AJ314" s="12">
        <f t="shared" si="22"/>
        <v>3.9316088772583158E-4</v>
      </c>
      <c r="AK314" s="12">
        <f t="shared" si="22"/>
        <v>4.0311392577592597E-3</v>
      </c>
      <c r="AL314">
        <v>2292</v>
      </c>
      <c r="AM314">
        <v>724.56</v>
      </c>
      <c r="AN314">
        <v>113</v>
      </c>
      <c r="AO314">
        <v>121</v>
      </c>
      <c r="AP314">
        <v>278</v>
      </c>
      <c r="AQ314">
        <v>0</v>
      </c>
      <c r="AR314">
        <v>47</v>
      </c>
      <c r="AS314">
        <v>0</v>
      </c>
      <c r="AT314">
        <v>43.068894800000002</v>
      </c>
      <c r="AU314">
        <v>677</v>
      </c>
      <c r="AV314">
        <v>370</v>
      </c>
      <c r="AW314">
        <v>65667</v>
      </c>
    </row>
    <row r="315" spans="1:49" x14ac:dyDescent="0.25">
      <c r="A315" s="1" t="s">
        <v>278</v>
      </c>
      <c r="B315" s="1" t="s">
        <v>45</v>
      </c>
      <c r="C315" s="1">
        <v>2015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38</v>
      </c>
      <c r="N315">
        <v>38</v>
      </c>
      <c r="O315">
        <v>651126</v>
      </c>
      <c r="P315">
        <v>331664</v>
      </c>
      <c r="Q315">
        <v>319462</v>
      </c>
      <c r="R315">
        <v>43447.164999999994</v>
      </c>
      <c r="S315">
        <v>79017.565000000002</v>
      </c>
      <c r="T315">
        <v>105687.87900000003</v>
      </c>
      <c r="U315">
        <v>94618.745999999985</v>
      </c>
      <c r="V315">
        <v>73289.823000000019</v>
      </c>
      <c r="W315">
        <v>82751.444000000003</v>
      </c>
      <c r="X315">
        <v>81499.172999999981</v>
      </c>
      <c r="Y315">
        <v>47167.546999999999</v>
      </c>
      <c r="Z315">
        <v>28891.247999999996</v>
      </c>
      <c r="AA315">
        <v>14632.178999999998</v>
      </c>
      <c r="AB315" s="12">
        <f t="shared" si="23"/>
        <v>0</v>
      </c>
      <c r="AC315" s="12">
        <f t="shared" si="24"/>
        <v>0</v>
      </c>
      <c r="AD315" s="12">
        <f t="shared" si="25"/>
        <v>0</v>
      </c>
      <c r="AE315" s="12">
        <f t="shared" si="26"/>
        <v>0</v>
      </c>
      <c r="AF315" s="12">
        <f t="shared" si="26"/>
        <v>0</v>
      </c>
      <c r="AG315" s="12">
        <f t="shared" si="26"/>
        <v>0</v>
      </c>
      <c r="AH315" s="12">
        <f t="shared" si="22"/>
        <v>0</v>
      </c>
      <c r="AI315" s="12">
        <f t="shared" si="22"/>
        <v>0</v>
      </c>
      <c r="AJ315" s="12">
        <f t="shared" si="22"/>
        <v>0</v>
      </c>
      <c r="AK315" s="12">
        <f t="shared" si="22"/>
        <v>2.5970157964852673E-3</v>
      </c>
      <c r="AL315">
        <v>803</v>
      </c>
      <c r="AM315">
        <v>556.45999999999992</v>
      </c>
      <c r="AN315">
        <v>1</v>
      </c>
      <c r="AO315">
        <v>98</v>
      </c>
      <c r="AP315">
        <v>74</v>
      </c>
      <c r="AQ315">
        <v>0</v>
      </c>
      <c r="AR315">
        <v>104</v>
      </c>
      <c r="AS315">
        <v>0</v>
      </c>
      <c r="AT315">
        <v>46.33600180000002</v>
      </c>
      <c r="AU315">
        <v>879</v>
      </c>
      <c r="AV315">
        <v>366</v>
      </c>
      <c r="AW315">
        <v>68253</v>
      </c>
    </row>
    <row r="316" spans="1:49" x14ac:dyDescent="0.25">
      <c r="A316" s="1" t="s">
        <v>441</v>
      </c>
      <c r="B316" s="1" t="s">
        <v>45</v>
      </c>
      <c r="C316" s="1">
        <v>2016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569318</v>
      </c>
      <c r="P316">
        <v>290646</v>
      </c>
      <c r="Q316">
        <v>278672</v>
      </c>
      <c r="R316">
        <v>39452.471999999994</v>
      </c>
      <c r="S316">
        <v>70575.979000000007</v>
      </c>
      <c r="T316">
        <v>86864.62</v>
      </c>
      <c r="U316">
        <v>84411.347999999998</v>
      </c>
      <c r="V316">
        <v>65240.150999999998</v>
      </c>
      <c r="W316">
        <v>70875.867000000027</v>
      </c>
      <c r="X316">
        <v>71415.012000000002</v>
      </c>
      <c r="Y316">
        <v>42129.402000000002</v>
      </c>
      <c r="Z316">
        <v>25164.021000000001</v>
      </c>
      <c r="AA316">
        <v>13460.289000000001</v>
      </c>
      <c r="AB316" s="12">
        <f t="shared" si="23"/>
        <v>0</v>
      </c>
      <c r="AC316" s="12">
        <f t="shared" si="24"/>
        <v>0</v>
      </c>
      <c r="AD316" s="12">
        <f t="shared" si="25"/>
        <v>0</v>
      </c>
      <c r="AE316" s="12">
        <f t="shared" si="26"/>
        <v>0</v>
      </c>
      <c r="AF316" s="12">
        <f t="shared" si="26"/>
        <v>0</v>
      </c>
      <c r="AG316" s="12">
        <f t="shared" si="26"/>
        <v>0</v>
      </c>
      <c r="AH316" s="12">
        <f t="shared" si="22"/>
        <v>0</v>
      </c>
      <c r="AI316" s="12">
        <f t="shared" si="22"/>
        <v>0</v>
      </c>
      <c r="AJ316" s="12">
        <f t="shared" si="22"/>
        <v>0</v>
      </c>
      <c r="AK316" s="12">
        <f t="shared" si="22"/>
        <v>0</v>
      </c>
      <c r="AL316" t="e">
        <v>#N/A</v>
      </c>
      <c r="AM316" t="e">
        <v>#N/A</v>
      </c>
      <c r="AN316" t="e">
        <v>#N/A</v>
      </c>
      <c r="AO316" t="e">
        <v>#N/A</v>
      </c>
      <c r="AP316" t="e">
        <v>#N/A</v>
      </c>
      <c r="AQ316" t="e">
        <v>#N/A</v>
      </c>
      <c r="AR316" t="e">
        <v>#N/A</v>
      </c>
      <c r="AS316" t="e">
        <v>#N/A</v>
      </c>
      <c r="AT316">
        <v>33.321683999999998</v>
      </c>
      <c r="AU316">
        <v>271</v>
      </c>
      <c r="AV316">
        <v>291</v>
      </c>
      <c r="AW316">
        <v>44541</v>
      </c>
    </row>
    <row r="317" spans="1:49" x14ac:dyDescent="0.25">
      <c r="A317" s="1" t="s">
        <v>442</v>
      </c>
      <c r="B317" s="1" t="s">
        <v>45</v>
      </c>
      <c r="C317" s="1">
        <v>2017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695295</v>
      </c>
      <c r="P317">
        <v>358274</v>
      </c>
      <c r="Q317">
        <v>337021</v>
      </c>
      <c r="R317">
        <v>46750</v>
      </c>
      <c r="S317">
        <v>84445</v>
      </c>
      <c r="T317">
        <v>112320</v>
      </c>
      <c r="U317">
        <v>103395</v>
      </c>
      <c r="V317">
        <v>79044</v>
      </c>
      <c r="W317">
        <v>81634</v>
      </c>
      <c r="X317">
        <v>86268</v>
      </c>
      <c r="Y317">
        <v>54231</v>
      </c>
      <c r="Z317">
        <v>31040</v>
      </c>
      <c r="AA317">
        <v>16168</v>
      </c>
      <c r="AB317" s="12">
        <f t="shared" si="23"/>
        <v>0</v>
      </c>
      <c r="AC317" s="12">
        <f t="shared" si="24"/>
        <v>0</v>
      </c>
      <c r="AD317" s="12">
        <f t="shared" si="25"/>
        <v>0</v>
      </c>
      <c r="AE317" s="12">
        <f t="shared" si="26"/>
        <v>0</v>
      </c>
      <c r="AF317" s="12">
        <f t="shared" si="26"/>
        <v>0</v>
      </c>
      <c r="AG317" s="12">
        <f t="shared" si="26"/>
        <v>0</v>
      </c>
      <c r="AH317" s="12">
        <f t="shared" si="22"/>
        <v>0</v>
      </c>
      <c r="AI317" s="12">
        <f t="shared" si="22"/>
        <v>0</v>
      </c>
      <c r="AJ317" s="12">
        <f t="shared" si="22"/>
        <v>0</v>
      </c>
      <c r="AK317" s="12">
        <f t="shared" si="22"/>
        <v>0</v>
      </c>
      <c r="AL317" t="e">
        <v>#N/A</v>
      </c>
      <c r="AM317" t="e">
        <v>#N/A</v>
      </c>
      <c r="AN317" t="e">
        <v>#N/A</v>
      </c>
      <c r="AO317" t="e">
        <v>#N/A</v>
      </c>
      <c r="AP317" t="e">
        <v>#N/A</v>
      </c>
      <c r="AQ317" t="e">
        <v>#N/A</v>
      </c>
      <c r="AR317" t="e">
        <v>#N/A</v>
      </c>
      <c r="AS317" t="e">
        <v>#N/A</v>
      </c>
      <c r="AT317">
        <v>67.523559800000001</v>
      </c>
      <c r="AU317">
        <v>1218</v>
      </c>
      <c r="AV317">
        <v>388</v>
      </c>
      <c r="AW317">
        <v>76004</v>
      </c>
    </row>
    <row r="318" spans="1:49" x14ac:dyDescent="0.25">
      <c r="A318" s="1" t="s">
        <v>524</v>
      </c>
      <c r="B318" s="1" t="s">
        <v>46</v>
      </c>
      <c r="C318" s="1">
        <v>2009</v>
      </c>
      <c r="D318">
        <v>0</v>
      </c>
      <c r="E318">
        <v>0</v>
      </c>
      <c r="F318">
        <v>0</v>
      </c>
      <c r="G318">
        <v>20</v>
      </c>
      <c r="H318">
        <v>26</v>
      </c>
      <c r="I318">
        <v>73</v>
      </c>
      <c r="J318">
        <v>141</v>
      </c>
      <c r="K318">
        <v>245</v>
      </c>
      <c r="L318">
        <v>570</v>
      </c>
      <c r="M318">
        <v>825</v>
      </c>
      <c r="N318">
        <v>1900</v>
      </c>
      <c r="O318">
        <v>11448785</v>
      </c>
      <c r="P318">
        <v>5581675</v>
      </c>
      <c r="Q318">
        <v>5867110</v>
      </c>
      <c r="R318">
        <v>737234.78499999945</v>
      </c>
      <c r="S318">
        <v>1520464.7239999995</v>
      </c>
      <c r="T318">
        <v>1550587.9070000004</v>
      </c>
      <c r="U318">
        <v>1462744.3209999995</v>
      </c>
      <c r="V318">
        <v>1585350.2919999997</v>
      </c>
      <c r="W318">
        <v>1737749.5599999998</v>
      </c>
      <c r="X318">
        <v>1296379.6649999998</v>
      </c>
      <c r="Y318">
        <v>793425.80100000009</v>
      </c>
      <c r="Z318">
        <v>551716.94999999995</v>
      </c>
      <c r="AA318">
        <v>212146.69900000008</v>
      </c>
      <c r="AB318" s="12">
        <f t="shared" si="23"/>
        <v>0</v>
      </c>
      <c r="AC318" s="12">
        <f t="shared" si="24"/>
        <v>0</v>
      </c>
      <c r="AD318" s="12">
        <f t="shared" si="25"/>
        <v>0</v>
      </c>
      <c r="AE318" s="12">
        <f t="shared" si="26"/>
        <v>1.3672929515342147E-5</v>
      </c>
      <c r="AF318" s="12">
        <f t="shared" si="26"/>
        <v>1.6400160980952471E-5</v>
      </c>
      <c r="AG318" s="12">
        <f t="shared" si="26"/>
        <v>4.2008354759704274E-5</v>
      </c>
      <c r="AH318" s="12">
        <f t="shared" si="22"/>
        <v>1.0876443360441019E-4</v>
      </c>
      <c r="AI318" s="12">
        <f t="shared" si="22"/>
        <v>3.0878753840776595E-4</v>
      </c>
      <c r="AJ318" s="12">
        <f t="shared" si="22"/>
        <v>1.0331384598569974E-3</v>
      </c>
      <c r="AK318" s="12">
        <f t="shared" si="22"/>
        <v>3.8888184633030735E-3</v>
      </c>
      <c r="AL318" t="e">
        <v>#N/A</v>
      </c>
      <c r="AM318" t="e">
        <v>#N/A</v>
      </c>
      <c r="AN318" t="e">
        <v>#N/A</v>
      </c>
      <c r="AO318" t="e">
        <v>#N/A</v>
      </c>
      <c r="AP318" t="e">
        <v>#N/A</v>
      </c>
      <c r="AQ318" t="e">
        <v>#N/A</v>
      </c>
      <c r="AR318" t="e">
        <v>#N/A</v>
      </c>
      <c r="AS318" t="e">
        <v>#N/A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s="1" t="s">
        <v>279</v>
      </c>
      <c r="B319" s="1" t="s">
        <v>46</v>
      </c>
      <c r="C319" s="1">
        <v>2010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15</v>
      </c>
      <c r="J319">
        <v>145</v>
      </c>
      <c r="K319">
        <v>244</v>
      </c>
      <c r="L319">
        <v>532</v>
      </c>
      <c r="M319">
        <v>893</v>
      </c>
      <c r="N319">
        <v>1829</v>
      </c>
      <c r="O319">
        <v>11441027</v>
      </c>
      <c r="P319">
        <v>5581414</v>
      </c>
      <c r="Q319">
        <v>5859613</v>
      </c>
      <c r="R319">
        <v>720747.25300000003</v>
      </c>
      <c r="S319">
        <v>1531225.4189999993</v>
      </c>
      <c r="T319">
        <v>1581923.4410000003</v>
      </c>
      <c r="U319">
        <v>1406369.084</v>
      </c>
      <c r="V319">
        <v>1536275.7080000001</v>
      </c>
      <c r="W319">
        <v>1732980.3539999998</v>
      </c>
      <c r="X319">
        <v>1355252.1489999995</v>
      </c>
      <c r="Y319">
        <v>811120.67200000002</v>
      </c>
      <c r="Z319">
        <v>546898.27099999995</v>
      </c>
      <c r="AA319">
        <v>215826.77799999999</v>
      </c>
      <c r="AB319" s="12">
        <f t="shared" si="23"/>
        <v>0</v>
      </c>
      <c r="AC319" s="12">
        <f t="shared" si="24"/>
        <v>0</v>
      </c>
      <c r="AD319" s="12">
        <f t="shared" si="25"/>
        <v>0</v>
      </c>
      <c r="AE319" s="12">
        <f t="shared" si="26"/>
        <v>0</v>
      </c>
      <c r="AF319" s="12">
        <f t="shared" si="26"/>
        <v>0</v>
      </c>
      <c r="AG319" s="12">
        <f t="shared" si="26"/>
        <v>8.6556087986673177E-6</v>
      </c>
      <c r="AH319" s="12">
        <f t="shared" si="22"/>
        <v>1.069911603586028E-4</v>
      </c>
      <c r="AI319" s="12">
        <f t="shared" si="22"/>
        <v>3.0081837194256589E-4</v>
      </c>
      <c r="AJ319" s="12">
        <f t="shared" si="22"/>
        <v>9.7275860650874145E-4</v>
      </c>
      <c r="AK319" s="12">
        <f t="shared" si="22"/>
        <v>4.1375774047833864E-3</v>
      </c>
      <c r="AL319">
        <v>731</v>
      </c>
      <c r="AM319">
        <v>40.31</v>
      </c>
      <c r="AN319">
        <v>9</v>
      </c>
      <c r="AO319">
        <v>8</v>
      </c>
      <c r="AP319">
        <v>5</v>
      </c>
      <c r="AQ319">
        <v>0</v>
      </c>
      <c r="AR319">
        <v>2</v>
      </c>
      <c r="AS319">
        <v>0</v>
      </c>
      <c r="AT319">
        <v>6.2384240000000002</v>
      </c>
      <c r="AU319">
        <v>938</v>
      </c>
      <c r="AV319">
        <v>601</v>
      </c>
      <c r="AW319">
        <v>195670</v>
      </c>
    </row>
    <row r="320" spans="1:49" x14ac:dyDescent="0.25">
      <c r="A320" s="1" t="s">
        <v>280</v>
      </c>
      <c r="B320" s="1" t="s">
        <v>46</v>
      </c>
      <c r="C320" s="1">
        <v>2011</v>
      </c>
      <c r="D320">
        <v>0</v>
      </c>
      <c r="E320">
        <v>0</v>
      </c>
      <c r="F320">
        <v>0</v>
      </c>
      <c r="G320">
        <v>0</v>
      </c>
      <c r="H320">
        <v>12</v>
      </c>
      <c r="I320">
        <v>70</v>
      </c>
      <c r="J320">
        <v>177</v>
      </c>
      <c r="K320">
        <v>275</v>
      </c>
      <c r="L320">
        <v>592</v>
      </c>
      <c r="M320">
        <v>1025</v>
      </c>
      <c r="N320">
        <v>2151</v>
      </c>
      <c r="O320">
        <v>11424081</v>
      </c>
      <c r="P320">
        <v>5573895</v>
      </c>
      <c r="Q320">
        <v>5850186</v>
      </c>
      <c r="R320">
        <v>715799.32300000009</v>
      </c>
      <c r="S320">
        <v>1514962.1240000001</v>
      </c>
      <c r="T320">
        <v>1570250.1689999998</v>
      </c>
      <c r="U320">
        <v>1405988.0739999996</v>
      </c>
      <c r="V320">
        <v>1500698.8750000002</v>
      </c>
      <c r="W320">
        <v>1725018.9839999992</v>
      </c>
      <c r="X320">
        <v>1398172.5180000002</v>
      </c>
      <c r="Y320">
        <v>826714.66200000024</v>
      </c>
      <c r="Z320">
        <v>540927.31699999992</v>
      </c>
      <c r="AA320">
        <v>221086.8299999999</v>
      </c>
      <c r="AB320" s="12">
        <f t="shared" si="23"/>
        <v>0</v>
      </c>
      <c r="AC320" s="12">
        <f t="shared" si="24"/>
        <v>0</v>
      </c>
      <c r="AD320" s="12">
        <f t="shared" si="25"/>
        <v>0</v>
      </c>
      <c r="AE320" s="12">
        <f t="shared" si="26"/>
        <v>0</v>
      </c>
      <c r="AF320" s="12">
        <f t="shared" si="26"/>
        <v>7.996274402484641E-6</v>
      </c>
      <c r="AG320" s="12">
        <f t="shared" si="26"/>
        <v>4.0579263561310484E-5</v>
      </c>
      <c r="AH320" s="12">
        <f t="shared" si="22"/>
        <v>1.2659381994804735E-4</v>
      </c>
      <c r="AI320" s="12">
        <f t="shared" si="22"/>
        <v>3.3264197750493014E-4</v>
      </c>
      <c r="AJ320" s="12">
        <f t="shared" si="22"/>
        <v>1.0944169048131103E-3</v>
      </c>
      <c r="AK320" s="12">
        <f t="shared" si="22"/>
        <v>4.6361875105812517E-3</v>
      </c>
      <c r="AL320">
        <v>4063</v>
      </c>
      <c r="AM320">
        <v>276.61999999999995</v>
      </c>
      <c r="AN320">
        <v>103</v>
      </c>
      <c r="AO320">
        <v>49</v>
      </c>
      <c r="AP320">
        <v>160</v>
      </c>
      <c r="AQ320">
        <v>0</v>
      </c>
      <c r="AR320">
        <v>127</v>
      </c>
      <c r="AS320">
        <v>0</v>
      </c>
      <c r="AT320">
        <v>36.941955999999976</v>
      </c>
      <c r="AU320">
        <v>5664</v>
      </c>
      <c r="AV320">
        <v>2197</v>
      </c>
      <c r="AW320">
        <v>658352</v>
      </c>
    </row>
    <row r="321" spans="1:49" x14ac:dyDescent="0.25">
      <c r="A321" s="1" t="s">
        <v>281</v>
      </c>
      <c r="B321" s="1" t="s">
        <v>46</v>
      </c>
      <c r="C321" s="1">
        <v>2012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35</v>
      </c>
      <c r="J321">
        <v>165</v>
      </c>
      <c r="K321">
        <v>254</v>
      </c>
      <c r="L321">
        <v>574</v>
      </c>
      <c r="M321">
        <v>1053</v>
      </c>
      <c r="N321">
        <v>2081</v>
      </c>
      <c r="O321">
        <v>11411140</v>
      </c>
      <c r="P321">
        <v>5567661</v>
      </c>
      <c r="Q321">
        <v>5843479</v>
      </c>
      <c r="R321">
        <v>703301.87200000056</v>
      </c>
      <c r="S321">
        <v>1500270.4989999994</v>
      </c>
      <c r="T321">
        <v>1567710.9790000001</v>
      </c>
      <c r="U321">
        <v>1409455.9790000001</v>
      </c>
      <c r="V321">
        <v>1467493.39</v>
      </c>
      <c r="W321">
        <v>1706270.7060000005</v>
      </c>
      <c r="X321">
        <v>1439027.9269999999</v>
      </c>
      <c r="Y321">
        <v>850556.59500000009</v>
      </c>
      <c r="Z321">
        <v>538197.46499999973</v>
      </c>
      <c r="AA321">
        <v>228884.58899999992</v>
      </c>
      <c r="AB321" s="12">
        <f t="shared" si="23"/>
        <v>0</v>
      </c>
      <c r="AC321" s="12">
        <f t="shared" si="24"/>
        <v>0</v>
      </c>
      <c r="AD321" s="12">
        <f t="shared" si="25"/>
        <v>0</v>
      </c>
      <c r="AE321" s="12">
        <f t="shared" si="26"/>
        <v>0</v>
      </c>
      <c r="AF321" s="12">
        <f t="shared" si="26"/>
        <v>0</v>
      </c>
      <c r="AG321" s="12">
        <f t="shared" si="26"/>
        <v>2.0512571584874873E-5</v>
      </c>
      <c r="AH321" s="12">
        <f t="shared" si="22"/>
        <v>1.1466073514221661E-4</v>
      </c>
      <c r="AI321" s="12">
        <f t="shared" si="22"/>
        <v>2.9862798253889263E-4</v>
      </c>
      <c r="AJ321" s="12">
        <f t="shared" si="22"/>
        <v>1.0665230465178803E-3</v>
      </c>
      <c r="AK321" s="12">
        <f t="shared" si="22"/>
        <v>4.6005718628788954E-3</v>
      </c>
      <c r="AL321">
        <v>3767</v>
      </c>
      <c r="AM321">
        <v>600.91999999999996</v>
      </c>
      <c r="AN321">
        <v>6</v>
      </c>
      <c r="AO321">
        <v>356</v>
      </c>
      <c r="AP321">
        <v>108</v>
      </c>
      <c r="AQ321">
        <v>0</v>
      </c>
      <c r="AR321">
        <v>97</v>
      </c>
      <c r="AS321">
        <v>107</v>
      </c>
      <c r="AT321">
        <v>42.906995200000004</v>
      </c>
      <c r="AU321">
        <v>5593</v>
      </c>
      <c r="AV321">
        <v>1973</v>
      </c>
      <c r="AW321">
        <v>613298</v>
      </c>
    </row>
    <row r="322" spans="1:49" x14ac:dyDescent="0.25">
      <c r="A322" s="1" t="s">
        <v>282</v>
      </c>
      <c r="B322" s="1" t="s">
        <v>46</v>
      </c>
      <c r="C322" s="1">
        <v>2013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47</v>
      </c>
      <c r="J322">
        <v>217</v>
      </c>
      <c r="K322">
        <v>310</v>
      </c>
      <c r="L322">
        <v>641</v>
      </c>
      <c r="M322">
        <v>1054</v>
      </c>
      <c r="N322">
        <v>2269</v>
      </c>
      <c r="O322">
        <v>11150834</v>
      </c>
      <c r="P322">
        <v>5443587</v>
      </c>
      <c r="Q322">
        <v>5707247</v>
      </c>
      <c r="R322">
        <v>680908.41099999996</v>
      </c>
      <c r="S322">
        <v>1456668.5880000002</v>
      </c>
      <c r="T322">
        <v>1533236.7659999998</v>
      </c>
      <c r="U322">
        <v>1381016.3720000007</v>
      </c>
      <c r="V322">
        <v>1405833.6089999997</v>
      </c>
      <c r="W322">
        <v>1642384.7080000001</v>
      </c>
      <c r="X322">
        <v>1441855.0969999998</v>
      </c>
      <c r="Y322">
        <v>855745.3960000003</v>
      </c>
      <c r="Z322">
        <v>520648.41099999991</v>
      </c>
      <c r="AA322">
        <v>228111.48500000007</v>
      </c>
      <c r="AB322" s="12">
        <f t="shared" si="23"/>
        <v>0</v>
      </c>
      <c r="AC322" s="12">
        <f t="shared" si="24"/>
        <v>0</v>
      </c>
      <c r="AD322" s="12">
        <f t="shared" si="25"/>
        <v>0</v>
      </c>
      <c r="AE322" s="12">
        <f t="shared" si="26"/>
        <v>0</v>
      </c>
      <c r="AF322" s="12">
        <f t="shared" si="26"/>
        <v>0</v>
      </c>
      <c r="AG322" s="12">
        <f t="shared" si="26"/>
        <v>2.8616924993921704E-5</v>
      </c>
      <c r="AH322" s="12">
        <f t="shared" si="22"/>
        <v>1.5050056032086837E-4</v>
      </c>
      <c r="AI322" s="12">
        <f t="shared" si="22"/>
        <v>3.6225728055217009E-4</v>
      </c>
      <c r="AJ322" s="12">
        <f t="shared" si="22"/>
        <v>1.2311571234200887E-3</v>
      </c>
      <c r="AK322" s="12">
        <f t="shared" si="22"/>
        <v>4.6205477115718206E-3</v>
      </c>
      <c r="AL322">
        <v>3046</v>
      </c>
      <c r="AM322">
        <v>675.94000000000017</v>
      </c>
      <c r="AN322">
        <v>69</v>
      </c>
      <c r="AO322">
        <v>230</v>
      </c>
      <c r="AP322">
        <v>309</v>
      </c>
      <c r="AQ322">
        <v>0</v>
      </c>
      <c r="AR322">
        <v>224</v>
      </c>
      <c r="AS322">
        <v>0</v>
      </c>
      <c r="AT322">
        <v>44.612740899999984</v>
      </c>
      <c r="AU322">
        <v>5792</v>
      </c>
      <c r="AV322">
        <v>2007</v>
      </c>
      <c r="AW322">
        <v>584169</v>
      </c>
    </row>
    <row r="323" spans="1:49" x14ac:dyDescent="0.25">
      <c r="A323" s="1" t="s">
        <v>283</v>
      </c>
      <c r="B323" s="1" t="s">
        <v>46</v>
      </c>
      <c r="C323" s="1">
        <v>2014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  <c r="J323">
        <v>222</v>
      </c>
      <c r="K323">
        <v>360</v>
      </c>
      <c r="L323">
        <v>590</v>
      </c>
      <c r="M323">
        <v>1075</v>
      </c>
      <c r="N323">
        <v>2322</v>
      </c>
      <c r="O323">
        <v>11418726</v>
      </c>
      <c r="P323">
        <v>5582150</v>
      </c>
      <c r="Q323">
        <v>5836576</v>
      </c>
      <c r="R323">
        <v>692002.89000000025</v>
      </c>
      <c r="S323">
        <v>1483621.0239999995</v>
      </c>
      <c r="T323">
        <v>1559899.1039999994</v>
      </c>
      <c r="U323">
        <v>1425749.057</v>
      </c>
      <c r="V323">
        <v>1421567.6350000002</v>
      </c>
      <c r="W323">
        <v>1651334.8409999998</v>
      </c>
      <c r="X323">
        <v>1507430.8339999993</v>
      </c>
      <c r="Y323">
        <v>908882.17599999974</v>
      </c>
      <c r="Z323">
        <v>529690.26699999964</v>
      </c>
      <c r="AA323">
        <v>238200.67199999996</v>
      </c>
      <c r="AB323" s="12">
        <f t="shared" si="23"/>
        <v>0</v>
      </c>
      <c r="AC323" s="12">
        <f t="shared" si="24"/>
        <v>0</v>
      </c>
      <c r="AD323" s="12">
        <f t="shared" si="25"/>
        <v>0</v>
      </c>
      <c r="AE323" s="12">
        <f t="shared" si="26"/>
        <v>0</v>
      </c>
      <c r="AF323" s="12">
        <f t="shared" si="26"/>
        <v>0</v>
      </c>
      <c r="AG323" s="12">
        <f t="shared" si="26"/>
        <v>4.5417802699894715E-5</v>
      </c>
      <c r="AH323" s="12">
        <f t="shared" si="26"/>
        <v>1.4727043854537481E-4</v>
      </c>
      <c r="AI323" s="12">
        <f t="shared" si="26"/>
        <v>3.9609094501595783E-4</v>
      </c>
      <c r="AJ323" s="12">
        <f t="shared" si="26"/>
        <v>1.1138584881719195E-3</v>
      </c>
      <c r="AK323" s="12">
        <f t="shared" si="26"/>
        <v>4.5130015418260458E-3</v>
      </c>
      <c r="AL323">
        <v>14336</v>
      </c>
      <c r="AM323">
        <v>567.74000000000012</v>
      </c>
      <c r="AN323">
        <v>234</v>
      </c>
      <c r="AO323">
        <v>1149</v>
      </c>
      <c r="AP323">
        <v>2174</v>
      </c>
      <c r="AQ323">
        <v>0</v>
      </c>
      <c r="AR323">
        <v>87</v>
      </c>
      <c r="AS323">
        <v>1</v>
      </c>
      <c r="AT323">
        <v>49.872442000000007</v>
      </c>
      <c r="AU323">
        <v>6844</v>
      </c>
      <c r="AV323">
        <v>2331</v>
      </c>
      <c r="AW323">
        <v>679550</v>
      </c>
    </row>
    <row r="324" spans="1:49" x14ac:dyDescent="0.25">
      <c r="A324" s="1" t="s">
        <v>284</v>
      </c>
      <c r="B324" s="1" t="s">
        <v>46</v>
      </c>
      <c r="C324" s="1">
        <v>2015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44</v>
      </c>
      <c r="J324">
        <v>204</v>
      </c>
      <c r="K324">
        <v>361</v>
      </c>
      <c r="L324">
        <v>596</v>
      </c>
      <c r="M324">
        <v>1136</v>
      </c>
      <c r="N324">
        <v>2341</v>
      </c>
      <c r="O324">
        <v>10951050</v>
      </c>
      <c r="P324">
        <v>5351374</v>
      </c>
      <c r="Q324">
        <v>5599676</v>
      </c>
      <c r="R324">
        <v>660374.39700000046</v>
      </c>
      <c r="S324">
        <v>1408369.662</v>
      </c>
      <c r="T324">
        <v>1480497.949999999</v>
      </c>
      <c r="U324">
        <v>1379763.4209999999</v>
      </c>
      <c r="V324">
        <v>1349681.7509999999</v>
      </c>
      <c r="W324">
        <v>1550576.9249999998</v>
      </c>
      <c r="X324">
        <v>1468611.6769999999</v>
      </c>
      <c r="Y324">
        <v>907910.88799999992</v>
      </c>
      <c r="Z324">
        <v>508438.19500000012</v>
      </c>
      <c r="AA324">
        <v>235188.27099999998</v>
      </c>
      <c r="AB324" s="12">
        <f t="shared" ref="AB324:AB387" si="27">D324/R324</f>
        <v>0</v>
      </c>
      <c r="AC324" s="12">
        <f t="shared" ref="AC324:AC387" si="28">E324/S324</f>
        <v>0</v>
      </c>
      <c r="AD324" s="12">
        <f t="shared" ref="AD324:AD387" si="29">F324/T324</f>
        <v>0</v>
      </c>
      <c r="AE324" s="12">
        <f t="shared" ref="AE324:AH387" si="30">G324/U324</f>
        <v>0</v>
      </c>
      <c r="AF324" s="12">
        <f t="shared" si="30"/>
        <v>0</v>
      </c>
      <c r="AG324" s="12">
        <f t="shared" si="30"/>
        <v>2.8376534753346731E-5</v>
      </c>
      <c r="AH324" s="12">
        <f t="shared" si="30"/>
        <v>1.3890669888770059E-4</v>
      </c>
      <c r="AI324" s="12">
        <f t="shared" ref="AI324:AK387" si="31">K324/Y324</f>
        <v>3.9761611494188847E-4</v>
      </c>
      <c r="AJ324" s="12">
        <f t="shared" si="31"/>
        <v>1.1722172052790012E-3</v>
      </c>
      <c r="AK324" s="12">
        <f t="shared" si="31"/>
        <v>4.8301728448014317E-3</v>
      </c>
      <c r="AL324">
        <v>13862</v>
      </c>
      <c r="AM324">
        <v>215.11</v>
      </c>
      <c r="AN324">
        <v>4</v>
      </c>
      <c r="AO324">
        <v>237</v>
      </c>
      <c r="AP324">
        <v>464</v>
      </c>
      <c r="AQ324">
        <v>0</v>
      </c>
      <c r="AR324">
        <v>497</v>
      </c>
      <c r="AS324">
        <v>0</v>
      </c>
      <c r="AT324">
        <v>40.991768999999991</v>
      </c>
      <c r="AU324">
        <v>5522</v>
      </c>
      <c r="AV324">
        <v>2373</v>
      </c>
      <c r="AW324">
        <v>638283</v>
      </c>
    </row>
    <row r="325" spans="1:49" x14ac:dyDescent="0.25">
      <c r="A325" s="1" t="s">
        <v>443</v>
      </c>
      <c r="B325" s="1" t="s">
        <v>46</v>
      </c>
      <c r="C325" s="1">
        <v>2016</v>
      </c>
      <c r="D325">
        <v>0</v>
      </c>
      <c r="E325">
        <v>0</v>
      </c>
      <c r="F325">
        <v>0</v>
      </c>
      <c r="G325">
        <v>0</v>
      </c>
      <c r="H325">
        <v>10</v>
      </c>
      <c r="I325">
        <v>27</v>
      </c>
      <c r="J325">
        <v>210</v>
      </c>
      <c r="K325">
        <v>355</v>
      </c>
      <c r="L325">
        <v>539</v>
      </c>
      <c r="M325">
        <v>879</v>
      </c>
      <c r="N325">
        <v>2020</v>
      </c>
      <c r="O325">
        <v>11161098</v>
      </c>
      <c r="P325">
        <v>5456425</v>
      </c>
      <c r="Q325">
        <v>5704673</v>
      </c>
      <c r="R325">
        <v>670869.60900000005</v>
      </c>
      <c r="S325">
        <v>1420794.8409999995</v>
      </c>
      <c r="T325">
        <v>1517003.2540000002</v>
      </c>
      <c r="U325">
        <v>1421581.2210000004</v>
      </c>
      <c r="V325">
        <v>1351854.1610000001</v>
      </c>
      <c r="W325">
        <v>1540725.487</v>
      </c>
      <c r="X325">
        <v>1509244.3639999998</v>
      </c>
      <c r="Y325">
        <v>968571.00399999984</v>
      </c>
      <c r="Z325">
        <v>519739.94699999993</v>
      </c>
      <c r="AA325">
        <v>241161.90899999999</v>
      </c>
      <c r="AB325" s="12">
        <f t="shared" si="27"/>
        <v>0</v>
      </c>
      <c r="AC325" s="12">
        <f t="shared" si="28"/>
        <v>0</v>
      </c>
      <c r="AD325" s="12">
        <f t="shared" si="29"/>
        <v>0</v>
      </c>
      <c r="AE325" s="12">
        <f t="shared" si="30"/>
        <v>0</v>
      </c>
      <c r="AF325" s="12">
        <f t="shared" si="30"/>
        <v>7.3972476384603144E-6</v>
      </c>
      <c r="AG325" s="12">
        <f t="shared" si="30"/>
        <v>1.7524211955870631E-5</v>
      </c>
      <c r="AH325" s="12">
        <f t="shared" si="30"/>
        <v>1.3914247752658829E-4</v>
      </c>
      <c r="AI325" s="12">
        <f t="shared" si="31"/>
        <v>3.6651933470434561E-4</v>
      </c>
      <c r="AJ325" s="12">
        <f t="shared" si="31"/>
        <v>1.0370570957864049E-3</v>
      </c>
      <c r="AK325" s="12">
        <f t="shared" si="31"/>
        <v>3.6448542128599591E-3</v>
      </c>
      <c r="AL325" t="e">
        <v>#N/A</v>
      </c>
      <c r="AM325" t="e">
        <v>#N/A</v>
      </c>
      <c r="AN325" t="e">
        <v>#N/A</v>
      </c>
      <c r="AO325" t="e">
        <v>#N/A</v>
      </c>
      <c r="AP325" t="e">
        <v>#N/A</v>
      </c>
      <c r="AQ325" t="e">
        <v>#N/A</v>
      </c>
      <c r="AR325" t="e">
        <v>#N/A</v>
      </c>
      <c r="AS325" t="e">
        <v>#N/A</v>
      </c>
      <c r="AT325">
        <v>44.381568999999999</v>
      </c>
      <c r="AU325">
        <v>7241</v>
      </c>
      <c r="AV325">
        <v>3086</v>
      </c>
      <c r="AW325">
        <v>783570</v>
      </c>
    </row>
    <row r="326" spans="1:49" x14ac:dyDescent="0.25">
      <c r="A326" s="1" t="s">
        <v>444</v>
      </c>
      <c r="B326" s="1" t="s">
        <v>46</v>
      </c>
      <c r="C326" s="1">
        <v>2017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34</v>
      </c>
      <c r="J326">
        <v>207</v>
      </c>
      <c r="K326">
        <v>381</v>
      </c>
      <c r="L326">
        <v>544</v>
      </c>
      <c r="M326">
        <v>963</v>
      </c>
      <c r="N326">
        <v>2129</v>
      </c>
      <c r="O326">
        <v>11149752</v>
      </c>
      <c r="P326">
        <v>5454976</v>
      </c>
      <c r="Q326">
        <v>5694776</v>
      </c>
      <c r="R326">
        <v>669127</v>
      </c>
      <c r="S326">
        <v>1407643</v>
      </c>
      <c r="T326">
        <v>1501292</v>
      </c>
      <c r="U326">
        <v>1430750</v>
      </c>
      <c r="V326">
        <v>1340026</v>
      </c>
      <c r="W326">
        <v>1509164</v>
      </c>
      <c r="X326">
        <v>1523106</v>
      </c>
      <c r="Y326">
        <v>1000157</v>
      </c>
      <c r="Z326">
        <v>524848</v>
      </c>
      <c r="AA326">
        <v>243639</v>
      </c>
      <c r="AB326" s="12">
        <f t="shared" si="27"/>
        <v>0</v>
      </c>
      <c r="AC326" s="12">
        <f t="shared" si="28"/>
        <v>0</v>
      </c>
      <c r="AD326" s="12">
        <f t="shared" si="29"/>
        <v>0</v>
      </c>
      <c r="AE326" s="12">
        <f t="shared" si="30"/>
        <v>0</v>
      </c>
      <c r="AF326" s="12">
        <f t="shared" si="30"/>
        <v>0</v>
      </c>
      <c r="AG326" s="12">
        <f t="shared" si="30"/>
        <v>2.2529029316893325E-5</v>
      </c>
      <c r="AH326" s="12">
        <f t="shared" si="30"/>
        <v>1.359064963305246E-4</v>
      </c>
      <c r="AI326" s="12">
        <f t="shared" si="31"/>
        <v>3.8094019238979482E-4</v>
      </c>
      <c r="AJ326" s="12">
        <f t="shared" si="31"/>
        <v>1.036490564887358E-3</v>
      </c>
      <c r="AK326" s="12">
        <f t="shared" si="31"/>
        <v>3.952569169960474E-3</v>
      </c>
      <c r="AL326" t="e">
        <v>#N/A</v>
      </c>
      <c r="AM326" t="e">
        <v>#N/A</v>
      </c>
      <c r="AN326" t="e">
        <v>#N/A</v>
      </c>
      <c r="AO326" t="e">
        <v>#N/A</v>
      </c>
      <c r="AP326" t="e">
        <v>#N/A</v>
      </c>
      <c r="AQ326" t="e">
        <v>#N/A</v>
      </c>
      <c r="AR326" t="e">
        <v>#N/A</v>
      </c>
      <c r="AS326" t="e">
        <v>#N/A</v>
      </c>
      <c r="AT326">
        <v>62.614871999999991</v>
      </c>
      <c r="AU326">
        <v>14021</v>
      </c>
      <c r="AV326">
        <v>3510</v>
      </c>
      <c r="AW326">
        <v>1088632</v>
      </c>
    </row>
    <row r="327" spans="1:49" x14ac:dyDescent="0.25">
      <c r="A327" s="1" t="s">
        <v>525</v>
      </c>
      <c r="B327" s="1" t="s">
        <v>47</v>
      </c>
      <c r="C327" s="1">
        <v>2009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14</v>
      </c>
      <c r="J327">
        <v>22</v>
      </c>
      <c r="K327">
        <v>73</v>
      </c>
      <c r="L327">
        <v>234</v>
      </c>
      <c r="M327">
        <v>326</v>
      </c>
      <c r="N327">
        <v>669</v>
      </c>
      <c r="O327">
        <v>3585543</v>
      </c>
      <c r="P327">
        <v>1768844</v>
      </c>
      <c r="Q327">
        <v>1816699</v>
      </c>
      <c r="R327">
        <v>258213.86299999998</v>
      </c>
      <c r="S327">
        <v>484266.20000000007</v>
      </c>
      <c r="T327">
        <v>535193.098</v>
      </c>
      <c r="U327">
        <v>477054.06300000008</v>
      </c>
      <c r="V327">
        <v>460877.55400000006</v>
      </c>
      <c r="W327">
        <v>500837.42099999991</v>
      </c>
      <c r="X327">
        <v>391958.25799999986</v>
      </c>
      <c r="Y327">
        <v>252411.47599999997</v>
      </c>
      <c r="Z327">
        <v>164486.84400000001</v>
      </c>
      <c r="AA327">
        <v>60693.196000000004</v>
      </c>
      <c r="AB327" s="12">
        <f t="shared" si="27"/>
        <v>0</v>
      </c>
      <c r="AC327" s="12">
        <f t="shared" si="28"/>
        <v>0</v>
      </c>
      <c r="AD327" s="12">
        <f t="shared" si="29"/>
        <v>0</v>
      </c>
      <c r="AE327" s="12">
        <f t="shared" si="30"/>
        <v>0</v>
      </c>
      <c r="AF327" s="12">
        <f t="shared" si="30"/>
        <v>0</v>
      </c>
      <c r="AG327" s="12">
        <f t="shared" si="30"/>
        <v>2.7953182835353677E-5</v>
      </c>
      <c r="AH327" s="12">
        <f t="shared" si="30"/>
        <v>5.6128425797830766E-5</v>
      </c>
      <c r="AI327" s="12">
        <f t="shared" si="31"/>
        <v>2.8921030516061008E-4</v>
      </c>
      <c r="AJ327" s="12">
        <f t="shared" si="31"/>
        <v>1.4226061751175675E-3</v>
      </c>
      <c r="AK327" s="12">
        <f t="shared" si="31"/>
        <v>5.3712775316692831E-3</v>
      </c>
      <c r="AL327" t="e">
        <v>#N/A</v>
      </c>
      <c r="AM327" t="e">
        <v>#N/A</v>
      </c>
      <c r="AN327" t="e">
        <v>#N/A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s="1" t="s">
        <v>285</v>
      </c>
      <c r="B328" s="1" t="s">
        <v>47</v>
      </c>
      <c r="C328" s="1">
        <v>2010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10</v>
      </c>
      <c r="K328">
        <v>56</v>
      </c>
      <c r="L328">
        <v>225</v>
      </c>
      <c r="M328">
        <v>298</v>
      </c>
      <c r="N328">
        <v>589</v>
      </c>
      <c r="O328">
        <v>3615270</v>
      </c>
      <c r="P328">
        <v>1786582</v>
      </c>
      <c r="Q328">
        <v>1828688</v>
      </c>
      <c r="R328">
        <v>253015.45399999997</v>
      </c>
      <c r="S328">
        <v>493379.56200000021</v>
      </c>
      <c r="T328">
        <v>530036.02099999995</v>
      </c>
      <c r="U328">
        <v>476729.70399999991</v>
      </c>
      <c r="V328">
        <v>460451.26400000002</v>
      </c>
      <c r="W328">
        <v>511301.52699999994</v>
      </c>
      <c r="X328">
        <v>409842.28499999992</v>
      </c>
      <c r="Y328">
        <v>262033.00299999994</v>
      </c>
      <c r="Z328">
        <v>158677.04700000002</v>
      </c>
      <c r="AA328">
        <v>58731.873999999989</v>
      </c>
      <c r="AB328" s="12">
        <f t="shared" si="27"/>
        <v>0</v>
      </c>
      <c r="AC328" s="12">
        <f t="shared" si="28"/>
        <v>0</v>
      </c>
      <c r="AD328" s="12">
        <f t="shared" si="29"/>
        <v>0</v>
      </c>
      <c r="AE328" s="12">
        <f t="shared" si="30"/>
        <v>0</v>
      </c>
      <c r="AF328" s="12">
        <f t="shared" si="30"/>
        <v>0</v>
      </c>
      <c r="AG328" s="12">
        <f t="shared" si="30"/>
        <v>0</v>
      </c>
      <c r="AH328" s="12">
        <f t="shared" si="30"/>
        <v>2.4399629725859062E-5</v>
      </c>
      <c r="AI328" s="12">
        <f t="shared" si="31"/>
        <v>2.1371353745085314E-4</v>
      </c>
      <c r="AJ328" s="12">
        <f t="shared" si="31"/>
        <v>1.4179744597843441E-3</v>
      </c>
      <c r="AK328" s="12">
        <f t="shared" si="31"/>
        <v>5.0739058658336028E-3</v>
      </c>
      <c r="AL328">
        <v>730</v>
      </c>
      <c r="AM328">
        <v>98.72</v>
      </c>
      <c r="AN328">
        <v>1</v>
      </c>
      <c r="AO328">
        <v>19</v>
      </c>
      <c r="AP328">
        <v>54</v>
      </c>
      <c r="AQ328">
        <v>0</v>
      </c>
      <c r="AR328">
        <v>7</v>
      </c>
      <c r="AS328">
        <v>0</v>
      </c>
      <c r="AT328">
        <v>32.419307000000003</v>
      </c>
      <c r="AU328">
        <v>911</v>
      </c>
      <c r="AV328">
        <v>215</v>
      </c>
      <c r="AW328">
        <v>37167</v>
      </c>
    </row>
    <row r="329" spans="1:49" x14ac:dyDescent="0.25">
      <c r="A329" s="1" t="s">
        <v>286</v>
      </c>
      <c r="B329" s="1" t="s">
        <v>47</v>
      </c>
      <c r="C329" s="1">
        <v>2011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36</v>
      </c>
      <c r="K329">
        <v>115</v>
      </c>
      <c r="L329">
        <v>219</v>
      </c>
      <c r="M329">
        <v>326</v>
      </c>
      <c r="N329">
        <v>696</v>
      </c>
      <c r="O329">
        <v>3516036</v>
      </c>
      <c r="P329">
        <v>1741955</v>
      </c>
      <c r="Q329">
        <v>1774081</v>
      </c>
      <c r="R329">
        <v>246470.08900000001</v>
      </c>
      <c r="S329">
        <v>478775.80399999995</v>
      </c>
      <c r="T329">
        <v>508189.08099999995</v>
      </c>
      <c r="U329">
        <v>471822.13599999994</v>
      </c>
      <c r="V329">
        <v>442658.35000000003</v>
      </c>
      <c r="W329">
        <v>493925.20400000003</v>
      </c>
      <c r="X329">
        <v>405397.30499999993</v>
      </c>
      <c r="Y329">
        <v>256838.63400000002</v>
      </c>
      <c r="Z329">
        <v>153660.18399999995</v>
      </c>
      <c r="AA329">
        <v>56428.22</v>
      </c>
      <c r="AB329" s="12">
        <f t="shared" si="27"/>
        <v>0</v>
      </c>
      <c r="AC329" s="12">
        <f t="shared" si="28"/>
        <v>0</v>
      </c>
      <c r="AD329" s="12">
        <f t="shared" si="29"/>
        <v>0</v>
      </c>
      <c r="AE329" s="12">
        <f t="shared" si="30"/>
        <v>0</v>
      </c>
      <c r="AF329" s="12">
        <f t="shared" si="30"/>
        <v>0</v>
      </c>
      <c r="AG329" s="12">
        <f t="shared" si="30"/>
        <v>0</v>
      </c>
      <c r="AH329" s="12">
        <f t="shared" si="30"/>
        <v>8.8801774348253262E-5</v>
      </c>
      <c r="AI329" s="12">
        <f t="shared" si="31"/>
        <v>4.4775195308039209E-4</v>
      </c>
      <c r="AJ329" s="12">
        <f t="shared" si="31"/>
        <v>1.4252228150397118E-3</v>
      </c>
      <c r="AK329" s="12">
        <f t="shared" si="31"/>
        <v>5.7772511697161454E-3</v>
      </c>
      <c r="AL329">
        <v>2960</v>
      </c>
      <c r="AM329">
        <v>420.93</v>
      </c>
      <c r="AN329">
        <v>17</v>
      </c>
      <c r="AO329">
        <v>247</v>
      </c>
      <c r="AP329">
        <v>261</v>
      </c>
      <c r="AQ329">
        <v>0</v>
      </c>
      <c r="AR329">
        <v>318</v>
      </c>
      <c r="AS329">
        <v>0</v>
      </c>
      <c r="AT329">
        <v>107.78310090000002</v>
      </c>
      <c r="AU329">
        <v>2932</v>
      </c>
      <c r="AV329">
        <v>811</v>
      </c>
      <c r="AW329">
        <v>116771</v>
      </c>
    </row>
    <row r="330" spans="1:49" x14ac:dyDescent="0.25">
      <c r="A330" s="1" t="s">
        <v>287</v>
      </c>
      <c r="B330" s="1" t="s">
        <v>47</v>
      </c>
      <c r="C330" s="1">
        <v>2012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33</v>
      </c>
      <c r="K330">
        <v>33</v>
      </c>
      <c r="L330">
        <v>112</v>
      </c>
      <c r="M330">
        <v>229</v>
      </c>
      <c r="N330">
        <v>407</v>
      </c>
      <c r="O330">
        <v>3700163</v>
      </c>
      <c r="P330">
        <v>1830206</v>
      </c>
      <c r="Q330">
        <v>1869957</v>
      </c>
      <c r="R330">
        <v>257608.98899999997</v>
      </c>
      <c r="S330">
        <v>506186.93</v>
      </c>
      <c r="T330">
        <v>530832.35199999996</v>
      </c>
      <c r="U330">
        <v>496966.77</v>
      </c>
      <c r="V330">
        <v>457711.74100000004</v>
      </c>
      <c r="W330">
        <v>512697.97700000007</v>
      </c>
      <c r="X330">
        <v>435945.97399999993</v>
      </c>
      <c r="Y330">
        <v>277931.41900000005</v>
      </c>
      <c r="Z330">
        <v>161864.98699999996</v>
      </c>
      <c r="AA330">
        <v>61579.676999999989</v>
      </c>
      <c r="AB330" s="12">
        <f t="shared" si="27"/>
        <v>0</v>
      </c>
      <c r="AC330" s="12">
        <f t="shared" si="28"/>
        <v>0</v>
      </c>
      <c r="AD330" s="12">
        <f t="shared" si="29"/>
        <v>0</v>
      </c>
      <c r="AE330" s="12">
        <f t="shared" si="30"/>
        <v>0</v>
      </c>
      <c r="AF330" s="12">
        <f t="shared" si="30"/>
        <v>0</v>
      </c>
      <c r="AG330" s="12">
        <f t="shared" si="30"/>
        <v>0</v>
      </c>
      <c r="AH330" s="12">
        <f t="shared" si="30"/>
        <v>7.5697453281217835E-5</v>
      </c>
      <c r="AI330" s="12">
        <f t="shared" si="31"/>
        <v>1.187343270463423E-4</v>
      </c>
      <c r="AJ330" s="12">
        <f t="shared" si="31"/>
        <v>6.9193469246069887E-4</v>
      </c>
      <c r="AK330" s="12">
        <f t="shared" si="31"/>
        <v>3.7187593562726879E-3</v>
      </c>
      <c r="AL330">
        <v>4321</v>
      </c>
      <c r="AM330">
        <v>274.05</v>
      </c>
      <c r="AN330">
        <v>192</v>
      </c>
      <c r="AO330">
        <v>128</v>
      </c>
      <c r="AP330">
        <v>98</v>
      </c>
      <c r="AQ330">
        <v>0</v>
      </c>
      <c r="AR330">
        <v>30</v>
      </c>
      <c r="AS330">
        <v>0</v>
      </c>
      <c r="AT330">
        <v>117.29064459999998</v>
      </c>
      <c r="AU330">
        <v>4171</v>
      </c>
      <c r="AV330">
        <v>908</v>
      </c>
      <c r="AW330">
        <v>171982</v>
      </c>
    </row>
    <row r="331" spans="1:49" x14ac:dyDescent="0.25">
      <c r="A331" s="1" t="s">
        <v>288</v>
      </c>
      <c r="B331" s="1" t="s">
        <v>47</v>
      </c>
      <c r="C331" s="1">
        <v>2013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47</v>
      </c>
      <c r="K331">
        <v>66</v>
      </c>
      <c r="L331">
        <v>135</v>
      </c>
      <c r="M331">
        <v>305</v>
      </c>
      <c r="N331">
        <v>553</v>
      </c>
      <c r="O331">
        <v>3650821</v>
      </c>
      <c r="P331">
        <v>1803739</v>
      </c>
      <c r="Q331">
        <v>1847082</v>
      </c>
      <c r="R331">
        <v>254534.60899999994</v>
      </c>
      <c r="S331">
        <v>501092.65799999994</v>
      </c>
      <c r="T331">
        <v>520749.81599999988</v>
      </c>
      <c r="U331">
        <v>494308.07000000007</v>
      </c>
      <c r="V331">
        <v>448599.00900000008</v>
      </c>
      <c r="W331">
        <v>495390.609</v>
      </c>
      <c r="X331">
        <v>435985.6999999999</v>
      </c>
      <c r="Y331">
        <v>280609.66999999993</v>
      </c>
      <c r="Z331">
        <v>160140.55399999992</v>
      </c>
      <c r="AA331">
        <v>61062.736999999986</v>
      </c>
      <c r="AB331" s="12">
        <f t="shared" si="27"/>
        <v>0</v>
      </c>
      <c r="AC331" s="12">
        <f t="shared" si="28"/>
        <v>0</v>
      </c>
      <c r="AD331" s="12">
        <f t="shared" si="29"/>
        <v>0</v>
      </c>
      <c r="AE331" s="12">
        <f t="shared" si="30"/>
        <v>0</v>
      </c>
      <c r="AF331" s="12">
        <f t="shared" si="30"/>
        <v>0</v>
      </c>
      <c r="AG331" s="12">
        <f t="shared" si="30"/>
        <v>0</v>
      </c>
      <c r="AH331" s="12">
        <f t="shared" si="30"/>
        <v>1.0780170083560082E-4</v>
      </c>
      <c r="AI331" s="12">
        <f t="shared" si="31"/>
        <v>2.3520215821500384E-4</v>
      </c>
      <c r="AJ331" s="12">
        <f t="shared" si="31"/>
        <v>8.4300944781295103E-4</v>
      </c>
      <c r="AK331" s="12">
        <f t="shared" si="31"/>
        <v>4.994862906325343E-3</v>
      </c>
      <c r="AL331">
        <v>5310</v>
      </c>
      <c r="AM331">
        <v>371.05</v>
      </c>
      <c r="AN331">
        <v>62</v>
      </c>
      <c r="AO331">
        <v>309</v>
      </c>
      <c r="AP331">
        <v>112</v>
      </c>
      <c r="AQ331">
        <v>0</v>
      </c>
      <c r="AR331">
        <v>241</v>
      </c>
      <c r="AS331">
        <v>0</v>
      </c>
      <c r="AT331">
        <v>134.61873329999995</v>
      </c>
      <c r="AU331">
        <v>5160</v>
      </c>
      <c r="AV331">
        <v>923</v>
      </c>
      <c r="AW331">
        <v>168527</v>
      </c>
    </row>
    <row r="332" spans="1:49" x14ac:dyDescent="0.25">
      <c r="A332" s="1" t="s">
        <v>289</v>
      </c>
      <c r="B332" s="1" t="s">
        <v>47</v>
      </c>
      <c r="C332" s="1">
        <v>2014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15</v>
      </c>
      <c r="J332">
        <v>60</v>
      </c>
      <c r="K332">
        <v>93</v>
      </c>
      <c r="L332">
        <v>133</v>
      </c>
      <c r="M332">
        <v>257</v>
      </c>
      <c r="N332">
        <v>558</v>
      </c>
      <c r="O332">
        <v>3585650</v>
      </c>
      <c r="P332">
        <v>1773913</v>
      </c>
      <c r="Q332">
        <v>1811737</v>
      </c>
      <c r="R332">
        <v>249171.59599999996</v>
      </c>
      <c r="S332">
        <v>488633.08000000007</v>
      </c>
      <c r="T332">
        <v>514677.87999999995</v>
      </c>
      <c r="U332">
        <v>493348.7570000001</v>
      </c>
      <c r="V332">
        <v>438199.37399999995</v>
      </c>
      <c r="W332">
        <v>473207.91800000001</v>
      </c>
      <c r="X332">
        <v>432580.38099999994</v>
      </c>
      <c r="Y332">
        <v>278355.12799999997</v>
      </c>
      <c r="Z332">
        <v>155768.64500000002</v>
      </c>
      <c r="AA332">
        <v>61222.389000000003</v>
      </c>
      <c r="AB332" s="12">
        <f t="shared" si="27"/>
        <v>0</v>
      </c>
      <c r="AC332" s="12">
        <f t="shared" si="28"/>
        <v>0</v>
      </c>
      <c r="AD332" s="12">
        <f t="shared" si="29"/>
        <v>0</v>
      </c>
      <c r="AE332" s="12">
        <f t="shared" si="30"/>
        <v>0</v>
      </c>
      <c r="AF332" s="12">
        <f t="shared" si="30"/>
        <v>0</v>
      </c>
      <c r="AG332" s="12">
        <f t="shared" si="30"/>
        <v>3.1698539752667454E-5</v>
      </c>
      <c r="AH332" s="12">
        <f t="shared" si="30"/>
        <v>1.3870254555071931E-4</v>
      </c>
      <c r="AI332" s="12">
        <f t="shared" si="31"/>
        <v>3.3410557466000774E-4</v>
      </c>
      <c r="AJ332" s="12">
        <f t="shared" si="31"/>
        <v>8.5383037131766789E-4</v>
      </c>
      <c r="AK332" s="12">
        <f t="shared" si="31"/>
        <v>4.1978107061454266E-3</v>
      </c>
      <c r="AL332">
        <v>9004</v>
      </c>
      <c r="AM332">
        <v>428.95</v>
      </c>
      <c r="AN332">
        <v>487</v>
      </c>
      <c r="AO332">
        <v>310</v>
      </c>
      <c r="AP332">
        <v>443</v>
      </c>
      <c r="AQ332">
        <v>0</v>
      </c>
      <c r="AR332">
        <v>77</v>
      </c>
      <c r="AS332">
        <v>0</v>
      </c>
      <c r="AT332">
        <v>132.6092573</v>
      </c>
      <c r="AU332">
        <v>4906</v>
      </c>
      <c r="AV332">
        <v>948</v>
      </c>
      <c r="AW332">
        <v>168595</v>
      </c>
    </row>
    <row r="333" spans="1:49" x14ac:dyDescent="0.25">
      <c r="A333" s="1" t="s">
        <v>290</v>
      </c>
      <c r="B333" s="1" t="s">
        <v>47</v>
      </c>
      <c r="C333" s="1">
        <v>2015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26</v>
      </c>
      <c r="K333">
        <v>78</v>
      </c>
      <c r="L333">
        <v>206</v>
      </c>
      <c r="M333">
        <v>256</v>
      </c>
      <c r="N333">
        <v>566</v>
      </c>
      <c r="O333">
        <v>3652845</v>
      </c>
      <c r="P333">
        <v>1807940</v>
      </c>
      <c r="Q333">
        <v>1844905</v>
      </c>
      <c r="R333">
        <v>250608.39600000007</v>
      </c>
      <c r="S333">
        <v>499521.533</v>
      </c>
      <c r="T333">
        <v>511678.22500000003</v>
      </c>
      <c r="U333">
        <v>499350.7460000001</v>
      </c>
      <c r="V333">
        <v>445631.57200000004</v>
      </c>
      <c r="W333">
        <v>475480.69500000001</v>
      </c>
      <c r="X333">
        <v>448539.24600000004</v>
      </c>
      <c r="Y333">
        <v>295149.73700000008</v>
      </c>
      <c r="Z333">
        <v>161829.54399999999</v>
      </c>
      <c r="AA333">
        <v>64089.09399999999</v>
      </c>
      <c r="AB333" s="12">
        <f t="shared" si="27"/>
        <v>0</v>
      </c>
      <c r="AC333" s="12">
        <f t="shared" si="28"/>
        <v>0</v>
      </c>
      <c r="AD333" s="12">
        <f t="shared" si="29"/>
        <v>0</v>
      </c>
      <c r="AE333" s="12">
        <f t="shared" si="30"/>
        <v>0</v>
      </c>
      <c r="AF333" s="12">
        <f t="shared" si="30"/>
        <v>0</v>
      </c>
      <c r="AG333" s="12">
        <f t="shared" si="30"/>
        <v>0</v>
      </c>
      <c r="AH333" s="12">
        <f t="shared" si="30"/>
        <v>5.7965942182013653E-5</v>
      </c>
      <c r="AI333" s="12">
        <f t="shared" si="31"/>
        <v>2.6427263934848086E-4</v>
      </c>
      <c r="AJ333" s="12">
        <f t="shared" si="31"/>
        <v>1.2729443271495594E-3</v>
      </c>
      <c r="AK333" s="12">
        <f t="shared" si="31"/>
        <v>3.9944393659239437E-3</v>
      </c>
      <c r="AL333">
        <v>7458</v>
      </c>
      <c r="AM333">
        <v>221.95000000000002</v>
      </c>
      <c r="AN333">
        <v>0</v>
      </c>
      <c r="AO333">
        <v>304</v>
      </c>
      <c r="AP333">
        <v>284</v>
      </c>
      <c r="AQ333">
        <v>0</v>
      </c>
      <c r="AR333">
        <v>289</v>
      </c>
      <c r="AS333">
        <v>0</v>
      </c>
      <c r="AT333">
        <v>159.58587400000008</v>
      </c>
      <c r="AU333">
        <v>5043</v>
      </c>
      <c r="AV333">
        <v>955</v>
      </c>
      <c r="AW333">
        <v>157639</v>
      </c>
    </row>
    <row r="334" spans="1:49" x14ac:dyDescent="0.25">
      <c r="A334" s="1" t="s">
        <v>445</v>
      </c>
      <c r="B334" s="1" t="s">
        <v>47</v>
      </c>
      <c r="C334" s="1">
        <v>2016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23</v>
      </c>
      <c r="K334">
        <v>36</v>
      </c>
      <c r="L334">
        <v>108</v>
      </c>
      <c r="M334">
        <v>191</v>
      </c>
      <c r="N334">
        <v>358</v>
      </c>
      <c r="O334">
        <v>3556746</v>
      </c>
      <c r="P334">
        <v>1758439</v>
      </c>
      <c r="Q334">
        <v>1798307</v>
      </c>
      <c r="R334">
        <v>244520.52700000003</v>
      </c>
      <c r="S334">
        <v>488067.93400000001</v>
      </c>
      <c r="T334">
        <v>502919.48900000012</v>
      </c>
      <c r="U334">
        <v>492288.56800000003</v>
      </c>
      <c r="V334">
        <v>435565.20699999994</v>
      </c>
      <c r="W334">
        <v>448923.70700000017</v>
      </c>
      <c r="X334">
        <v>435774.08</v>
      </c>
      <c r="Y334">
        <v>292960.859</v>
      </c>
      <c r="Z334">
        <v>155918.285</v>
      </c>
      <c r="AA334">
        <v>60734.858</v>
      </c>
      <c r="AB334" s="12">
        <f t="shared" si="27"/>
        <v>0</v>
      </c>
      <c r="AC334" s="12">
        <f t="shared" si="28"/>
        <v>0</v>
      </c>
      <c r="AD334" s="12">
        <f t="shared" si="29"/>
        <v>0</v>
      </c>
      <c r="AE334" s="12">
        <f t="shared" si="30"/>
        <v>0</v>
      </c>
      <c r="AF334" s="12">
        <f t="shared" si="30"/>
        <v>0</v>
      </c>
      <c r="AG334" s="12">
        <f t="shared" si="30"/>
        <v>0</v>
      </c>
      <c r="AH334" s="12">
        <f t="shared" si="30"/>
        <v>5.2779642148518791E-5</v>
      </c>
      <c r="AI334" s="12">
        <f t="shared" si="31"/>
        <v>1.2288330981443497E-4</v>
      </c>
      <c r="AJ334" s="12">
        <f t="shared" si="31"/>
        <v>6.9267052289601571E-4</v>
      </c>
      <c r="AK334" s="12">
        <f t="shared" si="31"/>
        <v>3.1448167706261865E-3</v>
      </c>
      <c r="AL334" t="e">
        <v>#N/A</v>
      </c>
      <c r="AM334" t="e">
        <v>#N/A</v>
      </c>
      <c r="AN334" t="e">
        <v>#N/A</v>
      </c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>
        <v>106.19305160000003</v>
      </c>
      <c r="AU334">
        <v>5336</v>
      </c>
      <c r="AV334">
        <v>1047</v>
      </c>
      <c r="AW334">
        <v>230257</v>
      </c>
    </row>
    <row r="335" spans="1:49" x14ac:dyDescent="0.25">
      <c r="A335" s="1" t="s">
        <v>446</v>
      </c>
      <c r="B335" s="1" t="s">
        <v>47</v>
      </c>
      <c r="C335" s="1">
        <v>2017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20</v>
      </c>
      <c r="K335">
        <v>86</v>
      </c>
      <c r="L335">
        <v>136</v>
      </c>
      <c r="M335">
        <v>206</v>
      </c>
      <c r="N335">
        <v>448</v>
      </c>
      <c r="O335">
        <v>3559968</v>
      </c>
      <c r="P335">
        <v>1761992</v>
      </c>
      <c r="Q335">
        <v>1797976</v>
      </c>
      <c r="R335">
        <v>242749</v>
      </c>
      <c r="S335">
        <v>490273</v>
      </c>
      <c r="T335">
        <v>487488</v>
      </c>
      <c r="U335">
        <v>495859</v>
      </c>
      <c r="V335">
        <v>441690</v>
      </c>
      <c r="W335">
        <v>444369</v>
      </c>
      <c r="X335">
        <v>441974</v>
      </c>
      <c r="Y335">
        <v>299506</v>
      </c>
      <c r="Z335">
        <v>155834</v>
      </c>
      <c r="AA335">
        <v>60226</v>
      </c>
      <c r="AB335" s="12">
        <f t="shared" si="27"/>
        <v>0</v>
      </c>
      <c r="AC335" s="12">
        <f t="shared" si="28"/>
        <v>0</v>
      </c>
      <c r="AD335" s="12">
        <f t="shared" si="29"/>
        <v>0</v>
      </c>
      <c r="AE335" s="12">
        <f t="shared" si="30"/>
        <v>0</v>
      </c>
      <c r="AF335" s="12">
        <f t="shared" si="30"/>
        <v>0</v>
      </c>
      <c r="AG335" s="12">
        <f t="shared" si="30"/>
        <v>0</v>
      </c>
      <c r="AH335" s="12">
        <f t="shared" si="30"/>
        <v>4.5251530633023664E-5</v>
      </c>
      <c r="AI335" s="12">
        <f t="shared" si="31"/>
        <v>2.8713948969302783E-4</v>
      </c>
      <c r="AJ335" s="12">
        <f t="shared" si="31"/>
        <v>8.7272353915063467E-4</v>
      </c>
      <c r="AK335" s="12">
        <f t="shared" si="31"/>
        <v>3.4204496396904992E-3</v>
      </c>
      <c r="AL335" t="e">
        <v>#N/A</v>
      </c>
      <c r="AM335" t="e">
        <v>#N/A</v>
      </c>
      <c r="AN335" t="e">
        <v>#N/A</v>
      </c>
      <c r="AO335" t="e">
        <v>#N/A</v>
      </c>
      <c r="AP335" t="e">
        <v>#N/A</v>
      </c>
      <c r="AQ335" t="e">
        <v>#N/A</v>
      </c>
      <c r="AR335" t="e">
        <v>#N/A</v>
      </c>
      <c r="AS335" t="e">
        <v>#N/A</v>
      </c>
      <c r="AT335">
        <v>188.91163900000004</v>
      </c>
      <c r="AU335">
        <v>14592</v>
      </c>
      <c r="AV335">
        <v>1321</v>
      </c>
      <c r="AW335">
        <v>387938</v>
      </c>
    </row>
    <row r="336" spans="1:49" x14ac:dyDescent="0.25">
      <c r="A336" s="1" t="s">
        <v>526</v>
      </c>
      <c r="B336" s="1" t="s">
        <v>48</v>
      </c>
      <c r="C336" s="1">
        <v>2009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10</v>
      </c>
      <c r="L336">
        <v>88</v>
      </c>
      <c r="M336">
        <v>206</v>
      </c>
      <c r="N336">
        <v>304</v>
      </c>
      <c r="O336">
        <v>3694697</v>
      </c>
      <c r="P336">
        <v>1830719</v>
      </c>
      <c r="Q336">
        <v>1863978</v>
      </c>
      <c r="R336">
        <v>236504.04600000006</v>
      </c>
      <c r="S336">
        <v>468408.76099999988</v>
      </c>
      <c r="T336">
        <v>504990.28</v>
      </c>
      <c r="U336">
        <v>499858.20899999992</v>
      </c>
      <c r="V336">
        <v>500841.478</v>
      </c>
      <c r="W336">
        <v>547268.30599999987</v>
      </c>
      <c r="X336">
        <v>450193.31000000006</v>
      </c>
      <c r="Y336">
        <v>250652.08800000002</v>
      </c>
      <c r="Z336">
        <v>164591.23800000004</v>
      </c>
      <c r="AA336">
        <v>73065.760000000009</v>
      </c>
      <c r="AB336" s="12">
        <f t="shared" si="27"/>
        <v>0</v>
      </c>
      <c r="AC336" s="12">
        <f t="shared" si="28"/>
        <v>0</v>
      </c>
      <c r="AD336" s="12">
        <f t="shared" si="29"/>
        <v>0</v>
      </c>
      <c r="AE336" s="12">
        <f t="shared" si="30"/>
        <v>0</v>
      </c>
      <c r="AF336" s="12">
        <f t="shared" si="30"/>
        <v>0</v>
      </c>
      <c r="AG336" s="12">
        <f t="shared" si="30"/>
        <v>0</v>
      </c>
      <c r="AH336" s="12">
        <f t="shared" si="30"/>
        <v>0</v>
      </c>
      <c r="AI336" s="12">
        <f t="shared" si="31"/>
        <v>3.989593735201599E-5</v>
      </c>
      <c r="AJ336" s="12">
        <f t="shared" si="31"/>
        <v>5.3465786556633097E-4</v>
      </c>
      <c r="AK336" s="12">
        <f t="shared" si="31"/>
        <v>2.8193780506765411E-3</v>
      </c>
      <c r="AL336" t="e">
        <v>#N/A</v>
      </c>
      <c r="AM336" t="e">
        <v>#N/A</v>
      </c>
      <c r="AN336" t="e">
        <v>#N/A</v>
      </c>
      <c r="AO336" t="e">
        <v>#N/A</v>
      </c>
      <c r="AP336" t="e">
        <v>#N/A</v>
      </c>
      <c r="AQ336" t="e">
        <v>#N/A</v>
      </c>
      <c r="AR336" t="e">
        <v>#N/A</v>
      </c>
      <c r="AS336" t="e">
        <v>#N/A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s="1" t="s">
        <v>291</v>
      </c>
      <c r="B337" s="1" t="s">
        <v>48</v>
      </c>
      <c r="C337" s="1">
        <v>2010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34</v>
      </c>
      <c r="M337">
        <v>227</v>
      </c>
      <c r="N337">
        <v>261</v>
      </c>
      <c r="O337">
        <v>3754561</v>
      </c>
      <c r="P337">
        <v>1858386</v>
      </c>
      <c r="Q337">
        <v>1896175</v>
      </c>
      <c r="R337">
        <v>233858.70399999997</v>
      </c>
      <c r="S337">
        <v>476761.16000000003</v>
      </c>
      <c r="T337">
        <v>507890.42299999995</v>
      </c>
      <c r="U337">
        <v>508182.65900000004</v>
      </c>
      <c r="V337">
        <v>502560.31</v>
      </c>
      <c r="W337">
        <v>545179.74500000011</v>
      </c>
      <c r="X337">
        <v>475385.28799999994</v>
      </c>
      <c r="Y337">
        <v>266703.67599999998</v>
      </c>
      <c r="Z337">
        <v>166284.67200000002</v>
      </c>
      <c r="AA337">
        <v>74236.012000000002</v>
      </c>
      <c r="AB337" s="12">
        <f t="shared" si="27"/>
        <v>0</v>
      </c>
      <c r="AC337" s="12">
        <f t="shared" si="28"/>
        <v>0</v>
      </c>
      <c r="AD337" s="12">
        <f t="shared" si="29"/>
        <v>0</v>
      </c>
      <c r="AE337" s="12">
        <f t="shared" si="30"/>
        <v>0</v>
      </c>
      <c r="AF337" s="12">
        <f t="shared" si="30"/>
        <v>0</v>
      </c>
      <c r="AG337" s="12">
        <f t="shared" si="30"/>
        <v>0</v>
      </c>
      <c r="AH337" s="12">
        <f t="shared" si="30"/>
        <v>0</v>
      </c>
      <c r="AI337" s="12">
        <f t="shared" si="31"/>
        <v>0</v>
      </c>
      <c r="AJ337" s="12">
        <f t="shared" si="31"/>
        <v>2.0446863556972946E-4</v>
      </c>
      <c r="AK337" s="12">
        <f t="shared" si="31"/>
        <v>3.0578151207799253E-3</v>
      </c>
      <c r="AL337">
        <v>213</v>
      </c>
      <c r="AM337">
        <v>55.94</v>
      </c>
      <c r="AN337">
        <v>2</v>
      </c>
      <c r="AO337">
        <v>5</v>
      </c>
      <c r="AP337">
        <v>0</v>
      </c>
      <c r="AQ337">
        <v>0</v>
      </c>
      <c r="AR337">
        <v>0</v>
      </c>
      <c r="AS337">
        <v>0</v>
      </c>
      <c r="AT337">
        <v>13.124770999999999</v>
      </c>
      <c r="AU337">
        <v>526</v>
      </c>
      <c r="AV337">
        <v>258</v>
      </c>
      <c r="AW337">
        <v>64278</v>
      </c>
    </row>
    <row r="338" spans="1:49" x14ac:dyDescent="0.25">
      <c r="A338" s="1" t="s">
        <v>292</v>
      </c>
      <c r="B338" s="1" t="s">
        <v>48</v>
      </c>
      <c r="C338" s="1">
        <v>2011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34</v>
      </c>
      <c r="M338">
        <v>203</v>
      </c>
      <c r="N338">
        <v>237</v>
      </c>
      <c r="O338">
        <v>3745417</v>
      </c>
      <c r="P338">
        <v>1853820</v>
      </c>
      <c r="Q338">
        <v>1891597</v>
      </c>
      <c r="R338">
        <v>232896.51800000004</v>
      </c>
      <c r="S338">
        <v>472197.96200000012</v>
      </c>
      <c r="T338">
        <v>502699.46499999991</v>
      </c>
      <c r="U338">
        <v>512170.59299999994</v>
      </c>
      <c r="V338">
        <v>496041.27600000001</v>
      </c>
      <c r="W338">
        <v>534242.473</v>
      </c>
      <c r="X338">
        <v>485870.09200000006</v>
      </c>
      <c r="Y338">
        <v>273136.61700000003</v>
      </c>
      <c r="Z338">
        <v>163937.77000000008</v>
      </c>
      <c r="AA338">
        <v>72578.395999999993</v>
      </c>
      <c r="AB338" s="12">
        <f t="shared" si="27"/>
        <v>0</v>
      </c>
      <c r="AC338" s="12">
        <f t="shared" si="28"/>
        <v>0</v>
      </c>
      <c r="AD338" s="12">
        <f t="shared" si="29"/>
        <v>0</v>
      </c>
      <c r="AE338" s="12">
        <f t="shared" si="30"/>
        <v>0</v>
      </c>
      <c r="AF338" s="12">
        <f t="shared" si="30"/>
        <v>0</v>
      </c>
      <c r="AG338" s="12">
        <f t="shared" si="30"/>
        <v>0</v>
      </c>
      <c r="AH338" s="12">
        <f t="shared" si="30"/>
        <v>0</v>
      </c>
      <c r="AI338" s="12">
        <f t="shared" si="31"/>
        <v>0</v>
      </c>
      <c r="AJ338" s="12">
        <f t="shared" si="31"/>
        <v>2.0739576974848436E-4</v>
      </c>
      <c r="AK338" s="12">
        <f t="shared" si="31"/>
        <v>2.7969755628107296E-3</v>
      </c>
      <c r="AL338">
        <v>1036</v>
      </c>
      <c r="AM338">
        <v>933.0999999999998</v>
      </c>
      <c r="AN338">
        <v>165</v>
      </c>
      <c r="AO338">
        <v>170</v>
      </c>
      <c r="AP338">
        <v>12</v>
      </c>
      <c r="AQ338">
        <v>0</v>
      </c>
      <c r="AR338">
        <v>24</v>
      </c>
      <c r="AS338">
        <v>0</v>
      </c>
      <c r="AT338">
        <v>54.83107600000001</v>
      </c>
      <c r="AU338">
        <v>1650</v>
      </c>
      <c r="AV338">
        <v>757</v>
      </c>
      <c r="AW338">
        <v>147143</v>
      </c>
    </row>
    <row r="339" spans="1:49" x14ac:dyDescent="0.25">
      <c r="A339" s="1" t="s">
        <v>293</v>
      </c>
      <c r="B339" s="1" t="s">
        <v>48</v>
      </c>
      <c r="C339" s="1">
        <v>2012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32</v>
      </c>
      <c r="M339">
        <v>188</v>
      </c>
      <c r="N339">
        <v>220</v>
      </c>
      <c r="O339">
        <v>3685999</v>
      </c>
      <c r="P339">
        <v>1825848</v>
      </c>
      <c r="Q339">
        <v>1860151</v>
      </c>
      <c r="R339">
        <v>227127.12000000005</v>
      </c>
      <c r="S339">
        <v>462624.489</v>
      </c>
      <c r="T339">
        <v>492876.38099999999</v>
      </c>
      <c r="U339">
        <v>511030.6179999999</v>
      </c>
      <c r="V339">
        <v>487829.21200000006</v>
      </c>
      <c r="W339">
        <v>514996.74000000005</v>
      </c>
      <c r="X339">
        <v>483359.12699999998</v>
      </c>
      <c r="Y339">
        <v>275602.65799999994</v>
      </c>
      <c r="Z339">
        <v>156756.66700000004</v>
      </c>
      <c r="AA339">
        <v>72734.395000000004</v>
      </c>
      <c r="AB339" s="12">
        <f t="shared" si="27"/>
        <v>0</v>
      </c>
      <c r="AC339" s="12">
        <f t="shared" si="28"/>
        <v>0</v>
      </c>
      <c r="AD339" s="12">
        <f t="shared" si="29"/>
        <v>0</v>
      </c>
      <c r="AE339" s="12">
        <f t="shared" si="30"/>
        <v>0</v>
      </c>
      <c r="AF339" s="12">
        <f t="shared" si="30"/>
        <v>0</v>
      </c>
      <c r="AG339" s="12">
        <f t="shared" si="30"/>
        <v>0</v>
      </c>
      <c r="AH339" s="12">
        <f t="shared" si="30"/>
        <v>0</v>
      </c>
      <c r="AI339" s="12">
        <f t="shared" si="31"/>
        <v>0</v>
      </c>
      <c r="AJ339" s="12">
        <f t="shared" si="31"/>
        <v>2.0413804792111323E-4</v>
      </c>
      <c r="AK339" s="12">
        <f t="shared" si="31"/>
        <v>2.5847468725078418E-3</v>
      </c>
      <c r="AL339">
        <v>1097</v>
      </c>
      <c r="AM339">
        <v>1088.4499999999998</v>
      </c>
      <c r="AN339">
        <v>72</v>
      </c>
      <c r="AO339">
        <v>293</v>
      </c>
      <c r="AP339">
        <v>0</v>
      </c>
      <c r="AQ339">
        <v>0</v>
      </c>
      <c r="AR339">
        <v>46</v>
      </c>
      <c r="AS339">
        <v>0</v>
      </c>
      <c r="AT339">
        <v>50.059230000000014</v>
      </c>
      <c r="AU339">
        <v>1507</v>
      </c>
      <c r="AV339">
        <v>735</v>
      </c>
      <c r="AW339">
        <v>145627</v>
      </c>
    </row>
    <row r="340" spans="1:49" x14ac:dyDescent="0.25">
      <c r="A340" s="1" t="s">
        <v>294</v>
      </c>
      <c r="B340" s="1" t="s">
        <v>48</v>
      </c>
      <c r="C340" s="1">
        <v>2013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67</v>
      </c>
      <c r="M340">
        <v>226</v>
      </c>
      <c r="N340">
        <v>293</v>
      </c>
      <c r="O340">
        <v>3766403</v>
      </c>
      <c r="P340">
        <v>1862440</v>
      </c>
      <c r="Q340">
        <v>1903963</v>
      </c>
      <c r="R340">
        <v>229177.13499999995</v>
      </c>
      <c r="S340">
        <v>469837.51300000009</v>
      </c>
      <c r="T340">
        <v>499633.42099999997</v>
      </c>
      <c r="U340">
        <v>518663.07499999995</v>
      </c>
      <c r="V340">
        <v>492326.46699999995</v>
      </c>
      <c r="W340">
        <v>515175.15599999996</v>
      </c>
      <c r="X340">
        <v>503076.48299999995</v>
      </c>
      <c r="Y340">
        <v>300919.31199999992</v>
      </c>
      <c r="Z340">
        <v>161693.02099999995</v>
      </c>
      <c r="AA340">
        <v>76256.415999999997</v>
      </c>
      <c r="AB340" s="12">
        <f t="shared" si="27"/>
        <v>0</v>
      </c>
      <c r="AC340" s="12">
        <f t="shared" si="28"/>
        <v>0</v>
      </c>
      <c r="AD340" s="12">
        <f t="shared" si="29"/>
        <v>0</v>
      </c>
      <c r="AE340" s="12">
        <f t="shared" si="30"/>
        <v>0</v>
      </c>
      <c r="AF340" s="12">
        <f t="shared" si="30"/>
        <v>0</v>
      </c>
      <c r="AG340" s="12">
        <f t="shared" si="30"/>
        <v>0</v>
      </c>
      <c r="AH340" s="12">
        <f t="shared" si="30"/>
        <v>0</v>
      </c>
      <c r="AI340" s="12">
        <f t="shared" si="31"/>
        <v>0</v>
      </c>
      <c r="AJ340" s="12">
        <f t="shared" si="31"/>
        <v>4.1436544128889782E-4</v>
      </c>
      <c r="AK340" s="12">
        <f t="shared" si="31"/>
        <v>2.9636850491373736E-3</v>
      </c>
      <c r="AL340">
        <v>1528</v>
      </c>
      <c r="AM340">
        <v>1062.1500000000003</v>
      </c>
      <c r="AN340">
        <v>203</v>
      </c>
      <c r="AO340">
        <v>454</v>
      </c>
      <c r="AP340">
        <v>1</v>
      </c>
      <c r="AQ340">
        <v>0</v>
      </c>
      <c r="AR340">
        <v>74</v>
      </c>
      <c r="AS340">
        <v>0</v>
      </c>
      <c r="AT340">
        <v>47.035310399999986</v>
      </c>
      <c r="AU340">
        <v>1408</v>
      </c>
      <c r="AV340">
        <v>620</v>
      </c>
      <c r="AW340">
        <v>131782</v>
      </c>
    </row>
    <row r="341" spans="1:49" x14ac:dyDescent="0.25">
      <c r="A341" s="1" t="s">
        <v>295</v>
      </c>
      <c r="B341" s="1" t="s">
        <v>48</v>
      </c>
      <c r="C341" s="1">
        <v>2014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11</v>
      </c>
      <c r="J341">
        <v>22</v>
      </c>
      <c r="K341">
        <v>27</v>
      </c>
      <c r="L341">
        <v>37</v>
      </c>
      <c r="M341">
        <v>176</v>
      </c>
      <c r="N341">
        <v>273</v>
      </c>
      <c r="O341">
        <v>3794733</v>
      </c>
      <c r="P341">
        <v>1876266</v>
      </c>
      <c r="Q341">
        <v>1918467</v>
      </c>
      <c r="R341">
        <v>226112.80499999999</v>
      </c>
      <c r="S341">
        <v>470014.554</v>
      </c>
      <c r="T341">
        <v>498444.76900000009</v>
      </c>
      <c r="U341">
        <v>522453.97999999992</v>
      </c>
      <c r="V341">
        <v>499379.65099999995</v>
      </c>
      <c r="W341">
        <v>510886.11800000002</v>
      </c>
      <c r="X341">
        <v>510036.22999999992</v>
      </c>
      <c r="Y341">
        <v>317239.18099999998</v>
      </c>
      <c r="Z341">
        <v>162959.386</v>
      </c>
      <c r="AA341">
        <v>76676.899000000005</v>
      </c>
      <c r="AB341" s="12">
        <f t="shared" si="27"/>
        <v>0</v>
      </c>
      <c r="AC341" s="12">
        <f t="shared" si="28"/>
        <v>0</v>
      </c>
      <c r="AD341" s="12">
        <f t="shared" si="29"/>
        <v>0</v>
      </c>
      <c r="AE341" s="12">
        <f t="shared" si="30"/>
        <v>0</v>
      </c>
      <c r="AF341" s="12">
        <f t="shared" si="30"/>
        <v>0</v>
      </c>
      <c r="AG341" s="12">
        <f t="shared" si="30"/>
        <v>2.1531217256523692E-5</v>
      </c>
      <c r="AH341" s="12">
        <f t="shared" si="30"/>
        <v>4.313419068288542E-5</v>
      </c>
      <c r="AI341" s="12">
        <f t="shared" si="31"/>
        <v>8.5109285413266779E-5</v>
      </c>
      <c r="AJ341" s="12">
        <f t="shared" si="31"/>
        <v>2.2705043819936827E-4</v>
      </c>
      <c r="AK341" s="12">
        <f t="shared" si="31"/>
        <v>2.2953458250835105E-3</v>
      </c>
      <c r="AL341">
        <v>3910</v>
      </c>
      <c r="AM341">
        <v>656.28</v>
      </c>
      <c r="AN341">
        <v>260</v>
      </c>
      <c r="AO341">
        <v>615</v>
      </c>
      <c r="AP341">
        <v>58</v>
      </c>
      <c r="AQ341">
        <v>0</v>
      </c>
      <c r="AR341">
        <v>21</v>
      </c>
      <c r="AS341">
        <v>0</v>
      </c>
      <c r="AT341">
        <v>40.178697600000028</v>
      </c>
      <c r="AU341">
        <v>1211</v>
      </c>
      <c r="AV341">
        <v>651</v>
      </c>
      <c r="AW341">
        <v>139357</v>
      </c>
    </row>
    <row r="342" spans="1:49" x14ac:dyDescent="0.25">
      <c r="A342" s="1" t="s">
        <v>296</v>
      </c>
      <c r="B342" s="1" t="s">
        <v>48</v>
      </c>
      <c r="C342" s="1">
        <v>2015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10</v>
      </c>
      <c r="L342">
        <v>48</v>
      </c>
      <c r="M342">
        <v>210</v>
      </c>
      <c r="N342">
        <v>268</v>
      </c>
      <c r="O342">
        <v>3777756</v>
      </c>
      <c r="P342">
        <v>1866500</v>
      </c>
      <c r="Q342">
        <v>1911256</v>
      </c>
      <c r="R342">
        <v>223552.65700000004</v>
      </c>
      <c r="S342">
        <v>464054.46699999995</v>
      </c>
      <c r="T342">
        <v>495284.79100000008</v>
      </c>
      <c r="U342">
        <v>521572.04599999991</v>
      </c>
      <c r="V342">
        <v>493857.64700000006</v>
      </c>
      <c r="W342">
        <v>497180.55999999994</v>
      </c>
      <c r="X342">
        <v>509053.87999999989</v>
      </c>
      <c r="Y342">
        <v>330949.71800000005</v>
      </c>
      <c r="Z342">
        <v>162555.117</v>
      </c>
      <c r="AA342">
        <v>78316.396999999997</v>
      </c>
      <c r="AB342" s="12">
        <f t="shared" si="27"/>
        <v>0</v>
      </c>
      <c r="AC342" s="12">
        <f t="shared" si="28"/>
        <v>0</v>
      </c>
      <c r="AD342" s="12">
        <f t="shared" si="29"/>
        <v>0</v>
      </c>
      <c r="AE342" s="12">
        <f t="shared" si="30"/>
        <v>0</v>
      </c>
      <c r="AF342" s="12">
        <f t="shared" si="30"/>
        <v>0</v>
      </c>
      <c r="AG342" s="12">
        <f t="shared" si="30"/>
        <v>0</v>
      </c>
      <c r="AH342" s="12">
        <f t="shared" si="30"/>
        <v>0</v>
      </c>
      <c r="AI342" s="12">
        <f t="shared" si="31"/>
        <v>3.0216070466632028E-5</v>
      </c>
      <c r="AJ342" s="12">
        <f t="shared" si="31"/>
        <v>2.9528446034707111E-4</v>
      </c>
      <c r="AK342" s="12">
        <f t="shared" si="31"/>
        <v>2.6814308119920277E-3</v>
      </c>
      <c r="AL342">
        <v>8307</v>
      </c>
      <c r="AM342">
        <v>311.66000000000003</v>
      </c>
      <c r="AN342">
        <v>1</v>
      </c>
      <c r="AO342">
        <v>1084</v>
      </c>
      <c r="AP342">
        <v>221</v>
      </c>
      <c r="AQ342">
        <v>0</v>
      </c>
      <c r="AR342">
        <v>164</v>
      </c>
      <c r="AS342">
        <v>0</v>
      </c>
      <c r="AT342">
        <v>35.766165199999989</v>
      </c>
      <c r="AU342">
        <v>1277</v>
      </c>
      <c r="AV342">
        <v>561</v>
      </c>
      <c r="AW342">
        <v>149648</v>
      </c>
    </row>
    <row r="343" spans="1:49" x14ac:dyDescent="0.25">
      <c r="A343" s="1" t="s">
        <v>447</v>
      </c>
      <c r="B343" s="1" t="s">
        <v>48</v>
      </c>
      <c r="C343" s="1">
        <v>2016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40</v>
      </c>
      <c r="L343">
        <v>45</v>
      </c>
      <c r="M343">
        <v>160</v>
      </c>
      <c r="N343">
        <v>245</v>
      </c>
      <c r="O343">
        <v>3966871</v>
      </c>
      <c r="P343">
        <v>1963873</v>
      </c>
      <c r="Q343">
        <v>2002998</v>
      </c>
      <c r="R343">
        <v>230554.40299999999</v>
      </c>
      <c r="S343">
        <v>479169.77999999997</v>
      </c>
      <c r="T343">
        <v>509292.72499999998</v>
      </c>
      <c r="U343">
        <v>546719.34000000008</v>
      </c>
      <c r="V343">
        <v>516977.07700000005</v>
      </c>
      <c r="W343">
        <v>514357.321</v>
      </c>
      <c r="X343">
        <v>536704.63099999994</v>
      </c>
      <c r="Y343">
        <v>373606.99100000004</v>
      </c>
      <c r="Z343">
        <v>175018.73500000002</v>
      </c>
      <c r="AA343">
        <v>84529.168999999994</v>
      </c>
      <c r="AB343" s="12">
        <f t="shared" si="27"/>
        <v>0</v>
      </c>
      <c r="AC343" s="12">
        <f t="shared" si="28"/>
        <v>0</v>
      </c>
      <c r="AD343" s="12">
        <f t="shared" si="29"/>
        <v>0</v>
      </c>
      <c r="AE343" s="12">
        <f t="shared" si="30"/>
        <v>0</v>
      </c>
      <c r="AF343" s="12">
        <f t="shared" si="30"/>
        <v>0</v>
      </c>
      <c r="AG343" s="12">
        <f t="shared" si="30"/>
        <v>0</v>
      </c>
      <c r="AH343" s="12">
        <f t="shared" si="30"/>
        <v>0</v>
      </c>
      <c r="AI343" s="12">
        <f t="shared" si="31"/>
        <v>1.0706437771128323E-4</v>
      </c>
      <c r="AJ343" s="12">
        <f t="shared" si="31"/>
        <v>2.5711533111012373E-4</v>
      </c>
      <c r="AK343" s="12">
        <f t="shared" si="31"/>
        <v>1.8928377256376436E-3</v>
      </c>
      <c r="AL343" t="e">
        <v>#N/A</v>
      </c>
      <c r="AM343" t="e">
        <v>#N/A</v>
      </c>
      <c r="AN343" t="e">
        <v>#N/A</v>
      </c>
      <c r="AO343" t="e">
        <v>#N/A</v>
      </c>
      <c r="AP343" t="e">
        <v>#N/A</v>
      </c>
      <c r="AQ343" t="e">
        <v>#N/A</v>
      </c>
      <c r="AR343" t="e">
        <v>#N/A</v>
      </c>
      <c r="AS343" t="e">
        <v>#N/A</v>
      </c>
      <c r="AT343">
        <v>56.153377800000001</v>
      </c>
      <c r="AU343">
        <v>2545</v>
      </c>
      <c r="AV343">
        <v>634</v>
      </c>
      <c r="AW343">
        <v>185035</v>
      </c>
    </row>
    <row r="344" spans="1:49" x14ac:dyDescent="0.25">
      <c r="A344" s="1" t="s">
        <v>448</v>
      </c>
      <c r="B344" s="1" t="s">
        <v>48</v>
      </c>
      <c r="C344" s="1">
        <v>2017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21</v>
      </c>
      <c r="K344">
        <v>35</v>
      </c>
      <c r="L344">
        <v>90</v>
      </c>
      <c r="M344">
        <v>254</v>
      </c>
      <c r="N344">
        <v>400</v>
      </c>
      <c r="O344">
        <v>3916510</v>
      </c>
      <c r="P344">
        <v>1939693</v>
      </c>
      <c r="Q344">
        <v>1976817</v>
      </c>
      <c r="R344">
        <v>226322</v>
      </c>
      <c r="S344">
        <v>473065</v>
      </c>
      <c r="T344">
        <v>498363</v>
      </c>
      <c r="U344">
        <v>547051</v>
      </c>
      <c r="V344">
        <v>516265</v>
      </c>
      <c r="W344">
        <v>501461</v>
      </c>
      <c r="X344">
        <v>523735</v>
      </c>
      <c r="Y344">
        <v>377179</v>
      </c>
      <c r="Z344">
        <v>172622</v>
      </c>
      <c r="AA344">
        <v>80447</v>
      </c>
      <c r="AB344" s="12">
        <f t="shared" si="27"/>
        <v>0</v>
      </c>
      <c r="AC344" s="12">
        <f t="shared" si="28"/>
        <v>0</v>
      </c>
      <c r="AD344" s="12">
        <f t="shared" si="29"/>
        <v>0</v>
      </c>
      <c r="AE344" s="12">
        <f t="shared" si="30"/>
        <v>0</v>
      </c>
      <c r="AF344" s="12">
        <f t="shared" si="30"/>
        <v>0</v>
      </c>
      <c r="AG344" s="12">
        <f t="shared" si="30"/>
        <v>0</v>
      </c>
      <c r="AH344" s="12">
        <f t="shared" si="30"/>
        <v>4.0096613745501067E-5</v>
      </c>
      <c r="AI344" s="12">
        <f t="shared" si="31"/>
        <v>9.2794137531516862E-5</v>
      </c>
      <c r="AJ344" s="12">
        <f t="shared" si="31"/>
        <v>5.2137039311327636E-4</v>
      </c>
      <c r="AK344" s="12">
        <f t="shared" si="31"/>
        <v>3.1573582607182368E-3</v>
      </c>
      <c r="AL344" t="e">
        <v>#N/A</v>
      </c>
      <c r="AM344" t="e">
        <v>#N/A</v>
      </c>
      <c r="AN344" t="e">
        <v>#N/A</v>
      </c>
      <c r="AO344" t="e">
        <v>#N/A</v>
      </c>
      <c r="AP344" t="e">
        <v>#N/A</v>
      </c>
      <c r="AQ344" t="e">
        <v>#N/A</v>
      </c>
      <c r="AR344" t="e">
        <v>#N/A</v>
      </c>
      <c r="AS344" t="e">
        <v>#N/A</v>
      </c>
      <c r="AT344">
        <v>69.617309900000009</v>
      </c>
      <c r="AU344">
        <v>19502</v>
      </c>
      <c r="AV344">
        <v>2510</v>
      </c>
      <c r="AW344">
        <v>1077822</v>
      </c>
    </row>
    <row r="345" spans="1:49" x14ac:dyDescent="0.25">
      <c r="A345" s="1" t="s">
        <v>527</v>
      </c>
      <c r="B345" s="1" t="s">
        <v>49</v>
      </c>
      <c r="C345" s="1">
        <v>2009</v>
      </c>
      <c r="D345">
        <v>0</v>
      </c>
      <c r="E345">
        <v>0</v>
      </c>
      <c r="F345">
        <v>0</v>
      </c>
      <c r="G345">
        <v>0</v>
      </c>
      <c r="H345">
        <v>10</v>
      </c>
      <c r="I345">
        <v>68</v>
      </c>
      <c r="J345">
        <v>166</v>
      </c>
      <c r="K345">
        <v>270</v>
      </c>
      <c r="L345">
        <v>686</v>
      </c>
      <c r="M345">
        <v>1232</v>
      </c>
      <c r="N345">
        <v>2432</v>
      </c>
      <c r="O345">
        <v>12516596</v>
      </c>
      <c r="P345">
        <v>6085440</v>
      </c>
      <c r="Q345">
        <v>6431156</v>
      </c>
      <c r="R345">
        <v>739141.19899999979</v>
      </c>
      <c r="S345">
        <v>1545708.8149999995</v>
      </c>
      <c r="T345">
        <v>1717902.9739999997</v>
      </c>
      <c r="U345">
        <v>1500928.5100000002</v>
      </c>
      <c r="V345">
        <v>1727959.683</v>
      </c>
      <c r="W345">
        <v>1915532.784</v>
      </c>
      <c r="X345">
        <v>1453344.2419999996</v>
      </c>
      <c r="Y345">
        <v>916825.93900000001</v>
      </c>
      <c r="Z345">
        <v>714108.0060000004</v>
      </c>
      <c r="AA345">
        <v>284686.71100000001</v>
      </c>
      <c r="AB345" s="12">
        <f t="shared" si="27"/>
        <v>0</v>
      </c>
      <c r="AC345" s="12">
        <f t="shared" si="28"/>
        <v>0</v>
      </c>
      <c r="AD345" s="12">
        <f t="shared" si="29"/>
        <v>0</v>
      </c>
      <c r="AE345" s="12">
        <f t="shared" si="30"/>
        <v>0</v>
      </c>
      <c r="AF345" s="12">
        <f t="shared" si="30"/>
        <v>5.7871720610046202E-6</v>
      </c>
      <c r="AG345" s="12">
        <f t="shared" si="30"/>
        <v>3.5499261911875482E-5</v>
      </c>
      <c r="AH345" s="12">
        <f t="shared" si="30"/>
        <v>1.1421932616016794E-4</v>
      </c>
      <c r="AI345" s="12">
        <f t="shared" si="31"/>
        <v>2.9449428568141767E-4</v>
      </c>
      <c r="AJ345" s="12">
        <f t="shared" si="31"/>
        <v>9.6063899891356155E-4</v>
      </c>
      <c r="AK345" s="12">
        <f t="shared" si="31"/>
        <v>4.3275641341755499E-3</v>
      </c>
      <c r="AL345" t="e">
        <v>#N/A</v>
      </c>
      <c r="AM345" t="e">
        <v>#N/A</v>
      </c>
      <c r="AN345" t="e">
        <v>#N/A</v>
      </c>
      <c r="AO345" t="e">
        <v>#N/A</v>
      </c>
      <c r="AP345" t="e">
        <v>#N/A</v>
      </c>
      <c r="AQ345" t="e">
        <v>#N/A</v>
      </c>
      <c r="AR345" t="e">
        <v>#N/A</v>
      </c>
      <c r="AS345" t="e">
        <v>#N/A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s="1" t="s">
        <v>297</v>
      </c>
      <c r="B346" s="1" t="s">
        <v>49</v>
      </c>
      <c r="C346" s="1">
        <v>2010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12</v>
      </c>
      <c r="J346">
        <v>115</v>
      </c>
      <c r="K346">
        <v>256</v>
      </c>
      <c r="L346">
        <v>615</v>
      </c>
      <c r="M346">
        <v>1176</v>
      </c>
      <c r="N346">
        <v>2174</v>
      </c>
      <c r="O346">
        <v>12554832</v>
      </c>
      <c r="P346">
        <v>6110665</v>
      </c>
      <c r="Q346">
        <v>6444167</v>
      </c>
      <c r="R346">
        <v>725472.36099999992</v>
      </c>
      <c r="S346">
        <v>1554319.3720000007</v>
      </c>
      <c r="T346">
        <v>1753352.3289999997</v>
      </c>
      <c r="U346">
        <v>1478699.139</v>
      </c>
      <c r="V346">
        <v>1683489.1369999996</v>
      </c>
      <c r="W346">
        <v>1923625.3540000001</v>
      </c>
      <c r="X346">
        <v>1517166.7909999995</v>
      </c>
      <c r="Y346">
        <v>937049.86599999981</v>
      </c>
      <c r="Z346">
        <v>696249.81799999985</v>
      </c>
      <c r="AA346">
        <v>286485.72899999999</v>
      </c>
      <c r="AB346" s="12">
        <f t="shared" si="27"/>
        <v>0</v>
      </c>
      <c r="AC346" s="12">
        <f t="shared" si="28"/>
        <v>0</v>
      </c>
      <c r="AD346" s="12">
        <f t="shared" si="29"/>
        <v>0</v>
      </c>
      <c r="AE346" s="12">
        <f t="shared" si="30"/>
        <v>0</v>
      </c>
      <c r="AF346" s="12">
        <f t="shared" si="30"/>
        <v>0</v>
      </c>
      <c r="AG346" s="12">
        <f t="shared" si="30"/>
        <v>6.2382209586950573E-6</v>
      </c>
      <c r="AH346" s="12">
        <f t="shared" si="30"/>
        <v>7.5799180869362995E-5</v>
      </c>
      <c r="AI346" s="12">
        <f t="shared" si="31"/>
        <v>2.7319784067927081E-4</v>
      </c>
      <c r="AJ346" s="12">
        <f t="shared" si="31"/>
        <v>8.8330364202694864E-4</v>
      </c>
      <c r="AK346" s="12">
        <f t="shared" si="31"/>
        <v>4.1049165140089753E-3</v>
      </c>
      <c r="AL346">
        <v>2530</v>
      </c>
      <c r="AM346">
        <v>153.04999999999998</v>
      </c>
      <c r="AN346">
        <v>38</v>
      </c>
      <c r="AO346">
        <v>259</v>
      </c>
      <c r="AP346">
        <v>29</v>
      </c>
      <c r="AQ346">
        <v>0</v>
      </c>
      <c r="AR346">
        <v>43</v>
      </c>
      <c r="AS346">
        <v>0</v>
      </c>
      <c r="AT346">
        <v>15.474741000000002</v>
      </c>
      <c r="AU346">
        <v>2325</v>
      </c>
      <c r="AV346">
        <v>808</v>
      </c>
      <c r="AW346">
        <v>208162</v>
      </c>
    </row>
    <row r="347" spans="1:49" x14ac:dyDescent="0.25">
      <c r="A347" s="1" t="s">
        <v>298</v>
      </c>
      <c r="B347" s="1" t="s">
        <v>49</v>
      </c>
      <c r="C347" s="1">
        <v>2011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42</v>
      </c>
      <c r="J347">
        <v>170</v>
      </c>
      <c r="K347">
        <v>312</v>
      </c>
      <c r="L347">
        <v>691</v>
      </c>
      <c r="M347">
        <v>1423</v>
      </c>
      <c r="N347">
        <v>2638</v>
      </c>
      <c r="O347">
        <v>12505696</v>
      </c>
      <c r="P347">
        <v>6091206</v>
      </c>
      <c r="Q347">
        <v>6414490</v>
      </c>
      <c r="R347">
        <v>720027.64300000004</v>
      </c>
      <c r="S347">
        <v>1531028.1340000001</v>
      </c>
      <c r="T347">
        <v>1752560.2529999998</v>
      </c>
      <c r="U347">
        <v>1482769.2370000004</v>
      </c>
      <c r="V347">
        <v>1632951.3779999998</v>
      </c>
      <c r="W347">
        <v>1907256.196</v>
      </c>
      <c r="X347">
        <v>1557111.8379999998</v>
      </c>
      <c r="Y347">
        <v>947215.16099999973</v>
      </c>
      <c r="Z347">
        <v>677199.06099999987</v>
      </c>
      <c r="AA347">
        <v>292467.32800000004</v>
      </c>
      <c r="AB347" s="12">
        <f t="shared" si="27"/>
        <v>0</v>
      </c>
      <c r="AC347" s="12">
        <f t="shared" si="28"/>
        <v>0</v>
      </c>
      <c r="AD347" s="12">
        <f t="shared" si="29"/>
        <v>0</v>
      </c>
      <c r="AE347" s="12">
        <f t="shared" si="30"/>
        <v>0</v>
      </c>
      <c r="AF347" s="12">
        <f t="shared" si="30"/>
        <v>0</v>
      </c>
      <c r="AG347" s="12">
        <f t="shared" si="30"/>
        <v>2.2021163222898242E-5</v>
      </c>
      <c r="AH347" s="12">
        <f t="shared" si="30"/>
        <v>1.0917648678231937E-4</v>
      </c>
      <c r="AI347" s="12">
        <f t="shared" si="31"/>
        <v>3.293866196890403E-4</v>
      </c>
      <c r="AJ347" s="12">
        <f t="shared" si="31"/>
        <v>1.0203794420205201E-3</v>
      </c>
      <c r="AK347" s="12">
        <f t="shared" si="31"/>
        <v>4.8655007372310653E-3</v>
      </c>
      <c r="AL347">
        <v>10149</v>
      </c>
      <c r="AM347">
        <v>558.35000000000014</v>
      </c>
      <c r="AN347">
        <v>754</v>
      </c>
      <c r="AO347">
        <v>1091</v>
      </c>
      <c r="AP347">
        <v>65</v>
      </c>
      <c r="AQ347">
        <v>1</v>
      </c>
      <c r="AR347">
        <v>341</v>
      </c>
      <c r="AS347">
        <v>0</v>
      </c>
      <c r="AT347">
        <v>73.388052999999985</v>
      </c>
      <c r="AU347">
        <v>11309</v>
      </c>
      <c r="AV347">
        <v>2548</v>
      </c>
      <c r="AW347">
        <v>761885</v>
      </c>
    </row>
    <row r="348" spans="1:49" x14ac:dyDescent="0.25">
      <c r="A348" s="1" t="s">
        <v>299</v>
      </c>
      <c r="B348" s="1" t="s">
        <v>49</v>
      </c>
      <c r="C348" s="1">
        <v>2012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78</v>
      </c>
      <c r="K348">
        <v>258</v>
      </c>
      <c r="L348">
        <v>646</v>
      </c>
      <c r="M348">
        <v>1208</v>
      </c>
      <c r="N348">
        <v>2190</v>
      </c>
      <c r="O348">
        <v>12620483</v>
      </c>
      <c r="P348">
        <v>6149992</v>
      </c>
      <c r="Q348">
        <v>6470491</v>
      </c>
      <c r="R348">
        <v>722424.2620000001</v>
      </c>
      <c r="S348">
        <v>1533744.8569999994</v>
      </c>
      <c r="T348">
        <v>1761444.054</v>
      </c>
      <c r="U348">
        <v>1513076.6430000006</v>
      </c>
      <c r="V348">
        <v>1606425.2390000001</v>
      </c>
      <c r="W348">
        <v>1911483.2229999995</v>
      </c>
      <c r="X348">
        <v>1614674.6670000001</v>
      </c>
      <c r="Y348">
        <v>985576.42499999958</v>
      </c>
      <c r="Z348">
        <v>670712.89899999998</v>
      </c>
      <c r="AA348">
        <v>303341.68100000016</v>
      </c>
      <c r="AB348" s="12">
        <f t="shared" si="27"/>
        <v>0</v>
      </c>
      <c r="AC348" s="12">
        <f t="shared" si="28"/>
        <v>0</v>
      </c>
      <c r="AD348" s="12">
        <f t="shared" si="29"/>
        <v>0</v>
      </c>
      <c r="AE348" s="12">
        <f t="shared" si="30"/>
        <v>0</v>
      </c>
      <c r="AF348" s="12">
        <f t="shared" si="30"/>
        <v>0</v>
      </c>
      <c r="AG348" s="12">
        <f t="shared" si="30"/>
        <v>0</v>
      </c>
      <c r="AH348" s="12">
        <f t="shared" si="30"/>
        <v>4.8306944794594957E-5</v>
      </c>
      <c r="AI348" s="12">
        <f t="shared" si="31"/>
        <v>2.6177574204861901E-4</v>
      </c>
      <c r="AJ348" s="12">
        <f t="shared" si="31"/>
        <v>9.631542810092877E-4</v>
      </c>
      <c r="AK348" s="12">
        <f t="shared" si="31"/>
        <v>3.9823079901769231E-3</v>
      </c>
      <c r="AL348">
        <v>8740</v>
      </c>
      <c r="AM348">
        <v>516.25</v>
      </c>
      <c r="AN348">
        <v>105</v>
      </c>
      <c r="AO348">
        <v>942</v>
      </c>
      <c r="AP348">
        <v>13</v>
      </c>
      <c r="AQ348">
        <v>0</v>
      </c>
      <c r="AR348">
        <v>288</v>
      </c>
      <c r="AS348">
        <v>12</v>
      </c>
      <c r="AT348">
        <v>63.299371999999991</v>
      </c>
      <c r="AU348">
        <v>9406</v>
      </c>
      <c r="AV348">
        <v>2581</v>
      </c>
      <c r="AW348">
        <v>744139</v>
      </c>
    </row>
    <row r="349" spans="1:49" x14ac:dyDescent="0.25">
      <c r="A349" s="1" t="s">
        <v>300</v>
      </c>
      <c r="B349" s="1" t="s">
        <v>49</v>
      </c>
      <c r="C349" s="1">
        <v>2013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24</v>
      </c>
      <c r="J349">
        <v>181</v>
      </c>
      <c r="K349">
        <v>302</v>
      </c>
      <c r="L349">
        <v>708</v>
      </c>
      <c r="M349">
        <v>1526</v>
      </c>
      <c r="N349">
        <v>2741</v>
      </c>
      <c r="O349">
        <v>12582017</v>
      </c>
      <c r="P349">
        <v>6136654</v>
      </c>
      <c r="Q349">
        <v>6445363</v>
      </c>
      <c r="R349">
        <v>714393.63199999975</v>
      </c>
      <c r="S349">
        <v>1518362.7389999998</v>
      </c>
      <c r="T349">
        <v>1742237.4549999998</v>
      </c>
      <c r="U349">
        <v>1536398.372</v>
      </c>
      <c r="V349">
        <v>1566108.3139999998</v>
      </c>
      <c r="W349">
        <v>1880276.4209999999</v>
      </c>
      <c r="X349">
        <v>1650045.1699999997</v>
      </c>
      <c r="Y349">
        <v>1008631.4070000001</v>
      </c>
      <c r="Z349">
        <v>658688.98399999994</v>
      </c>
      <c r="AA349">
        <v>308211.10899999994</v>
      </c>
      <c r="AB349" s="12">
        <f t="shared" si="27"/>
        <v>0</v>
      </c>
      <c r="AC349" s="12">
        <f t="shared" si="28"/>
        <v>0</v>
      </c>
      <c r="AD349" s="12">
        <f t="shared" si="29"/>
        <v>0</v>
      </c>
      <c r="AE349" s="12">
        <f t="shared" si="30"/>
        <v>0</v>
      </c>
      <c r="AF349" s="12">
        <f t="shared" si="30"/>
        <v>0</v>
      </c>
      <c r="AG349" s="12">
        <f t="shared" si="30"/>
        <v>1.2764080712790049E-5</v>
      </c>
      <c r="AH349" s="12">
        <f t="shared" si="30"/>
        <v>1.0969396674152868E-4</v>
      </c>
      <c r="AI349" s="12">
        <f t="shared" si="31"/>
        <v>2.9941562190517827E-4</v>
      </c>
      <c r="AJ349" s="12">
        <f t="shared" si="31"/>
        <v>1.0748623663030625E-3</v>
      </c>
      <c r="AK349" s="12">
        <f t="shared" si="31"/>
        <v>4.9511518418370844E-3</v>
      </c>
      <c r="AL349">
        <v>8713</v>
      </c>
      <c r="AM349">
        <v>579.87999999999988</v>
      </c>
      <c r="AN349">
        <v>254</v>
      </c>
      <c r="AO349">
        <v>858</v>
      </c>
      <c r="AP349">
        <v>10</v>
      </c>
      <c r="AQ349">
        <v>0</v>
      </c>
      <c r="AR349">
        <v>617</v>
      </c>
      <c r="AS349">
        <v>0</v>
      </c>
      <c r="AT349">
        <v>72.978899999999996</v>
      </c>
      <c r="AU349">
        <v>10423</v>
      </c>
      <c r="AV349">
        <v>2419</v>
      </c>
      <c r="AW349">
        <v>685248</v>
      </c>
    </row>
    <row r="350" spans="1:49" x14ac:dyDescent="0.25">
      <c r="A350" s="1" t="s">
        <v>301</v>
      </c>
      <c r="B350" s="1" t="s">
        <v>49</v>
      </c>
      <c r="C350" s="1">
        <v>2014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59</v>
      </c>
      <c r="J350">
        <v>210</v>
      </c>
      <c r="K350">
        <v>320</v>
      </c>
      <c r="L350">
        <v>611</v>
      </c>
      <c r="M350">
        <v>1232</v>
      </c>
      <c r="N350">
        <v>2432</v>
      </c>
      <c r="O350">
        <v>12509418</v>
      </c>
      <c r="P350">
        <v>6104525</v>
      </c>
      <c r="Q350">
        <v>6404893</v>
      </c>
      <c r="R350">
        <v>707552.38400000019</v>
      </c>
      <c r="S350">
        <v>1499872.4420000005</v>
      </c>
      <c r="T350">
        <v>1704753.8540000001</v>
      </c>
      <c r="U350">
        <v>1554535.5030000003</v>
      </c>
      <c r="V350">
        <v>1527752.5890000004</v>
      </c>
      <c r="W350">
        <v>1840690.8940000003</v>
      </c>
      <c r="X350">
        <v>1676020.0329999998</v>
      </c>
      <c r="Y350">
        <v>1040713.6540000001</v>
      </c>
      <c r="Z350">
        <v>647888.196</v>
      </c>
      <c r="AA350">
        <v>313739.38500000001</v>
      </c>
      <c r="AB350" s="12">
        <f t="shared" si="27"/>
        <v>0</v>
      </c>
      <c r="AC350" s="12">
        <f t="shared" si="28"/>
        <v>0</v>
      </c>
      <c r="AD350" s="12">
        <f t="shared" si="29"/>
        <v>0</v>
      </c>
      <c r="AE350" s="12">
        <f t="shared" si="30"/>
        <v>0</v>
      </c>
      <c r="AF350" s="12">
        <f t="shared" si="30"/>
        <v>0</v>
      </c>
      <c r="AG350" s="12">
        <f t="shared" si="30"/>
        <v>3.2053181874435888E-5</v>
      </c>
      <c r="AH350" s="12">
        <f t="shared" si="30"/>
        <v>1.2529683169962445E-4</v>
      </c>
      <c r="AI350" s="12">
        <f t="shared" si="31"/>
        <v>3.0748131224191659E-4</v>
      </c>
      <c r="AJ350" s="12">
        <f t="shared" si="31"/>
        <v>9.4306394802723035E-4</v>
      </c>
      <c r="AK350" s="12">
        <f t="shared" si="31"/>
        <v>3.9268260820999566E-3</v>
      </c>
      <c r="AL350">
        <v>15078</v>
      </c>
      <c r="AM350">
        <v>775.15000000000009</v>
      </c>
      <c r="AN350">
        <v>822</v>
      </c>
      <c r="AO350">
        <v>934</v>
      </c>
      <c r="AP350">
        <v>961</v>
      </c>
      <c r="AQ350">
        <v>0</v>
      </c>
      <c r="AR350">
        <v>354</v>
      </c>
      <c r="AS350">
        <v>0</v>
      </c>
      <c r="AT350">
        <v>89.340600999999978</v>
      </c>
      <c r="AU350">
        <v>10742</v>
      </c>
      <c r="AV350">
        <v>2068</v>
      </c>
      <c r="AW350">
        <v>637705</v>
      </c>
    </row>
    <row r="351" spans="1:49" x14ac:dyDescent="0.25">
      <c r="A351" s="1" t="s">
        <v>302</v>
      </c>
      <c r="B351" s="1" t="s">
        <v>49</v>
      </c>
      <c r="C351" s="1">
        <v>2015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33</v>
      </c>
      <c r="J351">
        <v>193</v>
      </c>
      <c r="K351">
        <v>355</v>
      </c>
      <c r="L351">
        <v>697</v>
      </c>
      <c r="M351">
        <v>1508</v>
      </c>
      <c r="N351">
        <v>2786</v>
      </c>
      <c r="O351">
        <v>12416464</v>
      </c>
      <c r="P351">
        <v>6064835</v>
      </c>
      <c r="Q351">
        <v>6351629</v>
      </c>
      <c r="R351">
        <v>701119.59200000018</v>
      </c>
      <c r="S351">
        <v>1481243.8069999998</v>
      </c>
      <c r="T351">
        <v>1701756.4950000006</v>
      </c>
      <c r="U351">
        <v>1569216.2610000006</v>
      </c>
      <c r="V351">
        <v>1490626.4790000003</v>
      </c>
      <c r="W351">
        <v>1788497.4560000005</v>
      </c>
      <c r="X351">
        <v>1683137.3970000001</v>
      </c>
      <c r="Y351">
        <v>1066015.9660000002</v>
      </c>
      <c r="Z351">
        <v>633377.90299999982</v>
      </c>
      <c r="AA351">
        <v>308740.5</v>
      </c>
      <c r="AB351" s="12">
        <f t="shared" si="27"/>
        <v>0</v>
      </c>
      <c r="AC351" s="12">
        <f t="shared" si="28"/>
        <v>0</v>
      </c>
      <c r="AD351" s="12">
        <f t="shared" si="29"/>
        <v>0</v>
      </c>
      <c r="AE351" s="12">
        <f t="shared" si="30"/>
        <v>0</v>
      </c>
      <c r="AF351" s="12">
        <f t="shared" si="30"/>
        <v>0</v>
      </c>
      <c r="AG351" s="12">
        <f t="shared" si="30"/>
        <v>1.8451242348314522E-5</v>
      </c>
      <c r="AH351" s="12">
        <f t="shared" si="30"/>
        <v>1.1466681231371867E-4</v>
      </c>
      <c r="AI351" s="12">
        <f t="shared" si="31"/>
        <v>3.3301565016147228E-4</v>
      </c>
      <c r="AJ351" s="12">
        <f t="shared" si="31"/>
        <v>1.1004488737271282E-3</v>
      </c>
      <c r="AK351" s="12">
        <f t="shared" si="31"/>
        <v>4.8843608143408464E-3</v>
      </c>
      <c r="AL351">
        <v>17033</v>
      </c>
      <c r="AM351">
        <v>231.91000000000003</v>
      </c>
      <c r="AN351">
        <v>2</v>
      </c>
      <c r="AO351">
        <v>849</v>
      </c>
      <c r="AP351">
        <v>891</v>
      </c>
      <c r="AQ351">
        <v>0</v>
      </c>
      <c r="AR351">
        <v>358</v>
      </c>
      <c r="AS351">
        <v>0</v>
      </c>
      <c r="AT351">
        <v>92.376425000000026</v>
      </c>
      <c r="AU351">
        <v>12296</v>
      </c>
      <c r="AV351">
        <v>2458</v>
      </c>
      <c r="AW351">
        <v>655914</v>
      </c>
    </row>
    <row r="352" spans="1:49" x14ac:dyDescent="0.25">
      <c r="A352" s="1" t="s">
        <v>449</v>
      </c>
      <c r="B352" s="1" t="s">
        <v>49</v>
      </c>
      <c r="C352" s="1">
        <v>2016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32</v>
      </c>
      <c r="J352">
        <v>126</v>
      </c>
      <c r="K352">
        <v>356</v>
      </c>
      <c r="L352">
        <v>624</v>
      </c>
      <c r="M352">
        <v>1191</v>
      </c>
      <c r="N352">
        <v>2329</v>
      </c>
      <c r="O352">
        <v>12694911</v>
      </c>
      <c r="P352">
        <v>6207857</v>
      </c>
      <c r="Q352">
        <v>6487054</v>
      </c>
      <c r="R352">
        <v>710555.89800000004</v>
      </c>
      <c r="S352">
        <v>1500531.7320000001</v>
      </c>
      <c r="T352">
        <v>1705344.0869999994</v>
      </c>
      <c r="U352">
        <v>1626741.355</v>
      </c>
      <c r="V352">
        <v>1506314.5339999998</v>
      </c>
      <c r="W352">
        <v>1789850.4019999995</v>
      </c>
      <c r="X352">
        <v>1745805.709</v>
      </c>
      <c r="Y352">
        <v>1140570.2300000004</v>
      </c>
      <c r="Z352">
        <v>651995.60100000002</v>
      </c>
      <c r="AA352">
        <v>321261.679</v>
      </c>
      <c r="AB352" s="12">
        <f t="shared" si="27"/>
        <v>0</v>
      </c>
      <c r="AC352" s="12">
        <f t="shared" si="28"/>
        <v>0</v>
      </c>
      <c r="AD352" s="12">
        <f t="shared" si="29"/>
        <v>0</v>
      </c>
      <c r="AE352" s="12">
        <f t="shared" si="30"/>
        <v>0</v>
      </c>
      <c r="AF352" s="12">
        <f t="shared" si="30"/>
        <v>0</v>
      </c>
      <c r="AG352" s="12">
        <f t="shared" si="30"/>
        <v>1.7878589162671267E-5</v>
      </c>
      <c r="AH352" s="12">
        <f t="shared" si="30"/>
        <v>7.2172979702405125E-5</v>
      </c>
      <c r="AI352" s="12">
        <f t="shared" si="31"/>
        <v>3.1212457649363673E-4</v>
      </c>
      <c r="AJ352" s="12">
        <f t="shared" si="31"/>
        <v>9.5706167195444005E-4</v>
      </c>
      <c r="AK352" s="12">
        <f t="shared" si="31"/>
        <v>3.7072582192412685E-3</v>
      </c>
      <c r="AL352" t="e">
        <v>#N/A</v>
      </c>
      <c r="AM352" t="e">
        <v>#N/A</v>
      </c>
      <c r="AN352" t="e">
        <v>#N/A</v>
      </c>
      <c r="AO352" t="e">
        <v>#N/A</v>
      </c>
      <c r="AP352" t="e">
        <v>#N/A</v>
      </c>
      <c r="AQ352" t="e">
        <v>#N/A</v>
      </c>
      <c r="AR352" t="e">
        <v>#N/A</v>
      </c>
      <c r="AS352" t="e">
        <v>#N/A</v>
      </c>
      <c r="AT352">
        <v>86.558667000000014</v>
      </c>
      <c r="AU352">
        <v>11045</v>
      </c>
      <c r="AV352">
        <v>2331</v>
      </c>
      <c r="AW352">
        <v>652384</v>
      </c>
    </row>
    <row r="353" spans="1:49" x14ac:dyDescent="0.25">
      <c r="A353" s="1" t="s">
        <v>450</v>
      </c>
      <c r="B353" s="1" t="s">
        <v>49</v>
      </c>
      <c r="C353" s="1">
        <v>2017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25</v>
      </c>
      <c r="J353">
        <v>194</v>
      </c>
      <c r="K353">
        <v>360</v>
      </c>
      <c r="L353">
        <v>611</v>
      </c>
      <c r="M353">
        <v>1422</v>
      </c>
      <c r="N353">
        <v>2612</v>
      </c>
      <c r="O353">
        <v>12746614</v>
      </c>
      <c r="P353">
        <v>6234352</v>
      </c>
      <c r="Q353">
        <v>6512262</v>
      </c>
      <c r="R353">
        <v>709882</v>
      </c>
      <c r="S353">
        <v>1496357</v>
      </c>
      <c r="T353">
        <v>1690044</v>
      </c>
      <c r="U353">
        <v>1643229</v>
      </c>
      <c r="V353">
        <v>1495692</v>
      </c>
      <c r="W353">
        <v>1763056</v>
      </c>
      <c r="X353">
        <v>1776802</v>
      </c>
      <c r="Y353">
        <v>1191125</v>
      </c>
      <c r="Z353">
        <v>656842</v>
      </c>
      <c r="AA353">
        <v>323585</v>
      </c>
      <c r="AB353" s="12">
        <f t="shared" si="27"/>
        <v>0</v>
      </c>
      <c r="AC353" s="12">
        <f t="shared" si="28"/>
        <v>0</v>
      </c>
      <c r="AD353" s="12">
        <f t="shared" si="29"/>
        <v>0</v>
      </c>
      <c r="AE353" s="12">
        <f t="shared" si="30"/>
        <v>0</v>
      </c>
      <c r="AF353" s="12">
        <f t="shared" si="30"/>
        <v>0</v>
      </c>
      <c r="AG353" s="12">
        <f t="shared" si="30"/>
        <v>1.417992395023187E-5</v>
      </c>
      <c r="AH353" s="12">
        <f t="shared" si="30"/>
        <v>1.0918492887783782E-4</v>
      </c>
      <c r="AI353" s="12">
        <f t="shared" si="31"/>
        <v>3.0223528177143456E-4</v>
      </c>
      <c r="AJ353" s="12">
        <f t="shared" si="31"/>
        <v>9.3020848240520549E-4</v>
      </c>
      <c r="AK353" s="12">
        <f t="shared" si="31"/>
        <v>4.3945176692368314E-3</v>
      </c>
      <c r="AL353" t="e">
        <v>#N/A</v>
      </c>
      <c r="AM353" t="e">
        <v>#N/A</v>
      </c>
      <c r="AN353" t="e">
        <v>#N/A</v>
      </c>
      <c r="AO353" t="e">
        <v>#N/A</v>
      </c>
      <c r="AP353" t="e">
        <v>#N/A</v>
      </c>
      <c r="AQ353" t="e">
        <v>#N/A</v>
      </c>
      <c r="AR353" t="e">
        <v>#N/A</v>
      </c>
      <c r="AS353" t="e">
        <v>#N/A</v>
      </c>
      <c r="AT353">
        <v>82.131838999999999</v>
      </c>
      <c r="AU353">
        <v>28471</v>
      </c>
      <c r="AV353">
        <v>5753</v>
      </c>
      <c r="AW353">
        <v>2036655</v>
      </c>
    </row>
    <row r="354" spans="1:49" x14ac:dyDescent="0.25">
      <c r="A354" s="1" t="s">
        <v>528</v>
      </c>
      <c r="B354" s="1" t="s">
        <v>50</v>
      </c>
      <c r="C354" s="1">
        <v>2009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12</v>
      </c>
      <c r="M354">
        <v>58</v>
      </c>
      <c r="N354">
        <v>70</v>
      </c>
      <c r="O354">
        <v>1057381</v>
      </c>
      <c r="P354">
        <v>512141</v>
      </c>
      <c r="Q354">
        <v>545240</v>
      </c>
      <c r="R354">
        <v>61090.154999999999</v>
      </c>
      <c r="S354">
        <v>129218.09700000001</v>
      </c>
      <c r="T354">
        <v>152566.22200000001</v>
      </c>
      <c r="U354">
        <v>132592.07399999999</v>
      </c>
      <c r="V354">
        <v>153612.867</v>
      </c>
      <c r="W354">
        <v>160689.891</v>
      </c>
      <c r="X354">
        <v>118191.06200000001</v>
      </c>
      <c r="Y354">
        <v>70282.956000000006</v>
      </c>
      <c r="Z354">
        <v>55547.460999999996</v>
      </c>
      <c r="AA354">
        <v>23552.728000000003</v>
      </c>
      <c r="AB354" s="12">
        <f t="shared" si="27"/>
        <v>0</v>
      </c>
      <c r="AC354" s="12">
        <f t="shared" si="28"/>
        <v>0</v>
      </c>
      <c r="AD354" s="12">
        <f t="shared" si="29"/>
        <v>0</v>
      </c>
      <c r="AE354" s="12">
        <f t="shared" si="30"/>
        <v>0</v>
      </c>
      <c r="AF354" s="12">
        <f t="shared" si="30"/>
        <v>0</v>
      </c>
      <c r="AG354" s="12">
        <f t="shared" si="30"/>
        <v>0</v>
      </c>
      <c r="AH354" s="12">
        <f t="shared" si="30"/>
        <v>0</v>
      </c>
      <c r="AI354" s="12">
        <f t="shared" si="31"/>
        <v>0</v>
      </c>
      <c r="AJ354" s="12">
        <f t="shared" si="31"/>
        <v>2.1603147621814794E-4</v>
      </c>
      <c r="AK354" s="12">
        <f t="shared" si="31"/>
        <v>2.4625597510403037E-3</v>
      </c>
      <c r="AL354" t="e">
        <v>#N/A</v>
      </c>
      <c r="AM354" t="e">
        <v>#N/A</v>
      </c>
      <c r="AN354" t="e">
        <v>#N/A</v>
      </c>
      <c r="AO354" t="e">
        <v>#N/A</v>
      </c>
      <c r="AP354" t="e">
        <v>#N/A</v>
      </c>
      <c r="AQ354" t="e">
        <v>#N/A</v>
      </c>
      <c r="AR354" t="e">
        <v>#N/A</v>
      </c>
      <c r="AS354" t="e">
        <v>#N/A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s="1" t="s">
        <v>451</v>
      </c>
      <c r="B355" s="1" t="s">
        <v>50</v>
      </c>
      <c r="C355" s="1">
        <v>2010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10</v>
      </c>
      <c r="M355">
        <v>85</v>
      </c>
      <c r="N355">
        <v>95</v>
      </c>
      <c r="O355">
        <v>1056389</v>
      </c>
      <c r="P355">
        <v>509859</v>
      </c>
      <c r="Q355">
        <v>546530</v>
      </c>
      <c r="R355">
        <v>59283.511000000006</v>
      </c>
      <c r="S355">
        <v>127533.791</v>
      </c>
      <c r="T355">
        <v>160698.1</v>
      </c>
      <c r="U355">
        <v>127788.056</v>
      </c>
      <c r="V355">
        <v>146914.60700000002</v>
      </c>
      <c r="W355">
        <v>160827.18800000002</v>
      </c>
      <c r="X355">
        <v>122761.476</v>
      </c>
      <c r="Y355">
        <v>70635.231</v>
      </c>
      <c r="Z355">
        <v>54667.648999999998</v>
      </c>
      <c r="AA355">
        <v>24560.228999999999</v>
      </c>
      <c r="AB355" s="12">
        <f t="shared" si="27"/>
        <v>0</v>
      </c>
      <c r="AC355" s="12">
        <f t="shared" si="28"/>
        <v>0</v>
      </c>
      <c r="AD355" s="12">
        <f t="shared" si="29"/>
        <v>0</v>
      </c>
      <c r="AE355" s="12">
        <f t="shared" si="30"/>
        <v>0</v>
      </c>
      <c r="AF355" s="12">
        <f t="shared" si="30"/>
        <v>0</v>
      </c>
      <c r="AG355" s="12">
        <f t="shared" si="30"/>
        <v>0</v>
      </c>
      <c r="AH355" s="12">
        <f t="shared" si="30"/>
        <v>0</v>
      </c>
      <c r="AI355" s="12">
        <f t="shared" si="31"/>
        <v>0</v>
      </c>
      <c r="AJ355" s="12">
        <f t="shared" si="31"/>
        <v>1.8292354222146996E-4</v>
      </c>
      <c r="AK355" s="12">
        <f t="shared" si="31"/>
        <v>3.4608797825134287E-3</v>
      </c>
      <c r="AL355" t="e">
        <v>#N/A</v>
      </c>
      <c r="AM355" t="e">
        <v>#N/A</v>
      </c>
      <c r="AN355" t="e">
        <v>#N/A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>
        <v>7.3249160000000009</v>
      </c>
      <c r="AU355">
        <v>409</v>
      </c>
      <c r="AV355">
        <v>273</v>
      </c>
      <c r="AW355">
        <v>77791</v>
      </c>
    </row>
    <row r="356" spans="1:49" x14ac:dyDescent="0.25">
      <c r="A356" s="1" t="s">
        <v>452</v>
      </c>
      <c r="B356" s="1" t="s">
        <v>50</v>
      </c>
      <c r="C356" s="1">
        <v>2011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101</v>
      </c>
      <c r="N356">
        <v>101</v>
      </c>
      <c r="O356">
        <v>1053959</v>
      </c>
      <c r="P356">
        <v>508799</v>
      </c>
      <c r="Q356">
        <v>545160</v>
      </c>
      <c r="R356">
        <v>58002.8</v>
      </c>
      <c r="S356">
        <v>126279.783</v>
      </c>
      <c r="T356">
        <v>161452.304</v>
      </c>
      <c r="U356">
        <v>127379.747</v>
      </c>
      <c r="V356">
        <v>142137.97</v>
      </c>
      <c r="W356">
        <v>160668.035</v>
      </c>
      <c r="X356">
        <v>127612.29800000001</v>
      </c>
      <c r="Y356">
        <v>72231.608000000007</v>
      </c>
      <c r="Z356">
        <v>53682.701000000001</v>
      </c>
      <c r="AA356">
        <v>25087.219000000001</v>
      </c>
      <c r="AB356" s="12">
        <f t="shared" si="27"/>
        <v>0</v>
      </c>
      <c r="AC356" s="12">
        <f t="shared" si="28"/>
        <v>0</v>
      </c>
      <c r="AD356" s="12">
        <f t="shared" si="29"/>
        <v>0</v>
      </c>
      <c r="AE356" s="12">
        <f t="shared" si="30"/>
        <v>0</v>
      </c>
      <c r="AF356" s="12">
        <f t="shared" si="30"/>
        <v>0</v>
      </c>
      <c r="AG356" s="12">
        <f t="shared" si="30"/>
        <v>0</v>
      </c>
      <c r="AH356" s="12">
        <f t="shared" si="30"/>
        <v>0</v>
      </c>
      <c r="AI356" s="12">
        <f t="shared" si="31"/>
        <v>0</v>
      </c>
      <c r="AJ356" s="12">
        <f t="shared" si="31"/>
        <v>0</v>
      </c>
      <c r="AK356" s="12">
        <f t="shared" si="31"/>
        <v>4.0259544112880748E-3</v>
      </c>
      <c r="AL356" t="e">
        <v>#N/A</v>
      </c>
      <c r="AM356" t="e">
        <v>#N/A</v>
      </c>
      <c r="AN356" t="e">
        <v>#N/A</v>
      </c>
      <c r="AO356" t="e">
        <v>#N/A</v>
      </c>
      <c r="AP356" t="e">
        <v>#N/A</v>
      </c>
      <c r="AQ356" t="e">
        <v>#N/A</v>
      </c>
      <c r="AR356" t="e">
        <v>#N/A</v>
      </c>
      <c r="AS356" t="e">
        <v>#N/A</v>
      </c>
      <c r="AT356">
        <v>29.224354700000006</v>
      </c>
      <c r="AU356">
        <v>1803</v>
      </c>
      <c r="AV356">
        <v>969</v>
      </c>
      <c r="AW356">
        <v>276782</v>
      </c>
    </row>
    <row r="357" spans="1:49" x14ac:dyDescent="0.25">
      <c r="A357" s="1" t="s">
        <v>453</v>
      </c>
      <c r="B357" s="1" t="s">
        <v>50</v>
      </c>
      <c r="C357" s="1">
        <v>2012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31</v>
      </c>
      <c r="N357">
        <v>31</v>
      </c>
      <c r="O357">
        <v>1052471</v>
      </c>
      <c r="P357">
        <v>508521</v>
      </c>
      <c r="Q357">
        <v>543950</v>
      </c>
      <c r="R357">
        <v>56621.284999999996</v>
      </c>
      <c r="S357">
        <v>124764.889</v>
      </c>
      <c r="T357">
        <v>161408.93099999998</v>
      </c>
      <c r="U357">
        <v>128129.56299999999</v>
      </c>
      <c r="V357">
        <v>137111.88399999999</v>
      </c>
      <c r="W357">
        <v>160128.08899999998</v>
      </c>
      <c r="X357">
        <v>130742.87300000001</v>
      </c>
      <c r="Y357">
        <v>75064.736999999994</v>
      </c>
      <c r="Z357">
        <v>51452.987000000001</v>
      </c>
      <c r="AA357">
        <v>26116.228000000003</v>
      </c>
      <c r="AB357" s="12">
        <f t="shared" si="27"/>
        <v>0</v>
      </c>
      <c r="AC357" s="12">
        <f t="shared" si="28"/>
        <v>0</v>
      </c>
      <c r="AD357" s="12">
        <f t="shared" si="29"/>
        <v>0</v>
      </c>
      <c r="AE357" s="12">
        <f t="shared" si="30"/>
        <v>0</v>
      </c>
      <c r="AF357" s="12">
        <f t="shared" si="30"/>
        <v>0</v>
      </c>
      <c r="AG357" s="12">
        <f t="shared" si="30"/>
        <v>0</v>
      </c>
      <c r="AH357" s="12">
        <f t="shared" si="30"/>
        <v>0</v>
      </c>
      <c r="AI357" s="12">
        <f t="shared" si="31"/>
        <v>0</v>
      </c>
      <c r="AJ357" s="12">
        <f t="shared" si="31"/>
        <v>0</v>
      </c>
      <c r="AK357" s="12">
        <f t="shared" si="31"/>
        <v>1.1870014306813372E-3</v>
      </c>
      <c r="AL357" t="e">
        <v>#N/A</v>
      </c>
      <c r="AM357" t="e">
        <v>#N/A</v>
      </c>
      <c r="AN357" t="e">
        <v>#N/A</v>
      </c>
      <c r="AO357" t="e">
        <v>#N/A</v>
      </c>
      <c r="AP357" t="e">
        <v>#N/A</v>
      </c>
      <c r="AQ357" t="e">
        <v>#N/A</v>
      </c>
      <c r="AR357" t="e">
        <v>#N/A</v>
      </c>
      <c r="AS357" t="e">
        <v>#N/A</v>
      </c>
      <c r="AT357">
        <v>18.457312499999997</v>
      </c>
      <c r="AU357">
        <v>1067</v>
      </c>
      <c r="AV357">
        <v>995</v>
      </c>
      <c r="AW357">
        <v>285552</v>
      </c>
    </row>
    <row r="358" spans="1:49" x14ac:dyDescent="0.25">
      <c r="A358" s="1" t="s">
        <v>454</v>
      </c>
      <c r="B358" s="1" t="s">
        <v>50</v>
      </c>
      <c r="C358" s="1">
        <v>2013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10</v>
      </c>
      <c r="M358">
        <v>61</v>
      </c>
      <c r="N358">
        <v>71</v>
      </c>
      <c r="O358">
        <v>1051695</v>
      </c>
      <c r="P358">
        <v>508455</v>
      </c>
      <c r="Q358">
        <v>543240</v>
      </c>
      <c r="R358">
        <v>56278.313000000002</v>
      </c>
      <c r="S358">
        <v>123212.005</v>
      </c>
      <c r="T358">
        <v>160714.88900000002</v>
      </c>
      <c r="U358">
        <v>129837.633</v>
      </c>
      <c r="V358">
        <v>133707.21699999998</v>
      </c>
      <c r="W358">
        <v>159528.177</v>
      </c>
      <c r="X358">
        <v>134099.59299999999</v>
      </c>
      <c r="Y358">
        <v>78665.145999999993</v>
      </c>
      <c r="Z358">
        <v>50036.478999999999</v>
      </c>
      <c r="AA358">
        <v>27201.741999999998</v>
      </c>
      <c r="AB358" s="12">
        <f t="shared" si="27"/>
        <v>0</v>
      </c>
      <c r="AC358" s="12">
        <f t="shared" si="28"/>
        <v>0</v>
      </c>
      <c r="AD358" s="12">
        <f t="shared" si="29"/>
        <v>0</v>
      </c>
      <c r="AE358" s="12">
        <f t="shared" si="30"/>
        <v>0</v>
      </c>
      <c r="AF358" s="12">
        <f t="shared" si="30"/>
        <v>0</v>
      </c>
      <c r="AG358" s="12">
        <f t="shared" si="30"/>
        <v>0</v>
      </c>
      <c r="AH358" s="12">
        <f t="shared" si="30"/>
        <v>0</v>
      </c>
      <c r="AI358" s="12">
        <f t="shared" si="31"/>
        <v>0</v>
      </c>
      <c r="AJ358" s="12">
        <f t="shared" si="31"/>
        <v>1.9985419037978273E-4</v>
      </c>
      <c r="AK358" s="12">
        <f t="shared" si="31"/>
        <v>2.2425034396694153E-3</v>
      </c>
      <c r="AL358" t="e">
        <v>#N/A</v>
      </c>
      <c r="AM358" t="e">
        <v>#N/A</v>
      </c>
      <c r="AN358" t="e">
        <v>#N/A</v>
      </c>
      <c r="AO358" t="e">
        <v>#N/A</v>
      </c>
      <c r="AP358" t="e">
        <v>#N/A</v>
      </c>
      <c r="AQ358" t="e">
        <v>#N/A</v>
      </c>
      <c r="AR358" t="e">
        <v>#N/A</v>
      </c>
      <c r="AS358" t="e">
        <v>#N/A</v>
      </c>
      <c r="AT358">
        <v>22.8668251</v>
      </c>
      <c r="AU358">
        <v>1297</v>
      </c>
      <c r="AV358">
        <v>1000</v>
      </c>
      <c r="AW358">
        <v>278558</v>
      </c>
    </row>
    <row r="359" spans="1:49" x14ac:dyDescent="0.25">
      <c r="A359" s="1" t="s">
        <v>455</v>
      </c>
      <c r="B359" s="1" t="s">
        <v>50</v>
      </c>
      <c r="C359" s="1">
        <v>2014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56</v>
      </c>
      <c r="N359">
        <v>56</v>
      </c>
      <c r="O359">
        <v>1053252</v>
      </c>
      <c r="P359">
        <v>509826</v>
      </c>
      <c r="Q359">
        <v>543426</v>
      </c>
      <c r="R359">
        <v>55335.516999999993</v>
      </c>
      <c r="S359">
        <v>121847.66500000002</v>
      </c>
      <c r="T359">
        <v>159175.99799999999</v>
      </c>
      <c r="U359">
        <v>132136.65400000001</v>
      </c>
      <c r="V359">
        <v>130328.41</v>
      </c>
      <c r="W359">
        <v>156938.89800000002</v>
      </c>
      <c r="X359">
        <v>137176.37900000002</v>
      </c>
      <c r="Y359">
        <v>81733.797000000006</v>
      </c>
      <c r="Z359">
        <v>49353.993000000002</v>
      </c>
      <c r="AA359">
        <v>27806.086000000003</v>
      </c>
      <c r="AB359" s="12">
        <f t="shared" si="27"/>
        <v>0</v>
      </c>
      <c r="AC359" s="12">
        <f t="shared" si="28"/>
        <v>0</v>
      </c>
      <c r="AD359" s="12">
        <f t="shared" si="29"/>
        <v>0</v>
      </c>
      <c r="AE359" s="12">
        <f t="shared" si="30"/>
        <v>0</v>
      </c>
      <c r="AF359" s="12">
        <f t="shared" si="30"/>
        <v>0</v>
      </c>
      <c r="AG359" s="12">
        <f t="shared" si="30"/>
        <v>0</v>
      </c>
      <c r="AH359" s="12">
        <f t="shared" si="30"/>
        <v>0</v>
      </c>
      <c r="AI359" s="12">
        <f t="shared" si="31"/>
        <v>0</v>
      </c>
      <c r="AJ359" s="12">
        <f t="shared" si="31"/>
        <v>0</v>
      </c>
      <c r="AK359" s="12">
        <f t="shared" si="31"/>
        <v>2.0139475940626809E-3</v>
      </c>
      <c r="AL359" t="e">
        <v>#N/A</v>
      </c>
      <c r="AM359" t="e">
        <v>#N/A</v>
      </c>
      <c r="AN359" t="e">
        <v>#N/A</v>
      </c>
      <c r="AO359" t="e">
        <v>#N/A</v>
      </c>
      <c r="AP359" t="e">
        <v>#N/A</v>
      </c>
      <c r="AQ359" t="e">
        <v>#N/A</v>
      </c>
      <c r="AR359" t="e">
        <v>#N/A</v>
      </c>
      <c r="AS359" t="e">
        <v>#N/A</v>
      </c>
      <c r="AT359">
        <v>25.822573899999995</v>
      </c>
      <c r="AU359">
        <v>1442</v>
      </c>
      <c r="AV359">
        <v>1010</v>
      </c>
      <c r="AW359">
        <v>282006</v>
      </c>
    </row>
    <row r="360" spans="1:49" x14ac:dyDescent="0.25">
      <c r="A360" s="1" t="s">
        <v>456</v>
      </c>
      <c r="B360" s="1" t="s">
        <v>50</v>
      </c>
      <c r="C360" s="1">
        <v>2015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135</v>
      </c>
      <c r="N360">
        <v>135</v>
      </c>
      <c r="O360">
        <v>1053763</v>
      </c>
      <c r="P360">
        <v>509745</v>
      </c>
      <c r="Q360">
        <v>544018</v>
      </c>
      <c r="R360">
        <v>56512.298999999999</v>
      </c>
      <c r="S360">
        <v>122122.46900000001</v>
      </c>
      <c r="T360">
        <v>156389.48199999999</v>
      </c>
      <c r="U360">
        <v>135632.40100000001</v>
      </c>
      <c r="V360">
        <v>128623.53599999999</v>
      </c>
      <c r="W360">
        <v>153927.08799999999</v>
      </c>
      <c r="X360">
        <v>139139.07199999999</v>
      </c>
      <c r="Y360">
        <v>85217.907999999996</v>
      </c>
      <c r="Z360">
        <v>48522.133000000002</v>
      </c>
      <c r="AA360">
        <v>28050.168000000005</v>
      </c>
      <c r="AB360" s="12">
        <f t="shared" si="27"/>
        <v>0</v>
      </c>
      <c r="AC360" s="12">
        <f t="shared" si="28"/>
        <v>0</v>
      </c>
      <c r="AD360" s="12">
        <f t="shared" si="29"/>
        <v>0</v>
      </c>
      <c r="AE360" s="12">
        <f t="shared" si="30"/>
        <v>0</v>
      </c>
      <c r="AF360" s="12">
        <f t="shared" si="30"/>
        <v>0</v>
      </c>
      <c r="AG360" s="12">
        <f t="shared" si="30"/>
        <v>0</v>
      </c>
      <c r="AH360" s="12">
        <f t="shared" si="30"/>
        <v>0</v>
      </c>
      <c r="AI360" s="12">
        <f t="shared" si="31"/>
        <v>0</v>
      </c>
      <c r="AJ360" s="12">
        <f t="shared" si="31"/>
        <v>0</v>
      </c>
      <c r="AK360" s="12">
        <f t="shared" si="31"/>
        <v>4.8128053992403889E-3</v>
      </c>
      <c r="AL360" t="e">
        <v>#N/A</v>
      </c>
      <c r="AM360" t="e">
        <v>#N/A</v>
      </c>
      <c r="AN360" t="e">
        <v>#N/A</v>
      </c>
      <c r="AO360" t="e">
        <v>#N/A</v>
      </c>
      <c r="AP360" t="e">
        <v>#N/A</v>
      </c>
      <c r="AQ360" t="e">
        <v>#N/A</v>
      </c>
      <c r="AR360" t="e">
        <v>#N/A</v>
      </c>
      <c r="AS360" t="e">
        <v>#N/A</v>
      </c>
      <c r="AT360">
        <v>31.62860100000001</v>
      </c>
      <c r="AU360">
        <v>1824</v>
      </c>
      <c r="AV360">
        <v>982</v>
      </c>
      <c r="AW360">
        <v>278835</v>
      </c>
    </row>
    <row r="361" spans="1:49" x14ac:dyDescent="0.25">
      <c r="A361" s="1" t="s">
        <v>457</v>
      </c>
      <c r="B361" s="1" t="s">
        <v>50</v>
      </c>
      <c r="C361" s="1">
        <v>2016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21</v>
      </c>
      <c r="N361">
        <v>21</v>
      </c>
      <c r="O361">
        <v>1054491</v>
      </c>
      <c r="P361">
        <v>511297</v>
      </c>
      <c r="Q361">
        <v>543194</v>
      </c>
      <c r="R361">
        <v>55056.796000000002</v>
      </c>
      <c r="S361">
        <v>118658.35800000001</v>
      </c>
      <c r="T361">
        <v>156283.859</v>
      </c>
      <c r="U361">
        <v>138074.07199999999</v>
      </c>
      <c r="V361">
        <v>125863.67600000001</v>
      </c>
      <c r="W361">
        <v>152607.30099999998</v>
      </c>
      <c r="X361">
        <v>142242.617</v>
      </c>
      <c r="Y361">
        <v>88888.597000000009</v>
      </c>
      <c r="Z361">
        <v>47755.512000000002</v>
      </c>
      <c r="AA361">
        <v>28938.930999999997</v>
      </c>
      <c r="AB361" s="12">
        <f t="shared" si="27"/>
        <v>0</v>
      </c>
      <c r="AC361" s="12">
        <f t="shared" si="28"/>
        <v>0</v>
      </c>
      <c r="AD361" s="12">
        <f t="shared" si="29"/>
        <v>0</v>
      </c>
      <c r="AE361" s="12">
        <f t="shared" si="30"/>
        <v>0</v>
      </c>
      <c r="AF361" s="12">
        <f t="shared" si="30"/>
        <v>0</v>
      </c>
      <c r="AG361" s="12">
        <f t="shared" si="30"/>
        <v>0</v>
      </c>
      <c r="AH361" s="12">
        <f t="shared" si="30"/>
        <v>0</v>
      </c>
      <c r="AI361" s="12">
        <f t="shared" si="31"/>
        <v>0</v>
      </c>
      <c r="AJ361" s="12">
        <f t="shared" si="31"/>
        <v>0</v>
      </c>
      <c r="AK361" s="12">
        <f t="shared" si="31"/>
        <v>7.2566605863913915E-4</v>
      </c>
      <c r="AL361" t="e">
        <v>#N/A</v>
      </c>
      <c r="AM361" t="e">
        <v>#N/A</v>
      </c>
      <c r="AN361" t="e">
        <v>#N/A</v>
      </c>
      <c r="AO361" t="e">
        <v>#N/A</v>
      </c>
      <c r="AP361" t="e">
        <v>#N/A</v>
      </c>
      <c r="AQ361" t="e">
        <v>#N/A</v>
      </c>
      <c r="AR361" t="e">
        <v>#N/A</v>
      </c>
      <c r="AS361" t="e">
        <v>#N/A</v>
      </c>
      <c r="AT361">
        <v>29.660259799999995</v>
      </c>
      <c r="AU361">
        <v>1512</v>
      </c>
      <c r="AV361">
        <v>852</v>
      </c>
      <c r="AW361">
        <v>235246</v>
      </c>
    </row>
    <row r="362" spans="1:49" x14ac:dyDescent="0.25">
      <c r="A362" s="1" t="s">
        <v>458</v>
      </c>
      <c r="B362" s="1" t="s">
        <v>50</v>
      </c>
      <c r="C362" s="1">
        <v>2017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79</v>
      </c>
      <c r="N362">
        <v>79</v>
      </c>
      <c r="O362">
        <v>1056138</v>
      </c>
      <c r="P362">
        <v>512581</v>
      </c>
      <c r="Q362">
        <v>543557</v>
      </c>
      <c r="R362">
        <v>54571</v>
      </c>
      <c r="S362">
        <v>117794</v>
      </c>
      <c r="T362">
        <v>154512</v>
      </c>
      <c r="U362">
        <v>140547</v>
      </c>
      <c r="V362">
        <v>124511</v>
      </c>
      <c r="W362">
        <v>149424</v>
      </c>
      <c r="X362">
        <v>144635</v>
      </c>
      <c r="Y362">
        <v>93339</v>
      </c>
      <c r="Z362">
        <v>49153</v>
      </c>
      <c r="AA362">
        <v>27652</v>
      </c>
      <c r="AB362" s="12">
        <f t="shared" si="27"/>
        <v>0</v>
      </c>
      <c r="AC362" s="12">
        <f t="shared" si="28"/>
        <v>0</v>
      </c>
      <c r="AD362" s="12">
        <f t="shared" si="29"/>
        <v>0</v>
      </c>
      <c r="AE362" s="12">
        <f t="shared" si="30"/>
        <v>0</v>
      </c>
      <c r="AF362" s="12">
        <f t="shared" si="30"/>
        <v>0</v>
      </c>
      <c r="AG362" s="12">
        <f t="shared" si="30"/>
        <v>0</v>
      </c>
      <c r="AH362" s="12">
        <f t="shared" si="30"/>
        <v>0</v>
      </c>
      <c r="AI362" s="12">
        <f t="shared" si="31"/>
        <v>0</v>
      </c>
      <c r="AJ362" s="12">
        <f t="shared" si="31"/>
        <v>0</v>
      </c>
      <c r="AK362" s="12">
        <f t="shared" si="31"/>
        <v>2.8569362071459571E-3</v>
      </c>
      <c r="AL362" t="e">
        <v>#N/A</v>
      </c>
      <c r="AM362" t="e">
        <v>#N/A</v>
      </c>
      <c r="AN362" t="e">
        <v>#N/A</v>
      </c>
      <c r="AO362" t="e">
        <v>#N/A</v>
      </c>
      <c r="AP362" t="e">
        <v>#N/A</v>
      </c>
      <c r="AQ362" t="e">
        <v>#N/A</v>
      </c>
      <c r="AR362" t="e">
        <v>#N/A</v>
      </c>
      <c r="AS362" t="e">
        <v>#N/A</v>
      </c>
      <c r="AT362">
        <v>52.18493380000001</v>
      </c>
      <c r="AU362">
        <v>2957</v>
      </c>
      <c r="AV362">
        <v>1211</v>
      </c>
      <c r="AW362">
        <v>280185</v>
      </c>
    </row>
    <row r="363" spans="1:49" x14ac:dyDescent="0.25">
      <c r="A363" s="1" t="s">
        <v>529</v>
      </c>
      <c r="B363" s="1" t="s">
        <v>51</v>
      </c>
      <c r="C363" s="1">
        <v>2009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10</v>
      </c>
      <c r="J363">
        <v>12</v>
      </c>
      <c r="K363">
        <v>47</v>
      </c>
      <c r="L363">
        <v>197</v>
      </c>
      <c r="M363">
        <v>296</v>
      </c>
      <c r="N363">
        <v>562</v>
      </c>
      <c r="O363">
        <v>4386090</v>
      </c>
      <c r="P363">
        <v>2136292</v>
      </c>
      <c r="Q363">
        <v>2249798</v>
      </c>
      <c r="R363">
        <v>295751.25200000009</v>
      </c>
      <c r="S363">
        <v>571771.255</v>
      </c>
      <c r="T363">
        <v>622318.76599999995</v>
      </c>
      <c r="U363">
        <v>576709.62600000005</v>
      </c>
      <c r="V363">
        <v>606807.52399999986</v>
      </c>
      <c r="W363">
        <v>622042.08500000008</v>
      </c>
      <c r="X363">
        <v>514633.33399999997</v>
      </c>
      <c r="Y363">
        <v>314381.929</v>
      </c>
      <c r="Z363">
        <v>195406.98300000001</v>
      </c>
      <c r="AA363">
        <v>66003.995999999999</v>
      </c>
      <c r="AB363" s="12">
        <f t="shared" si="27"/>
        <v>0</v>
      </c>
      <c r="AC363" s="12">
        <f t="shared" si="28"/>
        <v>0</v>
      </c>
      <c r="AD363" s="12">
        <f t="shared" si="29"/>
        <v>0</v>
      </c>
      <c r="AE363" s="12">
        <f t="shared" si="30"/>
        <v>0</v>
      </c>
      <c r="AF363" s="12">
        <f t="shared" si="30"/>
        <v>0</v>
      </c>
      <c r="AG363" s="12">
        <f t="shared" si="30"/>
        <v>1.6076082697845113E-5</v>
      </c>
      <c r="AH363" s="12">
        <f t="shared" si="30"/>
        <v>2.3317572351424871E-5</v>
      </c>
      <c r="AI363" s="12">
        <f t="shared" si="31"/>
        <v>1.4949968705103275E-4</v>
      </c>
      <c r="AJ363" s="12">
        <f t="shared" si="31"/>
        <v>1.0081523033391288E-3</v>
      </c>
      <c r="AK363" s="12">
        <f t="shared" si="31"/>
        <v>4.4845769640977492E-3</v>
      </c>
      <c r="AL363" t="e">
        <v>#N/A</v>
      </c>
      <c r="AM363" t="e">
        <v>#N/A</v>
      </c>
      <c r="AN363" t="e">
        <v>#N/A</v>
      </c>
      <c r="AO363" t="e">
        <v>#N/A</v>
      </c>
      <c r="AP363" t="e">
        <v>#N/A</v>
      </c>
      <c r="AQ363" t="e">
        <v>#N/A</v>
      </c>
      <c r="AR363" t="e">
        <v>#N/A</v>
      </c>
      <c r="AS363" t="e">
        <v>#N/A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s="1" t="s">
        <v>303</v>
      </c>
      <c r="B364" s="1" t="s">
        <v>51</v>
      </c>
      <c r="C364" s="1">
        <v>2010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32</v>
      </c>
      <c r="L364">
        <v>208</v>
      </c>
      <c r="M364">
        <v>327</v>
      </c>
      <c r="N364">
        <v>567</v>
      </c>
      <c r="O364">
        <v>4464937</v>
      </c>
      <c r="P364">
        <v>2176131</v>
      </c>
      <c r="Q364">
        <v>2288806</v>
      </c>
      <c r="R364">
        <v>292395.26299999998</v>
      </c>
      <c r="S364">
        <v>577662.14300000016</v>
      </c>
      <c r="T364">
        <v>641453.07999999996</v>
      </c>
      <c r="U364">
        <v>568855.67600000009</v>
      </c>
      <c r="V364">
        <v>610386.74500000011</v>
      </c>
      <c r="W364">
        <v>645360.96499999997</v>
      </c>
      <c r="X364">
        <v>543774.38199999998</v>
      </c>
      <c r="Y364">
        <v>332557.25100000005</v>
      </c>
      <c r="Z364">
        <v>186231.94099999996</v>
      </c>
      <c r="AA364">
        <v>66375.846000000005</v>
      </c>
      <c r="AB364" s="12">
        <f t="shared" si="27"/>
        <v>0</v>
      </c>
      <c r="AC364" s="12">
        <f t="shared" si="28"/>
        <v>0</v>
      </c>
      <c r="AD364" s="12">
        <f t="shared" si="29"/>
        <v>0</v>
      </c>
      <c r="AE364" s="12">
        <f t="shared" si="30"/>
        <v>0</v>
      </c>
      <c r="AF364" s="12">
        <f t="shared" si="30"/>
        <v>0</v>
      </c>
      <c r="AG364" s="12">
        <f t="shared" si="30"/>
        <v>0</v>
      </c>
      <c r="AH364" s="12">
        <f t="shared" si="30"/>
        <v>0</v>
      </c>
      <c r="AI364" s="12">
        <f t="shared" si="31"/>
        <v>9.6224033316897952E-5</v>
      </c>
      <c r="AJ364" s="12">
        <f t="shared" si="31"/>
        <v>1.1168868180351514E-3</v>
      </c>
      <c r="AK364" s="12">
        <f t="shared" si="31"/>
        <v>4.9264908804326196E-3</v>
      </c>
      <c r="AL364">
        <v>1443</v>
      </c>
      <c r="AM364">
        <v>52.68</v>
      </c>
      <c r="AN364">
        <v>3</v>
      </c>
      <c r="AO364">
        <v>30</v>
      </c>
      <c r="AP364">
        <v>13</v>
      </c>
      <c r="AQ364">
        <v>0</v>
      </c>
      <c r="AR364">
        <v>29</v>
      </c>
      <c r="AS364">
        <v>0</v>
      </c>
      <c r="AT364">
        <v>7.7172169999999998</v>
      </c>
      <c r="AU364">
        <v>461</v>
      </c>
      <c r="AV364">
        <v>276</v>
      </c>
      <c r="AW364">
        <v>81290</v>
      </c>
    </row>
    <row r="365" spans="1:49" x14ac:dyDescent="0.25">
      <c r="A365" s="1" t="s">
        <v>304</v>
      </c>
      <c r="B365" s="1" t="s">
        <v>51</v>
      </c>
      <c r="C365" s="1">
        <v>2011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10</v>
      </c>
      <c r="K365">
        <v>66</v>
      </c>
      <c r="L365">
        <v>212</v>
      </c>
      <c r="M365">
        <v>313</v>
      </c>
      <c r="N365">
        <v>601</v>
      </c>
      <c r="O365">
        <v>4364414</v>
      </c>
      <c r="P365">
        <v>2120301</v>
      </c>
      <c r="Q365">
        <v>2244113</v>
      </c>
      <c r="R365">
        <v>285160.06400000001</v>
      </c>
      <c r="S365">
        <v>563047.11699999997</v>
      </c>
      <c r="T365">
        <v>626925.38600000006</v>
      </c>
      <c r="U365">
        <v>559427.17000000004</v>
      </c>
      <c r="V365">
        <v>581087.696</v>
      </c>
      <c r="W365">
        <v>620371.13400000008</v>
      </c>
      <c r="X365">
        <v>540575.75600000005</v>
      </c>
      <c r="Y365">
        <v>340754.48800000013</v>
      </c>
      <c r="Z365">
        <v>182871.19400000005</v>
      </c>
      <c r="AA365">
        <v>64149.275000000009</v>
      </c>
      <c r="AB365" s="12">
        <f t="shared" si="27"/>
        <v>0</v>
      </c>
      <c r="AC365" s="12">
        <f t="shared" si="28"/>
        <v>0</v>
      </c>
      <c r="AD365" s="12">
        <f t="shared" si="29"/>
        <v>0</v>
      </c>
      <c r="AE365" s="12">
        <f t="shared" si="30"/>
        <v>0</v>
      </c>
      <c r="AF365" s="12">
        <f t="shared" si="30"/>
        <v>0</v>
      </c>
      <c r="AG365" s="12">
        <f t="shared" si="30"/>
        <v>0</v>
      </c>
      <c r="AH365" s="12">
        <f t="shared" si="30"/>
        <v>1.8498794829415174E-5</v>
      </c>
      <c r="AI365" s="12">
        <f t="shared" si="31"/>
        <v>1.9368783779599103E-4</v>
      </c>
      <c r="AJ365" s="12">
        <f t="shared" si="31"/>
        <v>1.1592859179341277E-3</v>
      </c>
      <c r="AK365" s="12">
        <f t="shared" si="31"/>
        <v>4.8792445432937464E-3</v>
      </c>
      <c r="AL365">
        <v>7886</v>
      </c>
      <c r="AM365">
        <v>179.47000000000003</v>
      </c>
      <c r="AN365">
        <v>91</v>
      </c>
      <c r="AO365">
        <v>109</v>
      </c>
      <c r="AP365">
        <v>480</v>
      </c>
      <c r="AQ365">
        <v>0</v>
      </c>
      <c r="AR365">
        <v>221</v>
      </c>
      <c r="AS365">
        <v>0</v>
      </c>
      <c r="AT365">
        <v>51.223189299999994</v>
      </c>
      <c r="AU365">
        <v>4194</v>
      </c>
      <c r="AV365">
        <v>887</v>
      </c>
      <c r="AW365">
        <v>321694</v>
      </c>
    </row>
    <row r="366" spans="1:49" x14ac:dyDescent="0.25">
      <c r="A366" s="1" t="s">
        <v>305</v>
      </c>
      <c r="B366" s="1" t="s">
        <v>51</v>
      </c>
      <c r="C366" s="1">
        <v>2012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11</v>
      </c>
      <c r="J366">
        <v>14</v>
      </c>
      <c r="K366">
        <v>44</v>
      </c>
      <c r="L366">
        <v>202</v>
      </c>
      <c r="M366">
        <v>287</v>
      </c>
      <c r="N366">
        <v>558</v>
      </c>
      <c r="O366">
        <v>4528696</v>
      </c>
      <c r="P366">
        <v>2200253</v>
      </c>
      <c r="Q366">
        <v>2328443</v>
      </c>
      <c r="R366">
        <v>293177.50400000002</v>
      </c>
      <c r="S366">
        <v>580639.99800000002</v>
      </c>
      <c r="T366">
        <v>650947.97699999996</v>
      </c>
      <c r="U366">
        <v>580141.74699999997</v>
      </c>
      <c r="V366">
        <v>588073.60999999987</v>
      </c>
      <c r="W366">
        <v>638782.85700000019</v>
      </c>
      <c r="X366">
        <v>571119.76700000011</v>
      </c>
      <c r="Y366">
        <v>366670.24699999997</v>
      </c>
      <c r="Z366">
        <v>190555.05199999997</v>
      </c>
      <c r="AA366">
        <v>68607.135999999984</v>
      </c>
      <c r="AB366" s="12">
        <f t="shared" si="27"/>
        <v>0</v>
      </c>
      <c r="AC366" s="12">
        <f t="shared" si="28"/>
        <v>0</v>
      </c>
      <c r="AD366" s="12">
        <f t="shared" si="29"/>
        <v>0</v>
      </c>
      <c r="AE366" s="12">
        <f t="shared" si="30"/>
        <v>0</v>
      </c>
      <c r="AF366" s="12">
        <f t="shared" si="30"/>
        <v>0</v>
      </c>
      <c r="AG366" s="12">
        <f t="shared" si="30"/>
        <v>1.7220249227821711E-5</v>
      </c>
      <c r="AH366" s="12">
        <f t="shared" si="30"/>
        <v>2.4513247148736837E-5</v>
      </c>
      <c r="AI366" s="12">
        <f t="shared" si="31"/>
        <v>1.1999882826598691E-4</v>
      </c>
      <c r="AJ366" s="12">
        <f t="shared" si="31"/>
        <v>1.0600611103189226E-3</v>
      </c>
      <c r="AK366" s="12">
        <f t="shared" si="31"/>
        <v>4.1832383150347515E-3</v>
      </c>
      <c r="AL366">
        <v>5658</v>
      </c>
      <c r="AM366">
        <v>454.04000000000008</v>
      </c>
      <c r="AN366">
        <v>57</v>
      </c>
      <c r="AO366">
        <v>213</v>
      </c>
      <c r="AP366">
        <v>766</v>
      </c>
      <c r="AQ366">
        <v>0</v>
      </c>
      <c r="AR366">
        <v>71</v>
      </c>
      <c r="AS366">
        <v>0</v>
      </c>
      <c r="AT366">
        <v>34.175690400000001</v>
      </c>
      <c r="AU366">
        <v>2184</v>
      </c>
      <c r="AV366">
        <v>823</v>
      </c>
      <c r="AW366">
        <v>300266</v>
      </c>
    </row>
    <row r="367" spans="1:49" x14ac:dyDescent="0.25">
      <c r="A367" s="1" t="s">
        <v>306</v>
      </c>
      <c r="B367" s="1" t="s">
        <v>51</v>
      </c>
      <c r="C367" s="1">
        <v>2013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17</v>
      </c>
      <c r="K367">
        <v>89</v>
      </c>
      <c r="L367">
        <v>171</v>
      </c>
      <c r="M367">
        <v>282</v>
      </c>
      <c r="N367">
        <v>559</v>
      </c>
      <c r="O367">
        <v>4550845</v>
      </c>
      <c r="P367">
        <v>2212962</v>
      </c>
      <c r="Q367">
        <v>2337883</v>
      </c>
      <c r="R367">
        <v>290292.89600000001</v>
      </c>
      <c r="S367">
        <v>583423.58100000001</v>
      </c>
      <c r="T367">
        <v>646624.47199999983</v>
      </c>
      <c r="U367">
        <v>584463.67700000014</v>
      </c>
      <c r="V367">
        <v>581533.18200000003</v>
      </c>
      <c r="W367">
        <v>637271.26600000006</v>
      </c>
      <c r="X367">
        <v>581112.33400000003</v>
      </c>
      <c r="Y367">
        <v>382225.98199999996</v>
      </c>
      <c r="Z367">
        <v>193593.01699999999</v>
      </c>
      <c r="AA367">
        <v>71506.087999999989</v>
      </c>
      <c r="AB367" s="12">
        <f t="shared" si="27"/>
        <v>0</v>
      </c>
      <c r="AC367" s="12">
        <f t="shared" si="28"/>
        <v>0</v>
      </c>
      <c r="AD367" s="12">
        <f t="shared" si="29"/>
        <v>0</v>
      </c>
      <c r="AE367" s="12">
        <f t="shared" si="30"/>
        <v>0</v>
      </c>
      <c r="AF367" s="12">
        <f t="shared" si="30"/>
        <v>0</v>
      </c>
      <c r="AG367" s="12">
        <f t="shared" si="30"/>
        <v>0</v>
      </c>
      <c r="AH367" s="12">
        <f t="shared" si="30"/>
        <v>2.9254240540693807E-5</v>
      </c>
      <c r="AI367" s="12">
        <f t="shared" si="31"/>
        <v>2.328465467844622E-4</v>
      </c>
      <c r="AJ367" s="12">
        <f t="shared" si="31"/>
        <v>8.8329632261477701E-4</v>
      </c>
      <c r="AK367" s="12">
        <f t="shared" si="31"/>
        <v>3.9437201486955918E-3</v>
      </c>
      <c r="AL367">
        <v>5444</v>
      </c>
      <c r="AM367">
        <v>420.62</v>
      </c>
      <c r="AN367">
        <v>98</v>
      </c>
      <c r="AO367">
        <v>70</v>
      </c>
      <c r="AP367">
        <v>421</v>
      </c>
      <c r="AQ367">
        <v>0</v>
      </c>
      <c r="AR367">
        <v>243</v>
      </c>
      <c r="AS367">
        <v>0</v>
      </c>
      <c r="AT367">
        <v>34.691640299999996</v>
      </c>
      <c r="AU367">
        <v>2199</v>
      </c>
      <c r="AV367">
        <v>739</v>
      </c>
      <c r="AW367">
        <v>303813</v>
      </c>
    </row>
    <row r="368" spans="1:49" x14ac:dyDescent="0.25">
      <c r="A368" s="1" t="s">
        <v>307</v>
      </c>
      <c r="B368" s="1" t="s">
        <v>51</v>
      </c>
      <c r="C368" s="1">
        <v>2014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11</v>
      </c>
      <c r="J368">
        <v>47</v>
      </c>
      <c r="K368">
        <v>93</v>
      </c>
      <c r="L368">
        <v>160</v>
      </c>
      <c r="M368">
        <v>251</v>
      </c>
      <c r="N368">
        <v>562</v>
      </c>
      <c r="O368">
        <v>4630485</v>
      </c>
      <c r="P368">
        <v>2250335</v>
      </c>
      <c r="Q368">
        <v>2380150</v>
      </c>
      <c r="R368">
        <v>289257.61399999994</v>
      </c>
      <c r="S368">
        <v>591360.21100000001</v>
      </c>
      <c r="T368">
        <v>650430.723</v>
      </c>
      <c r="U368">
        <v>595364.41300000006</v>
      </c>
      <c r="V368">
        <v>583619.86199999996</v>
      </c>
      <c r="W368">
        <v>641037.83599999989</v>
      </c>
      <c r="X368">
        <v>598425.125</v>
      </c>
      <c r="Y368">
        <v>407449.97100000008</v>
      </c>
      <c r="Z368">
        <v>200168.27200000003</v>
      </c>
      <c r="AA368">
        <v>73975.438999999998</v>
      </c>
      <c r="AB368" s="12">
        <f t="shared" si="27"/>
        <v>0</v>
      </c>
      <c r="AC368" s="12">
        <f t="shared" si="28"/>
        <v>0</v>
      </c>
      <c r="AD368" s="12">
        <f t="shared" si="29"/>
        <v>0</v>
      </c>
      <c r="AE368" s="12">
        <f t="shared" si="30"/>
        <v>0</v>
      </c>
      <c r="AF368" s="12">
        <f t="shared" si="30"/>
        <v>0</v>
      </c>
      <c r="AG368" s="12">
        <f t="shared" si="30"/>
        <v>1.715967355162481E-5</v>
      </c>
      <c r="AH368" s="12">
        <f t="shared" si="30"/>
        <v>7.8539483114115568E-5</v>
      </c>
      <c r="AI368" s="12">
        <f t="shared" si="31"/>
        <v>2.2824888113686965E-4</v>
      </c>
      <c r="AJ368" s="12">
        <f t="shared" si="31"/>
        <v>7.9932747783325014E-4</v>
      </c>
      <c r="AK368" s="12">
        <f t="shared" si="31"/>
        <v>3.3930180529242958E-3</v>
      </c>
      <c r="AL368">
        <v>8732</v>
      </c>
      <c r="AM368">
        <v>470.21999999999986</v>
      </c>
      <c r="AN368">
        <v>110</v>
      </c>
      <c r="AO368">
        <v>265</v>
      </c>
      <c r="AP368">
        <v>900</v>
      </c>
      <c r="AQ368">
        <v>0</v>
      </c>
      <c r="AR368">
        <v>167</v>
      </c>
      <c r="AS368">
        <v>0</v>
      </c>
      <c r="AT368">
        <v>41.493060599999986</v>
      </c>
      <c r="AU368">
        <v>2099</v>
      </c>
      <c r="AV368">
        <v>675</v>
      </c>
      <c r="AW368">
        <v>270600</v>
      </c>
    </row>
    <row r="369" spans="1:49" x14ac:dyDescent="0.25">
      <c r="A369" s="1" t="s">
        <v>308</v>
      </c>
      <c r="B369" s="1" t="s">
        <v>51</v>
      </c>
      <c r="C369" s="1">
        <v>2015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34</v>
      </c>
      <c r="K369">
        <v>125</v>
      </c>
      <c r="L369">
        <v>221</v>
      </c>
      <c r="M369">
        <v>328</v>
      </c>
      <c r="N369">
        <v>708</v>
      </c>
      <c r="O369">
        <v>4561064</v>
      </c>
      <c r="P369">
        <v>2216210</v>
      </c>
      <c r="Q369">
        <v>2344854</v>
      </c>
      <c r="R369">
        <v>282159.53300000011</v>
      </c>
      <c r="S369">
        <v>584385.12500000012</v>
      </c>
      <c r="T369">
        <v>627883.429</v>
      </c>
      <c r="U369">
        <v>589905.19700000004</v>
      </c>
      <c r="V369">
        <v>569827.54500000004</v>
      </c>
      <c r="W369">
        <v>621604.15099999995</v>
      </c>
      <c r="X369">
        <v>592983.31599999988</v>
      </c>
      <c r="Y369">
        <v>419461.80499999993</v>
      </c>
      <c r="Z369">
        <v>199650.15099999998</v>
      </c>
      <c r="AA369">
        <v>74919.368000000002</v>
      </c>
      <c r="AB369" s="12">
        <f t="shared" si="27"/>
        <v>0</v>
      </c>
      <c r="AC369" s="12">
        <f t="shared" si="28"/>
        <v>0</v>
      </c>
      <c r="AD369" s="12">
        <f t="shared" si="29"/>
        <v>0</v>
      </c>
      <c r="AE369" s="12">
        <f t="shared" si="30"/>
        <v>0</v>
      </c>
      <c r="AF369" s="12">
        <f t="shared" si="30"/>
        <v>0</v>
      </c>
      <c r="AG369" s="12">
        <f t="shared" si="30"/>
        <v>0</v>
      </c>
      <c r="AH369" s="12">
        <f t="shared" si="30"/>
        <v>5.7337194964183459E-5</v>
      </c>
      <c r="AI369" s="12">
        <f t="shared" si="31"/>
        <v>2.9800091095302474E-4</v>
      </c>
      <c r="AJ369" s="12">
        <f t="shared" si="31"/>
        <v>1.1069363027929793E-3</v>
      </c>
      <c r="AK369" s="12">
        <f t="shared" si="31"/>
        <v>4.3780401350956401E-3</v>
      </c>
      <c r="AL369">
        <v>9823</v>
      </c>
      <c r="AM369">
        <v>195.28000000000006</v>
      </c>
      <c r="AN369">
        <v>0</v>
      </c>
      <c r="AO369">
        <v>182</v>
      </c>
      <c r="AP369">
        <v>373</v>
      </c>
      <c r="AQ369">
        <v>0</v>
      </c>
      <c r="AR369">
        <v>282</v>
      </c>
      <c r="AS369">
        <v>0</v>
      </c>
      <c r="AT369">
        <v>38.621681300000006</v>
      </c>
      <c r="AU369">
        <v>1865</v>
      </c>
      <c r="AV369">
        <v>540</v>
      </c>
      <c r="AW369">
        <v>192113</v>
      </c>
    </row>
    <row r="370" spans="1:49" x14ac:dyDescent="0.25">
      <c r="A370" s="1" t="s">
        <v>459</v>
      </c>
      <c r="B370" s="1" t="s">
        <v>51</v>
      </c>
      <c r="C370" s="1">
        <v>2016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12</v>
      </c>
      <c r="J370">
        <v>42</v>
      </c>
      <c r="K370">
        <v>79</v>
      </c>
      <c r="L370">
        <v>156</v>
      </c>
      <c r="M370">
        <v>244</v>
      </c>
      <c r="N370">
        <v>533</v>
      </c>
      <c r="O370">
        <v>4731177</v>
      </c>
      <c r="P370">
        <v>2299727</v>
      </c>
      <c r="Q370">
        <v>2431450</v>
      </c>
      <c r="R370">
        <v>285449.94899999991</v>
      </c>
      <c r="S370">
        <v>597157.92400000012</v>
      </c>
      <c r="T370">
        <v>633347.83100000001</v>
      </c>
      <c r="U370">
        <v>613150.96800000011</v>
      </c>
      <c r="V370">
        <v>585082.21399999992</v>
      </c>
      <c r="W370">
        <v>635761.45700000017</v>
      </c>
      <c r="X370">
        <v>623508.853</v>
      </c>
      <c r="Y370">
        <v>464257.18</v>
      </c>
      <c r="Z370">
        <v>210596.74099999998</v>
      </c>
      <c r="AA370">
        <v>79231.443999999989</v>
      </c>
      <c r="AB370" s="12">
        <f t="shared" si="27"/>
        <v>0</v>
      </c>
      <c r="AC370" s="12">
        <f t="shared" si="28"/>
        <v>0</v>
      </c>
      <c r="AD370" s="12">
        <f t="shared" si="29"/>
        <v>0</v>
      </c>
      <c r="AE370" s="12">
        <f t="shared" si="30"/>
        <v>0</v>
      </c>
      <c r="AF370" s="12">
        <f t="shared" si="30"/>
        <v>0</v>
      </c>
      <c r="AG370" s="12">
        <f t="shared" si="30"/>
        <v>1.8875003930916178E-5</v>
      </c>
      <c r="AH370" s="12">
        <f t="shared" si="30"/>
        <v>6.7360711556729085E-5</v>
      </c>
      <c r="AI370" s="12">
        <f t="shared" si="31"/>
        <v>1.7016430419019044E-4</v>
      </c>
      <c r="AJ370" s="12">
        <f t="shared" si="31"/>
        <v>7.4075220375798695E-4</v>
      </c>
      <c r="AK370" s="12">
        <f t="shared" si="31"/>
        <v>3.0795854231812315E-3</v>
      </c>
      <c r="AL370" t="e">
        <v>#N/A</v>
      </c>
      <c r="AM370" t="e">
        <v>#N/A</v>
      </c>
      <c r="AN370" t="e">
        <v>#N/A</v>
      </c>
      <c r="AO370" t="e">
        <v>#N/A</v>
      </c>
      <c r="AP370" t="e">
        <v>#N/A</v>
      </c>
      <c r="AQ370" t="e">
        <v>#N/A</v>
      </c>
      <c r="AR370" t="e">
        <v>#N/A</v>
      </c>
      <c r="AS370" t="e">
        <v>#N/A</v>
      </c>
      <c r="AT370">
        <v>56.584376599999977</v>
      </c>
      <c r="AU370">
        <v>2613</v>
      </c>
      <c r="AV370">
        <v>549</v>
      </c>
      <c r="AW370">
        <v>200296</v>
      </c>
    </row>
    <row r="371" spans="1:49" x14ac:dyDescent="0.25">
      <c r="A371" s="1" t="s">
        <v>460</v>
      </c>
      <c r="B371" s="1" t="s">
        <v>51</v>
      </c>
      <c r="C371" s="1">
        <v>2017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31</v>
      </c>
      <c r="K371">
        <v>86</v>
      </c>
      <c r="L371">
        <v>207</v>
      </c>
      <c r="M371">
        <v>246</v>
      </c>
      <c r="N371">
        <v>570</v>
      </c>
      <c r="O371">
        <v>4736687</v>
      </c>
      <c r="P371">
        <v>2297406</v>
      </c>
      <c r="Q371">
        <v>2439281</v>
      </c>
      <c r="R371">
        <v>282472</v>
      </c>
      <c r="S371">
        <v>597775</v>
      </c>
      <c r="T371">
        <v>642019</v>
      </c>
      <c r="U371">
        <v>620219</v>
      </c>
      <c r="V371">
        <v>579019</v>
      </c>
      <c r="W371">
        <v>628224</v>
      </c>
      <c r="X371">
        <v>620154</v>
      </c>
      <c r="Y371">
        <v>470145</v>
      </c>
      <c r="Z371">
        <v>215235</v>
      </c>
      <c r="AA371">
        <v>81425</v>
      </c>
      <c r="AB371" s="12">
        <f t="shared" si="27"/>
        <v>0</v>
      </c>
      <c r="AC371" s="12">
        <f t="shared" si="28"/>
        <v>0</v>
      </c>
      <c r="AD371" s="12">
        <f t="shared" si="29"/>
        <v>0</v>
      </c>
      <c r="AE371" s="12">
        <f t="shared" si="30"/>
        <v>0</v>
      </c>
      <c r="AF371" s="12">
        <f t="shared" si="30"/>
        <v>0</v>
      </c>
      <c r="AG371" s="12">
        <f t="shared" si="30"/>
        <v>0</v>
      </c>
      <c r="AH371" s="12">
        <f t="shared" si="30"/>
        <v>4.9987583729202745E-5</v>
      </c>
      <c r="AI371" s="12">
        <f t="shared" si="31"/>
        <v>1.8292228993182954E-4</v>
      </c>
      <c r="AJ371" s="12">
        <f t="shared" si="31"/>
        <v>9.6173949404139663E-4</v>
      </c>
      <c r="AK371" s="12">
        <f t="shared" si="31"/>
        <v>3.0211851396991095E-3</v>
      </c>
      <c r="AL371" t="e">
        <v>#N/A</v>
      </c>
      <c r="AM371" t="e">
        <v>#N/A</v>
      </c>
      <c r="AN371" t="e">
        <v>#N/A</v>
      </c>
      <c r="AO371" t="e">
        <v>#N/A</v>
      </c>
      <c r="AP371" t="e">
        <v>#N/A</v>
      </c>
      <c r="AQ371" t="e">
        <v>#N/A</v>
      </c>
      <c r="AR371" t="e">
        <v>#N/A</v>
      </c>
      <c r="AS371" t="e">
        <v>#N/A</v>
      </c>
      <c r="AT371">
        <v>155.1822590000001</v>
      </c>
      <c r="AU371">
        <v>12190</v>
      </c>
      <c r="AV371">
        <v>834</v>
      </c>
      <c r="AW371">
        <v>356646</v>
      </c>
    </row>
    <row r="372" spans="1:49" x14ac:dyDescent="0.25">
      <c r="A372" s="1" t="s">
        <v>530</v>
      </c>
      <c r="B372" s="1" t="s">
        <v>52</v>
      </c>
      <c r="C372" s="1">
        <v>2009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30</v>
      </c>
      <c r="N372">
        <v>30</v>
      </c>
      <c r="O372">
        <v>786961</v>
      </c>
      <c r="P372">
        <v>392549</v>
      </c>
      <c r="Q372">
        <v>394412</v>
      </c>
      <c r="R372">
        <v>55525.162000000011</v>
      </c>
      <c r="S372">
        <v>104202.947</v>
      </c>
      <c r="T372">
        <v>119497.20700000004</v>
      </c>
      <c r="U372">
        <v>96951.753999999986</v>
      </c>
      <c r="V372">
        <v>96791.543999999994</v>
      </c>
      <c r="W372">
        <v>114736.485</v>
      </c>
      <c r="X372">
        <v>86550.713999999964</v>
      </c>
      <c r="Y372">
        <v>53423.368999999999</v>
      </c>
      <c r="Z372">
        <v>40950.546999999999</v>
      </c>
      <c r="AA372">
        <v>18533.295000000002</v>
      </c>
      <c r="AB372" s="12">
        <f t="shared" si="27"/>
        <v>0</v>
      </c>
      <c r="AC372" s="12">
        <f t="shared" si="28"/>
        <v>0</v>
      </c>
      <c r="AD372" s="12">
        <f t="shared" si="29"/>
        <v>0</v>
      </c>
      <c r="AE372" s="12">
        <f t="shared" si="30"/>
        <v>0</v>
      </c>
      <c r="AF372" s="12">
        <f t="shared" si="30"/>
        <v>0</v>
      </c>
      <c r="AG372" s="12">
        <f t="shared" si="30"/>
        <v>0</v>
      </c>
      <c r="AH372" s="12">
        <f t="shared" si="30"/>
        <v>0</v>
      </c>
      <c r="AI372" s="12">
        <f t="shared" si="31"/>
        <v>0</v>
      </c>
      <c r="AJ372" s="12">
        <f t="shared" si="31"/>
        <v>0</v>
      </c>
      <c r="AK372" s="12">
        <f t="shared" si="31"/>
        <v>1.6187083840191394E-3</v>
      </c>
      <c r="AL372" t="e">
        <v>#N/A</v>
      </c>
      <c r="AM372" t="e">
        <v>#N/A</v>
      </c>
      <c r="AN372" t="e">
        <v>#N/A</v>
      </c>
      <c r="AO372" t="e">
        <v>#N/A</v>
      </c>
      <c r="AP372" t="e">
        <v>#N/A</v>
      </c>
      <c r="AQ372" t="e">
        <v>#N/A</v>
      </c>
      <c r="AR372" t="e">
        <v>#N/A</v>
      </c>
      <c r="AS372" t="e">
        <v>#N/A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s="1" t="s">
        <v>309</v>
      </c>
      <c r="B373" s="1" t="s">
        <v>52</v>
      </c>
      <c r="C373" s="1">
        <v>2010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47</v>
      </c>
      <c r="N373">
        <v>47</v>
      </c>
      <c r="O373">
        <v>696942</v>
      </c>
      <c r="P373">
        <v>348335</v>
      </c>
      <c r="Q373">
        <v>348607</v>
      </c>
      <c r="R373">
        <v>50286.189999999995</v>
      </c>
      <c r="S373">
        <v>95436.557000000015</v>
      </c>
      <c r="T373">
        <v>101395.54700000001</v>
      </c>
      <c r="U373">
        <v>88234.466000000015</v>
      </c>
      <c r="V373">
        <v>85624.332000000024</v>
      </c>
      <c r="W373">
        <v>101441.99799999999</v>
      </c>
      <c r="X373">
        <v>77814.116000000009</v>
      </c>
      <c r="Y373">
        <v>47010.89499999999</v>
      </c>
      <c r="Z373">
        <v>33666.923999999999</v>
      </c>
      <c r="AA373">
        <v>15679.570999999998</v>
      </c>
      <c r="AB373" s="12">
        <f t="shared" si="27"/>
        <v>0</v>
      </c>
      <c r="AC373" s="12">
        <f t="shared" si="28"/>
        <v>0</v>
      </c>
      <c r="AD373" s="12">
        <f t="shared" si="29"/>
        <v>0</v>
      </c>
      <c r="AE373" s="12">
        <f t="shared" si="30"/>
        <v>0</v>
      </c>
      <c r="AF373" s="12">
        <f t="shared" si="30"/>
        <v>0</v>
      </c>
      <c r="AG373" s="12">
        <f t="shared" si="30"/>
        <v>0</v>
      </c>
      <c r="AH373" s="12">
        <f t="shared" si="30"/>
        <v>0</v>
      </c>
      <c r="AI373" s="12">
        <f t="shared" si="31"/>
        <v>0</v>
      </c>
      <c r="AJ373" s="12">
        <f t="shared" si="31"/>
        <v>0</v>
      </c>
      <c r="AK373" s="12">
        <f t="shared" si="31"/>
        <v>2.9975309911221427E-3</v>
      </c>
      <c r="AL373">
        <v>357</v>
      </c>
      <c r="AM373">
        <v>139.41</v>
      </c>
      <c r="AN373">
        <v>1</v>
      </c>
      <c r="AO373">
        <v>31</v>
      </c>
      <c r="AP373">
        <v>0</v>
      </c>
      <c r="AQ373">
        <v>0</v>
      </c>
      <c r="AR373">
        <v>11</v>
      </c>
      <c r="AS373">
        <v>0</v>
      </c>
      <c r="AT373">
        <v>13.164636999999999</v>
      </c>
      <c r="AU373">
        <v>685</v>
      </c>
      <c r="AV373">
        <v>242</v>
      </c>
      <c r="AW373">
        <v>68416</v>
      </c>
    </row>
    <row r="374" spans="1:49" x14ac:dyDescent="0.25">
      <c r="A374" s="1" t="s">
        <v>310</v>
      </c>
      <c r="B374" s="1" t="s">
        <v>52</v>
      </c>
      <c r="C374" s="1">
        <v>2011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40</v>
      </c>
      <c r="N374">
        <v>40</v>
      </c>
      <c r="O374">
        <v>765863</v>
      </c>
      <c r="P374">
        <v>383161</v>
      </c>
      <c r="Q374">
        <v>382702</v>
      </c>
      <c r="R374">
        <v>55489.496999999996</v>
      </c>
      <c r="S374">
        <v>104911.94099999998</v>
      </c>
      <c r="T374">
        <v>107947.05499999998</v>
      </c>
      <c r="U374">
        <v>97337.492999999988</v>
      </c>
      <c r="V374">
        <v>92009.29700000002</v>
      </c>
      <c r="W374">
        <v>111621.889</v>
      </c>
      <c r="X374">
        <v>89614.518999999986</v>
      </c>
      <c r="Y374">
        <v>53054.399000000005</v>
      </c>
      <c r="Z374">
        <v>36768.935999999994</v>
      </c>
      <c r="AA374">
        <v>17115.792000000001</v>
      </c>
      <c r="AB374" s="12">
        <f t="shared" si="27"/>
        <v>0</v>
      </c>
      <c r="AC374" s="12">
        <f t="shared" si="28"/>
        <v>0</v>
      </c>
      <c r="AD374" s="12">
        <f t="shared" si="29"/>
        <v>0</v>
      </c>
      <c r="AE374" s="12">
        <f t="shared" si="30"/>
        <v>0</v>
      </c>
      <c r="AF374" s="12">
        <f t="shared" si="30"/>
        <v>0</v>
      </c>
      <c r="AG374" s="12">
        <f t="shared" si="30"/>
        <v>0</v>
      </c>
      <c r="AH374" s="12">
        <f t="shared" si="30"/>
        <v>0</v>
      </c>
      <c r="AI374" s="12">
        <f t="shared" si="31"/>
        <v>0</v>
      </c>
      <c r="AJ374" s="12">
        <f t="shared" si="31"/>
        <v>0</v>
      </c>
      <c r="AK374" s="12">
        <f t="shared" si="31"/>
        <v>2.3370230252856544E-3</v>
      </c>
      <c r="AL374">
        <v>1885</v>
      </c>
      <c r="AM374">
        <v>931.3</v>
      </c>
      <c r="AN374">
        <v>49</v>
      </c>
      <c r="AO374">
        <v>318</v>
      </c>
      <c r="AP374">
        <v>16</v>
      </c>
      <c r="AQ374">
        <v>0</v>
      </c>
      <c r="AR374">
        <v>354</v>
      </c>
      <c r="AS374">
        <v>0</v>
      </c>
      <c r="AT374">
        <v>64.085366000000008</v>
      </c>
      <c r="AU374">
        <v>3523</v>
      </c>
      <c r="AV374">
        <v>918</v>
      </c>
      <c r="AW374">
        <v>262826</v>
      </c>
    </row>
    <row r="375" spans="1:49" x14ac:dyDescent="0.25">
      <c r="A375" s="1" t="s">
        <v>311</v>
      </c>
      <c r="B375" s="1" t="s">
        <v>52</v>
      </c>
      <c r="C375" s="1">
        <v>2012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70</v>
      </c>
      <c r="N375">
        <v>70</v>
      </c>
      <c r="O375">
        <v>730225</v>
      </c>
      <c r="P375">
        <v>365951</v>
      </c>
      <c r="Q375">
        <v>364274</v>
      </c>
      <c r="R375">
        <v>51202.618000000002</v>
      </c>
      <c r="S375">
        <v>96190.976999999999</v>
      </c>
      <c r="T375">
        <v>104447.65700000001</v>
      </c>
      <c r="U375">
        <v>94557.155999999988</v>
      </c>
      <c r="V375">
        <v>84498.525999999998</v>
      </c>
      <c r="W375">
        <v>104839.80900000002</v>
      </c>
      <c r="X375">
        <v>89515.239000000001</v>
      </c>
      <c r="Y375">
        <v>51995.911999999997</v>
      </c>
      <c r="Z375">
        <v>35924.189000000006</v>
      </c>
      <c r="AA375">
        <v>17188.669000000002</v>
      </c>
      <c r="AB375" s="12">
        <f t="shared" si="27"/>
        <v>0</v>
      </c>
      <c r="AC375" s="12">
        <f t="shared" si="28"/>
        <v>0</v>
      </c>
      <c r="AD375" s="12">
        <f t="shared" si="29"/>
        <v>0</v>
      </c>
      <c r="AE375" s="12">
        <f t="shared" si="30"/>
        <v>0</v>
      </c>
      <c r="AF375" s="12">
        <f t="shared" si="30"/>
        <v>0</v>
      </c>
      <c r="AG375" s="12">
        <f t="shared" si="30"/>
        <v>0</v>
      </c>
      <c r="AH375" s="12">
        <f t="shared" si="30"/>
        <v>0</v>
      </c>
      <c r="AI375" s="12">
        <f t="shared" si="31"/>
        <v>0</v>
      </c>
      <c r="AJ375" s="12">
        <f t="shared" si="31"/>
        <v>0</v>
      </c>
      <c r="AK375" s="12">
        <f t="shared" si="31"/>
        <v>4.0724502868721242E-3</v>
      </c>
      <c r="AL375">
        <v>4290</v>
      </c>
      <c r="AM375">
        <v>639.05999999999983</v>
      </c>
      <c r="AN375">
        <v>15</v>
      </c>
      <c r="AO375">
        <v>572</v>
      </c>
      <c r="AP375">
        <v>113</v>
      </c>
      <c r="AQ375">
        <v>0</v>
      </c>
      <c r="AR375">
        <v>92</v>
      </c>
      <c r="AS375">
        <v>0</v>
      </c>
      <c r="AT375">
        <v>52.981183000000023</v>
      </c>
      <c r="AU375">
        <v>2379</v>
      </c>
      <c r="AV375">
        <v>725</v>
      </c>
      <c r="AW375">
        <v>183539</v>
      </c>
    </row>
    <row r="376" spans="1:49" x14ac:dyDescent="0.25">
      <c r="A376" s="1" t="s">
        <v>312</v>
      </c>
      <c r="B376" s="1" t="s">
        <v>52</v>
      </c>
      <c r="C376" s="1">
        <v>2013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67</v>
      </c>
      <c r="N376">
        <v>67</v>
      </c>
      <c r="O376">
        <v>677707</v>
      </c>
      <c r="P376">
        <v>339701</v>
      </c>
      <c r="Q376">
        <v>338006</v>
      </c>
      <c r="R376">
        <v>46870.54</v>
      </c>
      <c r="S376">
        <v>90546.64</v>
      </c>
      <c r="T376">
        <v>91489.654999999999</v>
      </c>
      <c r="U376">
        <v>88408.648999999961</v>
      </c>
      <c r="V376">
        <v>79726.444999999992</v>
      </c>
      <c r="W376">
        <v>94218.459999999992</v>
      </c>
      <c r="X376">
        <v>86142.411999999982</v>
      </c>
      <c r="Y376">
        <v>52096.197999999997</v>
      </c>
      <c r="Z376">
        <v>33034.76</v>
      </c>
      <c r="AA376">
        <v>15436.464</v>
      </c>
      <c r="AB376" s="12">
        <f t="shared" si="27"/>
        <v>0</v>
      </c>
      <c r="AC376" s="12">
        <f t="shared" si="28"/>
        <v>0</v>
      </c>
      <c r="AD376" s="12">
        <f t="shared" si="29"/>
        <v>0</v>
      </c>
      <c r="AE376" s="12">
        <f t="shared" si="30"/>
        <v>0</v>
      </c>
      <c r="AF376" s="12">
        <f t="shared" si="30"/>
        <v>0</v>
      </c>
      <c r="AG376" s="12">
        <f t="shared" si="30"/>
        <v>0</v>
      </c>
      <c r="AH376" s="12">
        <f t="shared" si="30"/>
        <v>0</v>
      </c>
      <c r="AI376" s="12">
        <f t="shared" si="31"/>
        <v>0</v>
      </c>
      <c r="AJ376" s="12">
        <f t="shared" si="31"/>
        <v>0</v>
      </c>
      <c r="AK376" s="12">
        <f t="shared" si="31"/>
        <v>4.3403722510543868E-3</v>
      </c>
      <c r="AL376">
        <v>4546</v>
      </c>
      <c r="AM376">
        <v>449.75</v>
      </c>
      <c r="AN376">
        <v>140</v>
      </c>
      <c r="AO376">
        <v>245</v>
      </c>
      <c r="AP376">
        <v>133</v>
      </c>
      <c r="AQ376">
        <v>0</v>
      </c>
      <c r="AR376">
        <v>179</v>
      </c>
      <c r="AS376">
        <v>0</v>
      </c>
      <c r="AT376">
        <v>50.564463800000006</v>
      </c>
      <c r="AU376">
        <v>2370</v>
      </c>
      <c r="AV376">
        <v>829</v>
      </c>
      <c r="AW376">
        <v>195376</v>
      </c>
    </row>
    <row r="377" spans="1:49" x14ac:dyDescent="0.25">
      <c r="A377" s="1" t="s">
        <v>313</v>
      </c>
      <c r="B377" s="1" t="s">
        <v>52</v>
      </c>
      <c r="C377" s="1">
        <v>2014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69</v>
      </c>
      <c r="N377">
        <v>69</v>
      </c>
      <c r="O377">
        <v>595696</v>
      </c>
      <c r="P377">
        <v>298750</v>
      </c>
      <c r="Q377">
        <v>296946</v>
      </c>
      <c r="R377">
        <v>41355.415000000001</v>
      </c>
      <c r="S377">
        <v>80156.769000000015</v>
      </c>
      <c r="T377">
        <v>81655.308999999994</v>
      </c>
      <c r="U377">
        <v>78221.869000000021</v>
      </c>
      <c r="V377">
        <v>69597.462999999974</v>
      </c>
      <c r="W377">
        <v>82043.096000000005</v>
      </c>
      <c r="X377">
        <v>74855.566000000021</v>
      </c>
      <c r="Y377">
        <v>45469.72</v>
      </c>
      <c r="Z377">
        <v>28208.975999999995</v>
      </c>
      <c r="AA377">
        <v>14028.979000000005</v>
      </c>
      <c r="AB377" s="12">
        <f t="shared" si="27"/>
        <v>0</v>
      </c>
      <c r="AC377" s="12">
        <f t="shared" si="28"/>
        <v>0</v>
      </c>
      <c r="AD377" s="12">
        <f t="shared" si="29"/>
        <v>0</v>
      </c>
      <c r="AE377" s="12">
        <f t="shared" si="30"/>
        <v>0</v>
      </c>
      <c r="AF377" s="12">
        <f t="shared" si="30"/>
        <v>0</v>
      </c>
      <c r="AG377" s="12">
        <f t="shared" si="30"/>
        <v>0</v>
      </c>
      <c r="AH377" s="12">
        <f t="shared" si="30"/>
        <v>0</v>
      </c>
      <c r="AI377" s="12">
        <f t="shared" si="31"/>
        <v>0</v>
      </c>
      <c r="AJ377" s="12">
        <f t="shared" si="31"/>
        <v>0</v>
      </c>
      <c r="AK377" s="12">
        <f t="shared" si="31"/>
        <v>4.9183907111130451E-3</v>
      </c>
      <c r="AL377">
        <v>6989</v>
      </c>
      <c r="AM377">
        <v>534.93000000000006</v>
      </c>
      <c r="AN377">
        <v>356</v>
      </c>
      <c r="AO377">
        <v>446</v>
      </c>
      <c r="AP377">
        <v>127</v>
      </c>
      <c r="AQ377">
        <v>0</v>
      </c>
      <c r="AR377">
        <v>104</v>
      </c>
      <c r="AS377">
        <v>0</v>
      </c>
      <c r="AT377">
        <v>59.261006999999978</v>
      </c>
      <c r="AU377">
        <v>3203</v>
      </c>
      <c r="AV377">
        <v>1233</v>
      </c>
      <c r="AW377">
        <v>281756</v>
      </c>
    </row>
    <row r="378" spans="1:49" x14ac:dyDescent="0.25">
      <c r="A378" s="1" t="s">
        <v>314</v>
      </c>
      <c r="B378" s="1" t="s">
        <v>52</v>
      </c>
      <c r="C378" s="1">
        <v>2015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82</v>
      </c>
      <c r="N378">
        <v>82</v>
      </c>
      <c r="O378">
        <v>566542</v>
      </c>
      <c r="P378">
        <v>285218</v>
      </c>
      <c r="Q378">
        <v>281324</v>
      </c>
      <c r="R378">
        <v>39710.264000000003</v>
      </c>
      <c r="S378">
        <v>77487.835000000036</v>
      </c>
      <c r="T378">
        <v>82241.27499999998</v>
      </c>
      <c r="U378">
        <v>72241.697999999989</v>
      </c>
      <c r="V378">
        <v>64114.663</v>
      </c>
      <c r="W378">
        <v>72214.653999999995</v>
      </c>
      <c r="X378">
        <v>72811.01999999999</v>
      </c>
      <c r="Y378">
        <v>44863.489000000009</v>
      </c>
      <c r="Z378">
        <v>27783.054000000004</v>
      </c>
      <c r="AA378">
        <v>13110.413999999999</v>
      </c>
      <c r="AB378" s="12">
        <f t="shared" si="27"/>
        <v>0</v>
      </c>
      <c r="AC378" s="12">
        <f t="shared" si="28"/>
        <v>0</v>
      </c>
      <c r="AD378" s="12">
        <f t="shared" si="29"/>
        <v>0</v>
      </c>
      <c r="AE378" s="12">
        <f t="shared" si="30"/>
        <v>0</v>
      </c>
      <c r="AF378" s="12">
        <f t="shared" si="30"/>
        <v>0</v>
      </c>
      <c r="AG378" s="12">
        <f t="shared" si="30"/>
        <v>0</v>
      </c>
      <c r="AH378" s="12">
        <f t="shared" si="30"/>
        <v>0</v>
      </c>
      <c r="AI378" s="12">
        <f t="shared" si="31"/>
        <v>0</v>
      </c>
      <c r="AJ378" s="12">
        <f t="shared" si="31"/>
        <v>0</v>
      </c>
      <c r="AK378" s="12">
        <f t="shared" si="31"/>
        <v>6.2545698404337198E-3</v>
      </c>
      <c r="AL378">
        <v>7459</v>
      </c>
      <c r="AM378">
        <v>333.13000000000005</v>
      </c>
      <c r="AN378">
        <v>1</v>
      </c>
      <c r="AO378">
        <v>663</v>
      </c>
      <c r="AP378">
        <v>66</v>
      </c>
      <c r="AQ378">
        <v>0</v>
      </c>
      <c r="AR378">
        <v>385</v>
      </c>
      <c r="AS378">
        <v>0</v>
      </c>
      <c r="AT378">
        <v>59.533016000000003</v>
      </c>
      <c r="AU378">
        <v>3936</v>
      </c>
      <c r="AV378">
        <v>1261</v>
      </c>
      <c r="AW378">
        <v>320935</v>
      </c>
    </row>
    <row r="379" spans="1:49" x14ac:dyDescent="0.25">
      <c r="A379" s="1" t="s">
        <v>461</v>
      </c>
      <c r="B379" s="1" t="s">
        <v>52</v>
      </c>
      <c r="C379" s="1">
        <v>2016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11</v>
      </c>
      <c r="M379">
        <v>59</v>
      </c>
      <c r="N379">
        <v>70</v>
      </c>
      <c r="O379">
        <v>716943</v>
      </c>
      <c r="P379">
        <v>360877</v>
      </c>
      <c r="Q379">
        <v>356066</v>
      </c>
      <c r="R379">
        <v>49911.003000000004</v>
      </c>
      <c r="S379">
        <v>97031.228000000017</v>
      </c>
      <c r="T379">
        <v>99386.680999999968</v>
      </c>
      <c r="U379">
        <v>96452.695999999996</v>
      </c>
      <c r="V379">
        <v>83706.167999999976</v>
      </c>
      <c r="W379">
        <v>91234.949999999968</v>
      </c>
      <c r="X379">
        <v>93824.037999999986</v>
      </c>
      <c r="Y379">
        <v>57150.161999999997</v>
      </c>
      <c r="Z379">
        <v>32387.200000000001</v>
      </c>
      <c r="AA379">
        <v>15845.84</v>
      </c>
      <c r="AB379" s="12">
        <f t="shared" si="27"/>
        <v>0</v>
      </c>
      <c r="AC379" s="12">
        <f t="shared" si="28"/>
        <v>0</v>
      </c>
      <c r="AD379" s="12">
        <f t="shared" si="29"/>
        <v>0</v>
      </c>
      <c r="AE379" s="12">
        <f t="shared" si="30"/>
        <v>0</v>
      </c>
      <c r="AF379" s="12">
        <f t="shared" si="30"/>
        <v>0</v>
      </c>
      <c r="AG379" s="12">
        <f t="shared" si="30"/>
        <v>0</v>
      </c>
      <c r="AH379" s="12">
        <f t="shared" si="30"/>
        <v>0</v>
      </c>
      <c r="AI379" s="12">
        <f t="shared" si="31"/>
        <v>0</v>
      </c>
      <c r="AJ379" s="12">
        <f t="shared" si="31"/>
        <v>3.3964035174389881E-4</v>
      </c>
      <c r="AK379" s="12">
        <f t="shared" si="31"/>
        <v>3.7233747153827125E-3</v>
      </c>
      <c r="AL379" t="e">
        <v>#N/A</v>
      </c>
      <c r="AM379" t="e">
        <v>#N/A</v>
      </c>
      <c r="AN379" t="e">
        <v>#N/A</v>
      </c>
      <c r="AO379" t="e">
        <v>#N/A</v>
      </c>
      <c r="AP379" t="e">
        <v>#N/A</v>
      </c>
      <c r="AQ379" t="e">
        <v>#N/A</v>
      </c>
      <c r="AR379" t="e">
        <v>#N/A</v>
      </c>
      <c r="AS379" t="e">
        <v>#N/A</v>
      </c>
      <c r="AT379">
        <v>66.261832999999996</v>
      </c>
      <c r="AU379">
        <v>5101</v>
      </c>
      <c r="AV379">
        <v>1550</v>
      </c>
      <c r="AW379">
        <v>370339</v>
      </c>
    </row>
    <row r="380" spans="1:49" x14ac:dyDescent="0.25">
      <c r="A380" s="1" t="s">
        <v>462</v>
      </c>
      <c r="B380" s="1" t="s">
        <v>52</v>
      </c>
      <c r="C380" s="1">
        <v>2017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55</v>
      </c>
      <c r="N380">
        <v>55</v>
      </c>
      <c r="O380">
        <v>718846</v>
      </c>
      <c r="P380">
        <v>362766</v>
      </c>
      <c r="Q380">
        <v>356080</v>
      </c>
      <c r="R380">
        <v>48968</v>
      </c>
      <c r="S380">
        <v>98793</v>
      </c>
      <c r="T380">
        <v>91455</v>
      </c>
      <c r="U380">
        <v>96698</v>
      </c>
      <c r="V380">
        <v>86699</v>
      </c>
      <c r="W380">
        <v>89322</v>
      </c>
      <c r="X380">
        <v>95115</v>
      </c>
      <c r="Y380">
        <v>63031</v>
      </c>
      <c r="Z380">
        <v>33439</v>
      </c>
      <c r="AA380">
        <v>15326</v>
      </c>
      <c r="AB380" s="12">
        <f t="shared" si="27"/>
        <v>0</v>
      </c>
      <c r="AC380" s="12">
        <f t="shared" si="28"/>
        <v>0</v>
      </c>
      <c r="AD380" s="12">
        <f t="shared" si="29"/>
        <v>0</v>
      </c>
      <c r="AE380" s="12">
        <f t="shared" si="30"/>
        <v>0</v>
      </c>
      <c r="AF380" s="12">
        <f t="shared" si="30"/>
        <v>0</v>
      </c>
      <c r="AG380" s="12">
        <f t="shared" si="30"/>
        <v>0</v>
      </c>
      <c r="AH380" s="12">
        <f t="shared" si="30"/>
        <v>0</v>
      </c>
      <c r="AI380" s="12">
        <f t="shared" si="31"/>
        <v>0</v>
      </c>
      <c r="AJ380" s="12">
        <f t="shared" si="31"/>
        <v>0</v>
      </c>
      <c r="AK380" s="12">
        <f t="shared" si="31"/>
        <v>3.5886728435338641E-3</v>
      </c>
      <c r="AL380" t="e">
        <v>#N/A</v>
      </c>
      <c r="AM380" t="e">
        <v>#N/A</v>
      </c>
      <c r="AN380" t="e">
        <v>#N/A</v>
      </c>
      <c r="AO380" t="e">
        <v>#N/A</v>
      </c>
      <c r="AP380" t="e">
        <v>#N/A</v>
      </c>
      <c r="AQ380" t="e">
        <v>#N/A</v>
      </c>
      <c r="AR380" t="e">
        <v>#N/A</v>
      </c>
      <c r="AS380" t="e">
        <v>#N/A</v>
      </c>
      <c r="AT380">
        <v>84.298404999999988</v>
      </c>
      <c r="AU380">
        <v>10420</v>
      </c>
      <c r="AV380">
        <v>1948</v>
      </c>
      <c r="AW380">
        <v>533665</v>
      </c>
    </row>
    <row r="381" spans="1:49" x14ac:dyDescent="0.25">
      <c r="A381" s="1" t="s">
        <v>531</v>
      </c>
      <c r="B381" s="1" t="s">
        <v>53</v>
      </c>
      <c r="C381" s="1">
        <v>2009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11</v>
      </c>
      <c r="J381">
        <v>109</v>
      </c>
      <c r="K381">
        <v>155</v>
      </c>
      <c r="L381">
        <v>378</v>
      </c>
      <c r="M381">
        <v>554</v>
      </c>
      <c r="N381">
        <v>1207</v>
      </c>
      <c r="O381">
        <v>6056214</v>
      </c>
      <c r="P381">
        <v>2951304</v>
      </c>
      <c r="Q381">
        <v>3104910</v>
      </c>
      <c r="R381">
        <v>405972.66799999995</v>
      </c>
      <c r="S381">
        <v>795174.43799999962</v>
      </c>
      <c r="T381">
        <v>815508.31900000002</v>
      </c>
      <c r="U381">
        <v>820092.1050000001</v>
      </c>
      <c r="V381">
        <v>861006.35999999987</v>
      </c>
      <c r="W381">
        <v>879131.15100000007</v>
      </c>
      <c r="X381">
        <v>696165.50699999987</v>
      </c>
      <c r="Y381">
        <v>426953.42300000018</v>
      </c>
      <c r="Z381">
        <v>262068.78400000001</v>
      </c>
      <c r="AA381">
        <v>94521.242999999973</v>
      </c>
      <c r="AB381" s="12">
        <f t="shared" si="27"/>
        <v>0</v>
      </c>
      <c r="AC381" s="12">
        <f t="shared" si="28"/>
        <v>0</v>
      </c>
      <c r="AD381" s="12">
        <f t="shared" si="29"/>
        <v>0</v>
      </c>
      <c r="AE381" s="12">
        <f t="shared" si="30"/>
        <v>0</v>
      </c>
      <c r="AF381" s="12">
        <f t="shared" si="30"/>
        <v>0</v>
      </c>
      <c r="AG381" s="12">
        <f t="shared" si="30"/>
        <v>1.2512353802373679E-5</v>
      </c>
      <c r="AH381" s="12">
        <f t="shared" si="30"/>
        <v>1.565719629944263E-4</v>
      </c>
      <c r="AI381" s="12">
        <f t="shared" si="31"/>
        <v>3.6303725804770026E-4</v>
      </c>
      <c r="AJ381" s="12">
        <f t="shared" si="31"/>
        <v>1.4423694200832403E-3</v>
      </c>
      <c r="AK381" s="12">
        <f t="shared" si="31"/>
        <v>5.8611163206984083E-3</v>
      </c>
      <c r="AL381" t="e">
        <v>#N/A</v>
      </c>
      <c r="AM381" t="e">
        <v>#N/A</v>
      </c>
      <c r="AN381" t="e">
        <v>#N/A</v>
      </c>
      <c r="AO381" t="e">
        <v>#N/A</v>
      </c>
      <c r="AP381" t="e">
        <v>#N/A</v>
      </c>
      <c r="AQ381" t="e">
        <v>#N/A</v>
      </c>
      <c r="AR381" t="e">
        <v>#N/A</v>
      </c>
      <c r="AS381" t="e">
        <v>#N/A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s="1" t="s">
        <v>315</v>
      </c>
      <c r="B382" s="1" t="s">
        <v>53</v>
      </c>
      <c r="C382" s="1">
        <v>2010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110</v>
      </c>
      <c r="K382">
        <v>209</v>
      </c>
      <c r="L382">
        <v>373</v>
      </c>
      <c r="M382">
        <v>535</v>
      </c>
      <c r="N382">
        <v>1227</v>
      </c>
      <c r="O382">
        <v>6137476</v>
      </c>
      <c r="P382">
        <v>2990442</v>
      </c>
      <c r="Q382">
        <v>3147034</v>
      </c>
      <c r="R382">
        <v>397262.01199999987</v>
      </c>
      <c r="S382">
        <v>812153.98299999966</v>
      </c>
      <c r="T382">
        <v>837877.20400000003</v>
      </c>
      <c r="U382">
        <v>807300.42499999993</v>
      </c>
      <c r="V382">
        <v>858369.1869999998</v>
      </c>
      <c r="W382">
        <v>894881.27900000033</v>
      </c>
      <c r="X382">
        <v>729717.03100000019</v>
      </c>
      <c r="Y382">
        <v>449259.08500000002</v>
      </c>
      <c r="Z382">
        <v>258202.30200000003</v>
      </c>
      <c r="AA382">
        <v>92773.649000000019</v>
      </c>
      <c r="AB382" s="12">
        <f t="shared" si="27"/>
        <v>0</v>
      </c>
      <c r="AC382" s="12">
        <f t="shared" si="28"/>
        <v>0</v>
      </c>
      <c r="AD382" s="12">
        <f t="shared" si="29"/>
        <v>0</v>
      </c>
      <c r="AE382" s="12">
        <f t="shared" si="30"/>
        <v>0</v>
      </c>
      <c r="AF382" s="12">
        <f t="shared" si="30"/>
        <v>0</v>
      </c>
      <c r="AG382" s="12">
        <f t="shared" si="30"/>
        <v>0</v>
      </c>
      <c r="AH382" s="12">
        <f t="shared" si="30"/>
        <v>1.5074336397117745E-4</v>
      </c>
      <c r="AI382" s="12">
        <f t="shared" si="31"/>
        <v>4.6521040303503262E-4</v>
      </c>
      <c r="AJ382" s="12">
        <f t="shared" si="31"/>
        <v>1.4446036968330358E-3</v>
      </c>
      <c r="AK382" s="12">
        <f t="shared" si="31"/>
        <v>5.7667236954320926E-3</v>
      </c>
      <c r="AL382">
        <v>870</v>
      </c>
      <c r="AM382">
        <v>83.330000000000013</v>
      </c>
      <c r="AN382">
        <v>4</v>
      </c>
      <c r="AO382">
        <v>7</v>
      </c>
      <c r="AP382">
        <v>0</v>
      </c>
      <c r="AQ382">
        <v>0</v>
      </c>
      <c r="AR382">
        <v>52</v>
      </c>
      <c r="AS382">
        <v>0</v>
      </c>
      <c r="AT382">
        <v>12.689617</v>
      </c>
      <c r="AU382">
        <v>1176</v>
      </c>
      <c r="AV382">
        <v>666</v>
      </c>
      <c r="AW382">
        <v>139874</v>
      </c>
    </row>
    <row r="383" spans="1:49" x14ac:dyDescent="0.25">
      <c r="A383" s="1" t="s">
        <v>316</v>
      </c>
      <c r="B383" s="1" t="s">
        <v>53</v>
      </c>
      <c r="C383" s="1">
        <v>2011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27</v>
      </c>
      <c r="J383">
        <v>87</v>
      </c>
      <c r="K383">
        <v>236</v>
      </c>
      <c r="L383">
        <v>406</v>
      </c>
      <c r="M383">
        <v>550</v>
      </c>
      <c r="N383">
        <v>1306</v>
      </c>
      <c r="O383">
        <v>6223143</v>
      </c>
      <c r="P383">
        <v>3033196</v>
      </c>
      <c r="Q383">
        <v>3189947</v>
      </c>
      <c r="R383">
        <v>400808.31600000022</v>
      </c>
      <c r="S383">
        <v>818216.41999999981</v>
      </c>
      <c r="T383">
        <v>849840.07199999981</v>
      </c>
      <c r="U383">
        <v>813801.62799999991</v>
      </c>
      <c r="V383">
        <v>854563.31499999994</v>
      </c>
      <c r="W383">
        <v>903745.10700000019</v>
      </c>
      <c r="X383">
        <v>754995.18300000008</v>
      </c>
      <c r="Y383">
        <v>466150.3660000001</v>
      </c>
      <c r="Z383">
        <v>263035.77800000005</v>
      </c>
      <c r="AA383">
        <v>97138.783999999985</v>
      </c>
      <c r="AB383" s="12">
        <f t="shared" si="27"/>
        <v>0</v>
      </c>
      <c r="AC383" s="12">
        <f t="shared" si="28"/>
        <v>0</v>
      </c>
      <c r="AD383" s="12">
        <f t="shared" si="29"/>
        <v>0</v>
      </c>
      <c r="AE383" s="12">
        <f t="shared" si="30"/>
        <v>0</v>
      </c>
      <c r="AF383" s="12">
        <f t="shared" si="30"/>
        <v>0</v>
      </c>
      <c r="AG383" s="12">
        <f t="shared" si="30"/>
        <v>2.9875680422356074E-5</v>
      </c>
      <c r="AH383" s="12">
        <f t="shared" si="30"/>
        <v>1.1523252327823129E-4</v>
      </c>
      <c r="AI383" s="12">
        <f t="shared" si="31"/>
        <v>5.062744067436814E-4</v>
      </c>
      <c r="AJ383" s="12">
        <f t="shared" si="31"/>
        <v>1.543516258841411E-3</v>
      </c>
      <c r="AK383" s="12">
        <f t="shared" si="31"/>
        <v>5.6620021103002491E-3</v>
      </c>
      <c r="AL383">
        <v>2813</v>
      </c>
      <c r="AM383">
        <v>395.13999999999993</v>
      </c>
      <c r="AN383">
        <v>279</v>
      </c>
      <c r="AO383">
        <v>140</v>
      </c>
      <c r="AP383">
        <v>3</v>
      </c>
      <c r="AQ383">
        <v>0</v>
      </c>
      <c r="AR383">
        <v>293</v>
      </c>
      <c r="AS383">
        <v>0</v>
      </c>
      <c r="AT383">
        <v>55.913802599999975</v>
      </c>
      <c r="AU383">
        <v>6492</v>
      </c>
      <c r="AV383">
        <v>2616</v>
      </c>
      <c r="AW383">
        <v>519259</v>
      </c>
    </row>
    <row r="384" spans="1:49" x14ac:dyDescent="0.25">
      <c r="A384" s="1" t="s">
        <v>317</v>
      </c>
      <c r="B384" s="1" t="s">
        <v>53</v>
      </c>
      <c r="C384" s="1">
        <v>2012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83</v>
      </c>
      <c r="K384">
        <v>211</v>
      </c>
      <c r="L384">
        <v>355</v>
      </c>
      <c r="M384">
        <v>630</v>
      </c>
      <c r="N384">
        <v>1279</v>
      </c>
      <c r="O384">
        <v>6144968</v>
      </c>
      <c r="P384">
        <v>2992478</v>
      </c>
      <c r="Q384">
        <v>3152490</v>
      </c>
      <c r="R384">
        <v>394986.79999999993</v>
      </c>
      <c r="S384">
        <v>807695.64699999988</v>
      </c>
      <c r="T384">
        <v>842576.35999999952</v>
      </c>
      <c r="U384">
        <v>803754.13699999987</v>
      </c>
      <c r="V384">
        <v>830407.02399999998</v>
      </c>
      <c r="W384">
        <v>886822.45100000012</v>
      </c>
      <c r="X384">
        <v>757590.74900000007</v>
      </c>
      <c r="Y384">
        <v>469355.63199999993</v>
      </c>
      <c r="Z384">
        <v>258070.77399999998</v>
      </c>
      <c r="AA384">
        <v>95555.875999999989</v>
      </c>
      <c r="AB384" s="12">
        <f t="shared" si="27"/>
        <v>0</v>
      </c>
      <c r="AC384" s="12">
        <f t="shared" si="28"/>
        <v>0</v>
      </c>
      <c r="AD384" s="12">
        <f t="shared" si="29"/>
        <v>0</v>
      </c>
      <c r="AE384" s="12">
        <f t="shared" si="30"/>
        <v>0</v>
      </c>
      <c r="AF384" s="12">
        <f t="shared" si="30"/>
        <v>0</v>
      </c>
      <c r="AG384" s="12">
        <f t="shared" si="30"/>
        <v>0</v>
      </c>
      <c r="AH384" s="12">
        <f t="shared" si="30"/>
        <v>1.0955783199512115E-4</v>
      </c>
      <c r="AI384" s="12">
        <f t="shared" si="31"/>
        <v>4.4955250478383526E-4</v>
      </c>
      <c r="AJ384" s="12">
        <f t="shared" si="31"/>
        <v>1.3755916429343527E-3</v>
      </c>
      <c r="AK384" s="12">
        <f t="shared" si="31"/>
        <v>6.5930011462612733E-3</v>
      </c>
      <c r="AL384">
        <v>1322</v>
      </c>
      <c r="AM384">
        <v>622.53</v>
      </c>
      <c r="AN384">
        <v>16</v>
      </c>
      <c r="AO384">
        <v>276</v>
      </c>
      <c r="AP384">
        <v>0</v>
      </c>
      <c r="AQ384">
        <v>0</v>
      </c>
      <c r="AR384">
        <v>16</v>
      </c>
      <c r="AS384">
        <v>0</v>
      </c>
      <c r="AT384">
        <v>68.836383500000011</v>
      </c>
      <c r="AU384">
        <v>6992</v>
      </c>
      <c r="AV384">
        <v>2747</v>
      </c>
      <c r="AW384">
        <v>549660</v>
      </c>
    </row>
    <row r="385" spans="1:49" x14ac:dyDescent="0.25">
      <c r="A385" s="1" t="s">
        <v>318</v>
      </c>
      <c r="B385" s="1" t="s">
        <v>53</v>
      </c>
      <c r="C385" s="1">
        <v>2013</v>
      </c>
      <c r="D385">
        <v>0</v>
      </c>
      <c r="E385">
        <v>0</v>
      </c>
      <c r="F385">
        <v>0</v>
      </c>
      <c r="G385">
        <v>0</v>
      </c>
      <c r="H385">
        <v>13</v>
      </c>
      <c r="I385">
        <v>25</v>
      </c>
      <c r="J385">
        <v>142</v>
      </c>
      <c r="K385">
        <v>247</v>
      </c>
      <c r="L385">
        <v>411</v>
      </c>
      <c r="M385">
        <v>597</v>
      </c>
      <c r="N385">
        <v>1435</v>
      </c>
      <c r="O385">
        <v>6009613</v>
      </c>
      <c r="P385">
        <v>2925388</v>
      </c>
      <c r="Q385">
        <v>3084225</v>
      </c>
      <c r="R385">
        <v>379900.58299999998</v>
      </c>
      <c r="S385">
        <v>783084.66099999996</v>
      </c>
      <c r="T385">
        <v>820826.35300000012</v>
      </c>
      <c r="U385">
        <v>786360.10400000028</v>
      </c>
      <c r="V385">
        <v>798557.28200000001</v>
      </c>
      <c r="W385">
        <v>857750.67399999977</v>
      </c>
      <c r="X385">
        <v>754456.43599999999</v>
      </c>
      <c r="Y385">
        <v>477131.48699999996</v>
      </c>
      <c r="Z385">
        <v>256273.83900000001</v>
      </c>
      <c r="AA385">
        <v>95541.607000000004</v>
      </c>
      <c r="AB385" s="12">
        <f t="shared" si="27"/>
        <v>0</v>
      </c>
      <c r="AC385" s="12">
        <f t="shared" si="28"/>
        <v>0</v>
      </c>
      <c r="AD385" s="12">
        <f t="shared" si="29"/>
        <v>0</v>
      </c>
      <c r="AE385" s="12">
        <f t="shared" si="30"/>
        <v>0</v>
      </c>
      <c r="AF385" s="12">
        <f t="shared" si="30"/>
        <v>1.6279358153796159E-5</v>
      </c>
      <c r="AG385" s="12">
        <f t="shared" si="30"/>
        <v>2.914599866580811E-5</v>
      </c>
      <c r="AH385" s="12">
        <f t="shared" si="30"/>
        <v>1.8821497600691155E-4</v>
      </c>
      <c r="AI385" s="12">
        <f t="shared" si="31"/>
        <v>5.17677006715761E-4</v>
      </c>
      <c r="AJ385" s="12">
        <f t="shared" si="31"/>
        <v>1.603753241469177E-3</v>
      </c>
      <c r="AK385" s="12">
        <f t="shared" si="31"/>
        <v>6.2485865451268781E-3</v>
      </c>
      <c r="AL385">
        <v>2538</v>
      </c>
      <c r="AM385">
        <v>621.34999999999991</v>
      </c>
      <c r="AN385">
        <v>195</v>
      </c>
      <c r="AO385">
        <v>187</v>
      </c>
      <c r="AP385">
        <v>26</v>
      </c>
      <c r="AQ385">
        <v>0</v>
      </c>
      <c r="AR385">
        <v>139</v>
      </c>
      <c r="AS385">
        <v>0</v>
      </c>
      <c r="AT385">
        <v>57.74112190000001</v>
      </c>
      <c r="AU385">
        <v>5518</v>
      </c>
      <c r="AV385">
        <v>2656</v>
      </c>
      <c r="AW385">
        <v>500934</v>
      </c>
    </row>
    <row r="386" spans="1:49" x14ac:dyDescent="0.25">
      <c r="A386" s="1" t="s">
        <v>319</v>
      </c>
      <c r="B386" s="1" t="s">
        <v>53</v>
      </c>
      <c r="C386" s="1">
        <v>2014</v>
      </c>
      <c r="D386">
        <v>0</v>
      </c>
      <c r="E386">
        <v>0</v>
      </c>
      <c r="F386">
        <v>0</v>
      </c>
      <c r="G386">
        <v>0</v>
      </c>
      <c r="H386">
        <v>16</v>
      </c>
      <c r="I386">
        <v>59</v>
      </c>
      <c r="J386">
        <v>162</v>
      </c>
      <c r="K386">
        <v>257</v>
      </c>
      <c r="L386">
        <v>409</v>
      </c>
      <c r="M386">
        <v>582</v>
      </c>
      <c r="N386">
        <v>1485</v>
      </c>
      <c r="O386">
        <v>6157257</v>
      </c>
      <c r="P386">
        <v>2997953</v>
      </c>
      <c r="Q386">
        <v>3159304</v>
      </c>
      <c r="R386">
        <v>385435.72300000011</v>
      </c>
      <c r="S386">
        <v>800611.88399999985</v>
      </c>
      <c r="T386">
        <v>837107.28400000022</v>
      </c>
      <c r="U386">
        <v>804890.73499999999</v>
      </c>
      <c r="V386">
        <v>803423.0569999998</v>
      </c>
      <c r="W386">
        <v>861257.15899999999</v>
      </c>
      <c r="X386">
        <v>778302.46500000008</v>
      </c>
      <c r="Y386">
        <v>509739.42900000006</v>
      </c>
      <c r="Z386">
        <v>272248.82100000005</v>
      </c>
      <c r="AA386">
        <v>102246.62100000003</v>
      </c>
      <c r="AB386" s="12">
        <f t="shared" si="27"/>
        <v>0</v>
      </c>
      <c r="AC386" s="12">
        <f t="shared" si="28"/>
        <v>0</v>
      </c>
      <c r="AD386" s="12">
        <f t="shared" si="29"/>
        <v>0</v>
      </c>
      <c r="AE386" s="12">
        <f t="shared" si="30"/>
        <v>0</v>
      </c>
      <c r="AF386" s="12">
        <f t="shared" si="30"/>
        <v>1.9914788181141287E-5</v>
      </c>
      <c r="AG386" s="12">
        <f t="shared" si="30"/>
        <v>6.8504510393277318E-5</v>
      </c>
      <c r="AH386" s="12">
        <f t="shared" si="30"/>
        <v>2.0814529991241898E-4</v>
      </c>
      <c r="AI386" s="12">
        <f t="shared" si="31"/>
        <v>5.0417916562620849E-4</v>
      </c>
      <c r="AJ386" s="12">
        <f t="shared" si="31"/>
        <v>1.5023021899514485E-3</v>
      </c>
      <c r="AK386" s="12">
        <f t="shared" si="31"/>
        <v>5.6921196447166679E-3</v>
      </c>
      <c r="AL386">
        <v>10330</v>
      </c>
      <c r="AM386">
        <v>314.11999999999995</v>
      </c>
      <c r="AN386">
        <v>303</v>
      </c>
      <c r="AO386">
        <v>300</v>
      </c>
      <c r="AP386">
        <v>875</v>
      </c>
      <c r="AQ386">
        <v>0</v>
      </c>
      <c r="AR386">
        <v>124</v>
      </c>
      <c r="AS386">
        <v>0</v>
      </c>
      <c r="AT386">
        <v>73.258331399999989</v>
      </c>
      <c r="AU386">
        <v>6180</v>
      </c>
      <c r="AV386">
        <v>2663</v>
      </c>
      <c r="AW386">
        <v>479188</v>
      </c>
    </row>
    <row r="387" spans="1:49" x14ac:dyDescent="0.25">
      <c r="A387" s="1" t="s">
        <v>320</v>
      </c>
      <c r="B387" s="1" t="s">
        <v>53</v>
      </c>
      <c r="C387" s="1">
        <v>2015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32</v>
      </c>
      <c r="J387">
        <v>80</v>
      </c>
      <c r="K387">
        <v>308</v>
      </c>
      <c r="L387">
        <v>485</v>
      </c>
      <c r="M387">
        <v>645</v>
      </c>
      <c r="N387">
        <v>1550</v>
      </c>
      <c r="O387">
        <v>6231143</v>
      </c>
      <c r="P387">
        <v>3034584</v>
      </c>
      <c r="Q387">
        <v>3196559</v>
      </c>
      <c r="R387">
        <v>386950.95600000006</v>
      </c>
      <c r="S387">
        <v>807016.38099999959</v>
      </c>
      <c r="T387">
        <v>843270.2139999998</v>
      </c>
      <c r="U387">
        <v>818031.90100000019</v>
      </c>
      <c r="V387">
        <v>807109.06400000013</v>
      </c>
      <c r="W387">
        <v>865059.13700000034</v>
      </c>
      <c r="X387">
        <v>797561.80899999989</v>
      </c>
      <c r="Y387">
        <v>530108.76899999997</v>
      </c>
      <c r="Z387">
        <v>271634.59799999994</v>
      </c>
      <c r="AA387">
        <v>102567.15499999998</v>
      </c>
      <c r="AB387" s="12">
        <f t="shared" si="27"/>
        <v>0</v>
      </c>
      <c r="AC387" s="12">
        <f t="shared" si="28"/>
        <v>0</v>
      </c>
      <c r="AD387" s="12">
        <f t="shared" si="29"/>
        <v>0</v>
      </c>
      <c r="AE387" s="12">
        <f t="shared" si="30"/>
        <v>0</v>
      </c>
      <c r="AF387" s="12">
        <f t="shared" si="30"/>
        <v>0</v>
      </c>
      <c r="AG387" s="12">
        <f t="shared" si="30"/>
        <v>3.6991690661721762E-5</v>
      </c>
      <c r="AH387" s="12">
        <f t="shared" ref="AH387:AK450" si="32">J387/X387</f>
        <v>1.0030570558575982E-4</v>
      </c>
      <c r="AI387" s="12">
        <f t="shared" si="31"/>
        <v>5.8101283738620823E-4</v>
      </c>
      <c r="AJ387" s="12">
        <f t="shared" si="31"/>
        <v>1.7854868399348749E-3</v>
      </c>
      <c r="AK387" s="12">
        <f t="shared" si="31"/>
        <v>6.2885628445090444E-3</v>
      </c>
      <c r="AL387">
        <v>7152</v>
      </c>
      <c r="AM387">
        <v>248.55</v>
      </c>
      <c r="AN387">
        <v>0</v>
      </c>
      <c r="AO387">
        <v>244</v>
      </c>
      <c r="AP387">
        <v>299</v>
      </c>
      <c r="AQ387">
        <v>0</v>
      </c>
      <c r="AR387">
        <v>264</v>
      </c>
      <c r="AS387">
        <v>0</v>
      </c>
      <c r="AT387">
        <v>51.924640899999979</v>
      </c>
      <c r="AU387">
        <v>4748</v>
      </c>
      <c r="AV387">
        <v>2720</v>
      </c>
      <c r="AW387">
        <v>445923</v>
      </c>
    </row>
    <row r="388" spans="1:49" x14ac:dyDescent="0.25">
      <c r="A388" s="1" t="s">
        <v>463</v>
      </c>
      <c r="B388" s="1" t="s">
        <v>53</v>
      </c>
      <c r="C388" s="1">
        <v>2016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37</v>
      </c>
      <c r="J388">
        <v>178</v>
      </c>
      <c r="K388">
        <v>281</v>
      </c>
      <c r="L388">
        <v>412</v>
      </c>
      <c r="M388">
        <v>519</v>
      </c>
      <c r="N388">
        <v>1427</v>
      </c>
      <c r="O388">
        <v>6148188</v>
      </c>
      <c r="P388">
        <v>2994090</v>
      </c>
      <c r="Q388">
        <v>3154098</v>
      </c>
      <c r="R388">
        <v>380493.74899999989</v>
      </c>
      <c r="S388">
        <v>789770.49099999981</v>
      </c>
      <c r="T388">
        <v>831399.38899999985</v>
      </c>
      <c r="U388">
        <v>816032.12899999996</v>
      </c>
      <c r="V388">
        <v>788736.04199999978</v>
      </c>
      <c r="W388">
        <v>841041.88900000008</v>
      </c>
      <c r="X388">
        <v>788599.45799999998</v>
      </c>
      <c r="Y388">
        <v>540836.60900000017</v>
      </c>
      <c r="Z388">
        <v>270946.55499999999</v>
      </c>
      <c r="AA388">
        <v>101073.51000000001</v>
      </c>
      <c r="AB388" s="12">
        <f t="shared" ref="AB388:AB451" si="33">D388/R388</f>
        <v>0</v>
      </c>
      <c r="AC388" s="12">
        <f t="shared" ref="AC388:AC451" si="34">E388/S388</f>
        <v>0</v>
      </c>
      <c r="AD388" s="12">
        <f t="shared" ref="AD388:AD451" si="35">F388/T388</f>
        <v>0</v>
      </c>
      <c r="AE388" s="12">
        <f t="shared" ref="AE388:AK451" si="36">G388/U388</f>
        <v>0</v>
      </c>
      <c r="AF388" s="12">
        <f t="shared" si="36"/>
        <v>0</v>
      </c>
      <c r="AG388" s="12">
        <f t="shared" si="36"/>
        <v>4.3993052526780862E-5</v>
      </c>
      <c r="AH388" s="12">
        <f t="shared" si="32"/>
        <v>2.257166146822282E-4</v>
      </c>
      <c r="AI388" s="12">
        <f t="shared" si="32"/>
        <v>5.1956542017295268E-4</v>
      </c>
      <c r="AJ388" s="12">
        <f t="shared" si="32"/>
        <v>1.5205950856249123E-3</v>
      </c>
      <c r="AK388" s="12">
        <f t="shared" si="32"/>
        <v>5.1348765863577896E-3</v>
      </c>
      <c r="AL388" t="e">
        <v>#N/A</v>
      </c>
      <c r="AM388" t="e">
        <v>#N/A</v>
      </c>
      <c r="AN388" t="e">
        <v>#N/A</v>
      </c>
      <c r="AO388" t="e">
        <v>#N/A</v>
      </c>
      <c r="AP388" t="e">
        <v>#N/A</v>
      </c>
      <c r="AQ388" t="e">
        <v>#N/A</v>
      </c>
      <c r="AR388" t="e">
        <v>#N/A</v>
      </c>
      <c r="AS388" t="e">
        <v>#N/A</v>
      </c>
      <c r="AT388">
        <v>100.74248</v>
      </c>
      <c r="AU388">
        <v>8819</v>
      </c>
      <c r="AV388">
        <v>2706</v>
      </c>
      <c r="AW388">
        <v>449560</v>
      </c>
    </row>
    <row r="389" spans="1:49" x14ac:dyDescent="0.25">
      <c r="A389" s="1" t="s">
        <v>464</v>
      </c>
      <c r="B389" s="1" t="s">
        <v>53</v>
      </c>
      <c r="C389" s="1">
        <v>2017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48</v>
      </c>
      <c r="J389">
        <v>157</v>
      </c>
      <c r="K389">
        <v>337</v>
      </c>
      <c r="L389">
        <v>439</v>
      </c>
      <c r="M389">
        <v>545</v>
      </c>
      <c r="N389">
        <v>1526</v>
      </c>
      <c r="O389">
        <v>6296572</v>
      </c>
      <c r="P389">
        <v>3072931</v>
      </c>
      <c r="Q389">
        <v>3223641</v>
      </c>
      <c r="R389">
        <v>388020</v>
      </c>
      <c r="S389">
        <v>804158</v>
      </c>
      <c r="T389">
        <v>851935</v>
      </c>
      <c r="U389">
        <v>847780</v>
      </c>
      <c r="V389">
        <v>801261</v>
      </c>
      <c r="W389">
        <v>849450</v>
      </c>
      <c r="X389">
        <v>809823</v>
      </c>
      <c r="Y389">
        <v>561234</v>
      </c>
      <c r="Z389">
        <v>277018</v>
      </c>
      <c r="AA389">
        <v>105893</v>
      </c>
      <c r="AB389" s="12">
        <f t="shared" si="33"/>
        <v>0</v>
      </c>
      <c r="AC389" s="12">
        <f t="shared" si="34"/>
        <v>0</v>
      </c>
      <c r="AD389" s="12">
        <f t="shared" si="35"/>
        <v>0</v>
      </c>
      <c r="AE389" s="12">
        <f t="shared" si="36"/>
        <v>0</v>
      </c>
      <c r="AF389" s="12">
        <f t="shared" si="36"/>
        <v>0</v>
      </c>
      <c r="AG389" s="12">
        <f t="shared" si="36"/>
        <v>5.6507151686385308E-5</v>
      </c>
      <c r="AH389" s="12">
        <f t="shared" si="32"/>
        <v>1.9386952457512322E-4</v>
      </c>
      <c r="AI389" s="12">
        <f t="shared" si="32"/>
        <v>6.0046255216184333E-4</v>
      </c>
      <c r="AJ389" s="12">
        <f t="shared" si="32"/>
        <v>1.5847345659848818E-3</v>
      </c>
      <c r="AK389" s="12">
        <f t="shared" si="32"/>
        <v>5.1467046924725899E-3</v>
      </c>
      <c r="AL389" t="e">
        <v>#N/A</v>
      </c>
      <c r="AM389" t="e">
        <v>#N/A</v>
      </c>
      <c r="AN389" t="e">
        <v>#N/A</v>
      </c>
      <c r="AO389" t="e">
        <v>#N/A</v>
      </c>
      <c r="AP389" t="e">
        <v>#N/A</v>
      </c>
      <c r="AQ389" t="e">
        <v>#N/A</v>
      </c>
      <c r="AR389" t="e">
        <v>#N/A</v>
      </c>
      <c r="AS389" t="e">
        <v>#N/A</v>
      </c>
      <c r="AT389">
        <v>117.01966809999999</v>
      </c>
      <c r="AU389">
        <v>12843</v>
      </c>
      <c r="AV389">
        <v>3209</v>
      </c>
      <c r="AW389">
        <v>554530</v>
      </c>
    </row>
    <row r="390" spans="1:49" x14ac:dyDescent="0.25">
      <c r="A390" s="1" t="s">
        <v>532</v>
      </c>
      <c r="B390" s="1" t="s">
        <v>54</v>
      </c>
      <c r="C390" s="1">
        <v>2009</v>
      </c>
      <c r="D390">
        <v>0</v>
      </c>
      <c r="E390">
        <v>0</v>
      </c>
      <c r="F390">
        <v>0</v>
      </c>
      <c r="G390">
        <v>32</v>
      </c>
      <c r="H390">
        <v>86</v>
      </c>
      <c r="I390">
        <v>221</v>
      </c>
      <c r="J390">
        <v>317</v>
      </c>
      <c r="K390">
        <v>415</v>
      </c>
      <c r="L390">
        <v>852</v>
      </c>
      <c r="M390">
        <v>1245</v>
      </c>
      <c r="N390">
        <v>3168</v>
      </c>
      <c r="O390">
        <v>23721521</v>
      </c>
      <c r="P390">
        <v>11832085</v>
      </c>
      <c r="Q390">
        <v>11889436</v>
      </c>
      <c r="R390">
        <v>1985625.7340000004</v>
      </c>
      <c r="S390">
        <v>3566777.6169999987</v>
      </c>
      <c r="T390">
        <v>3508389.5350000006</v>
      </c>
      <c r="U390">
        <v>3482930.1059999992</v>
      </c>
      <c r="V390">
        <v>3379838.4699999974</v>
      </c>
      <c r="W390">
        <v>3189718.6149999988</v>
      </c>
      <c r="X390">
        <v>2232492.8169999989</v>
      </c>
      <c r="Y390">
        <v>1285094.737999999</v>
      </c>
      <c r="Z390">
        <v>809215.82099999965</v>
      </c>
      <c r="AA390">
        <v>293159.61399999988</v>
      </c>
      <c r="AB390" s="12">
        <f t="shared" si="33"/>
        <v>0</v>
      </c>
      <c r="AC390" s="12">
        <f t="shared" si="34"/>
        <v>0</v>
      </c>
      <c r="AD390" s="12">
        <f t="shared" si="35"/>
        <v>0</v>
      </c>
      <c r="AE390" s="12">
        <f t="shared" si="36"/>
        <v>9.1876664262868817E-6</v>
      </c>
      <c r="AF390" s="12">
        <f t="shared" si="36"/>
        <v>2.5445002997436166E-5</v>
      </c>
      <c r="AG390" s="12">
        <f t="shared" si="36"/>
        <v>6.9285108398190189E-5</v>
      </c>
      <c r="AH390" s="12">
        <f t="shared" si="32"/>
        <v>1.4199373793550717E-4</v>
      </c>
      <c r="AI390" s="12">
        <f t="shared" si="32"/>
        <v>3.2293338983386324E-4</v>
      </c>
      <c r="AJ390" s="12">
        <f t="shared" si="32"/>
        <v>1.0528711598188098E-3</v>
      </c>
      <c r="AK390" s="12">
        <f t="shared" si="32"/>
        <v>4.2468332626471551E-3</v>
      </c>
      <c r="AL390" t="e">
        <v>#N/A</v>
      </c>
      <c r="AM390" t="e">
        <v>#N/A</v>
      </c>
      <c r="AN390" t="e">
        <v>#N/A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>
        <v>0</v>
      </c>
      <c r="AU390">
        <v>0</v>
      </c>
      <c r="AV390">
        <v>0</v>
      </c>
      <c r="AW390">
        <v>0</v>
      </c>
    </row>
    <row r="391" spans="1:49" x14ac:dyDescent="0.25">
      <c r="A391" s="1" t="s">
        <v>321</v>
      </c>
      <c r="B391" s="1" t="s">
        <v>54</v>
      </c>
      <c r="C391" s="1">
        <v>2010</v>
      </c>
      <c r="D391">
        <v>0</v>
      </c>
      <c r="E391">
        <v>0</v>
      </c>
      <c r="F391">
        <v>0</v>
      </c>
      <c r="G391">
        <v>0</v>
      </c>
      <c r="H391">
        <v>22</v>
      </c>
      <c r="I391">
        <v>131</v>
      </c>
      <c r="J391">
        <v>266</v>
      </c>
      <c r="K391">
        <v>390</v>
      </c>
      <c r="L391">
        <v>826</v>
      </c>
      <c r="M391">
        <v>1219</v>
      </c>
      <c r="N391">
        <v>2854</v>
      </c>
      <c r="O391">
        <v>24014155</v>
      </c>
      <c r="P391">
        <v>11905218</v>
      </c>
      <c r="Q391">
        <v>12108937</v>
      </c>
      <c r="R391">
        <v>1885797.3199999998</v>
      </c>
      <c r="S391">
        <v>3620359.7780000037</v>
      </c>
      <c r="T391">
        <v>3589548.1629999988</v>
      </c>
      <c r="U391">
        <v>3447911.9189999974</v>
      </c>
      <c r="V391">
        <v>3393705.1230000001</v>
      </c>
      <c r="W391">
        <v>3283189.3769999999</v>
      </c>
      <c r="X391">
        <v>2369758.7280000001</v>
      </c>
      <c r="Y391">
        <v>1352724.5739999996</v>
      </c>
      <c r="Z391">
        <v>787756.71500000043</v>
      </c>
      <c r="AA391">
        <v>286289.02</v>
      </c>
      <c r="AB391" s="12">
        <f t="shared" si="33"/>
        <v>0</v>
      </c>
      <c r="AC391" s="12">
        <f t="shared" si="34"/>
        <v>0</v>
      </c>
      <c r="AD391" s="12">
        <f t="shared" si="35"/>
        <v>0</v>
      </c>
      <c r="AE391" s="12">
        <f t="shared" si="36"/>
        <v>0</v>
      </c>
      <c r="AF391" s="12">
        <f t="shared" si="36"/>
        <v>6.4825903261012342E-6</v>
      </c>
      <c r="AG391" s="12">
        <f t="shared" si="36"/>
        <v>3.9900226565578345E-5</v>
      </c>
      <c r="AH391" s="12">
        <f t="shared" si="32"/>
        <v>1.1224771402129001E-4</v>
      </c>
      <c r="AI391" s="12">
        <f t="shared" si="32"/>
        <v>2.8830702679317197E-4</v>
      </c>
      <c r="AJ391" s="12">
        <f t="shared" si="32"/>
        <v>1.0485470758570424E-3</v>
      </c>
      <c r="AK391" s="12">
        <f t="shared" si="32"/>
        <v>4.257934865961677E-3</v>
      </c>
      <c r="AL391">
        <v>6833</v>
      </c>
      <c r="AM391">
        <v>101.84</v>
      </c>
      <c r="AN391">
        <v>19</v>
      </c>
      <c r="AO391">
        <v>246</v>
      </c>
      <c r="AP391">
        <v>223</v>
      </c>
      <c r="AQ391">
        <v>0</v>
      </c>
      <c r="AR391">
        <v>218</v>
      </c>
      <c r="AS391">
        <v>0</v>
      </c>
      <c r="AT391">
        <v>33.283569999999997</v>
      </c>
      <c r="AU391">
        <v>15430</v>
      </c>
      <c r="AV391">
        <v>1206</v>
      </c>
      <c r="AW391">
        <v>614743</v>
      </c>
    </row>
    <row r="392" spans="1:49" x14ac:dyDescent="0.25">
      <c r="A392" s="1" t="s">
        <v>322</v>
      </c>
      <c r="B392" s="1" t="s">
        <v>54</v>
      </c>
      <c r="C392" s="1">
        <v>2011</v>
      </c>
      <c r="D392">
        <v>0</v>
      </c>
      <c r="E392">
        <v>0</v>
      </c>
      <c r="F392">
        <v>0</v>
      </c>
      <c r="G392">
        <v>0</v>
      </c>
      <c r="H392">
        <v>14</v>
      </c>
      <c r="I392">
        <v>101</v>
      </c>
      <c r="J392">
        <v>280</v>
      </c>
      <c r="K392">
        <v>405</v>
      </c>
      <c r="L392">
        <v>803</v>
      </c>
      <c r="M392">
        <v>1265</v>
      </c>
      <c r="N392">
        <v>2868</v>
      </c>
      <c r="O392">
        <v>24557189</v>
      </c>
      <c r="P392">
        <v>12176083</v>
      </c>
      <c r="Q392">
        <v>12381106</v>
      </c>
      <c r="R392">
        <v>1907827.2299999991</v>
      </c>
      <c r="S392">
        <v>3697576.6700000037</v>
      </c>
      <c r="T392">
        <v>3644269.2350000013</v>
      </c>
      <c r="U392">
        <v>3525536.4469999983</v>
      </c>
      <c r="V392">
        <v>3426336.88</v>
      </c>
      <c r="W392">
        <v>3350981.2139999974</v>
      </c>
      <c r="X392">
        <v>2486306.3779999991</v>
      </c>
      <c r="Y392">
        <v>1413635.3399999987</v>
      </c>
      <c r="Z392">
        <v>802278.77199999988</v>
      </c>
      <c r="AA392">
        <v>297694.26100000006</v>
      </c>
      <c r="AB392" s="12">
        <f t="shared" si="33"/>
        <v>0</v>
      </c>
      <c r="AC392" s="12">
        <f t="shared" si="34"/>
        <v>0</v>
      </c>
      <c r="AD392" s="12">
        <f t="shared" si="35"/>
        <v>0</v>
      </c>
      <c r="AE392" s="12">
        <f t="shared" si="36"/>
        <v>0</v>
      </c>
      <c r="AF392" s="12">
        <f t="shared" si="36"/>
        <v>4.0859963542172187E-6</v>
      </c>
      <c r="AG392" s="12">
        <f t="shared" si="36"/>
        <v>3.0140425609679376E-5</v>
      </c>
      <c r="AH392" s="12">
        <f t="shared" si="32"/>
        <v>1.1261685304657981E-4</v>
      </c>
      <c r="AI392" s="12">
        <f t="shared" si="32"/>
        <v>2.8649538430469657E-4</v>
      </c>
      <c r="AJ392" s="12">
        <f t="shared" si="32"/>
        <v>1.0008989743031617E-3</v>
      </c>
      <c r="AK392" s="12">
        <f t="shared" si="32"/>
        <v>4.2493261232200907E-3</v>
      </c>
      <c r="AL392">
        <v>26541</v>
      </c>
      <c r="AM392">
        <v>299.18999999999988</v>
      </c>
      <c r="AN392">
        <v>310</v>
      </c>
      <c r="AO392">
        <v>1217</v>
      </c>
      <c r="AP392">
        <v>1194</v>
      </c>
      <c r="AQ392">
        <v>0</v>
      </c>
      <c r="AR392">
        <v>1143</v>
      </c>
      <c r="AS392">
        <v>0</v>
      </c>
      <c r="AT392">
        <v>125.01076599999998</v>
      </c>
      <c r="AU392">
        <v>54473</v>
      </c>
      <c r="AV392">
        <v>3423</v>
      </c>
      <c r="AW392">
        <v>2076319</v>
      </c>
    </row>
    <row r="393" spans="1:49" x14ac:dyDescent="0.25">
      <c r="A393" s="1" t="s">
        <v>323</v>
      </c>
      <c r="B393" s="1" t="s">
        <v>54</v>
      </c>
      <c r="C393" s="1">
        <v>2012</v>
      </c>
      <c r="D393">
        <v>0</v>
      </c>
      <c r="E393">
        <v>0</v>
      </c>
      <c r="F393">
        <v>0</v>
      </c>
      <c r="G393">
        <v>0</v>
      </c>
      <c r="H393">
        <v>24</v>
      </c>
      <c r="I393">
        <v>106</v>
      </c>
      <c r="J393">
        <v>250</v>
      </c>
      <c r="K393">
        <v>440</v>
      </c>
      <c r="L393">
        <v>784</v>
      </c>
      <c r="M393">
        <v>1211</v>
      </c>
      <c r="N393">
        <v>2815</v>
      </c>
      <c r="O393">
        <v>24741686</v>
      </c>
      <c r="P393">
        <v>12269498</v>
      </c>
      <c r="Q393">
        <v>12472188</v>
      </c>
      <c r="R393">
        <v>1896402.9770000004</v>
      </c>
      <c r="S393">
        <v>3725396.9620000003</v>
      </c>
      <c r="T393">
        <v>3656207.406</v>
      </c>
      <c r="U393">
        <v>3564399.0470000026</v>
      </c>
      <c r="V393">
        <v>3418189.5929999971</v>
      </c>
      <c r="W393">
        <v>3350447.1989999991</v>
      </c>
      <c r="X393">
        <v>2560516.3880000003</v>
      </c>
      <c r="Y393">
        <v>1459942.757</v>
      </c>
      <c r="Z393">
        <v>806883.06899999967</v>
      </c>
      <c r="AA393">
        <v>305638.36599999986</v>
      </c>
      <c r="AB393" s="12">
        <f t="shared" si="33"/>
        <v>0</v>
      </c>
      <c r="AC393" s="12">
        <f t="shared" si="34"/>
        <v>0</v>
      </c>
      <c r="AD393" s="12">
        <f t="shared" si="35"/>
        <v>0</v>
      </c>
      <c r="AE393" s="12">
        <f t="shared" si="36"/>
        <v>0</v>
      </c>
      <c r="AF393" s="12">
        <f t="shared" si="36"/>
        <v>7.02126062555127E-6</v>
      </c>
      <c r="AG393" s="12">
        <f t="shared" si="36"/>
        <v>3.1637567675036815E-5</v>
      </c>
      <c r="AH393" s="12">
        <f t="shared" si="32"/>
        <v>9.7636555333775111E-5</v>
      </c>
      <c r="AI393" s="12">
        <f t="shared" si="32"/>
        <v>3.0138167944621683E-4</v>
      </c>
      <c r="AJ393" s="12">
        <f t="shared" si="32"/>
        <v>9.7164016710827813E-4</v>
      </c>
      <c r="AK393" s="12">
        <f t="shared" si="32"/>
        <v>3.9621989079734856E-3</v>
      </c>
      <c r="AL393">
        <v>30626</v>
      </c>
      <c r="AM393">
        <v>392.3</v>
      </c>
      <c r="AN393">
        <v>339</v>
      </c>
      <c r="AO393">
        <v>576</v>
      </c>
      <c r="AP393">
        <v>1339</v>
      </c>
      <c r="AQ393">
        <v>0</v>
      </c>
      <c r="AR393">
        <v>1691</v>
      </c>
      <c r="AS393">
        <v>0</v>
      </c>
      <c r="AT393">
        <v>141.25022999999999</v>
      </c>
      <c r="AU393">
        <v>51995</v>
      </c>
      <c r="AV393">
        <v>3001</v>
      </c>
      <c r="AW393">
        <v>1897547</v>
      </c>
    </row>
    <row r="394" spans="1:49" x14ac:dyDescent="0.25">
      <c r="A394" s="1" t="s">
        <v>324</v>
      </c>
      <c r="B394" s="1" t="s">
        <v>54</v>
      </c>
      <c r="C394" s="1">
        <v>2013</v>
      </c>
      <c r="D394">
        <v>0</v>
      </c>
      <c r="E394">
        <v>0</v>
      </c>
      <c r="F394">
        <v>0</v>
      </c>
      <c r="G394">
        <v>15</v>
      </c>
      <c r="H394">
        <v>42</v>
      </c>
      <c r="I394">
        <v>165</v>
      </c>
      <c r="J394">
        <v>365</v>
      </c>
      <c r="K394">
        <v>490</v>
      </c>
      <c r="L394">
        <v>841</v>
      </c>
      <c r="M394">
        <v>1277</v>
      </c>
      <c r="N394">
        <v>3195</v>
      </c>
      <c r="O394">
        <v>25227175</v>
      </c>
      <c r="P394">
        <v>12516834</v>
      </c>
      <c r="Q394">
        <v>12710341</v>
      </c>
      <c r="R394">
        <v>1907482.9279999994</v>
      </c>
      <c r="S394">
        <v>3802842.7420000006</v>
      </c>
      <c r="T394">
        <v>3709924.8360000015</v>
      </c>
      <c r="U394">
        <v>3638288.2570000049</v>
      </c>
      <c r="V394">
        <v>3461469.3680000007</v>
      </c>
      <c r="W394">
        <v>3379632.3059999999</v>
      </c>
      <c r="X394">
        <v>2654644.1299999994</v>
      </c>
      <c r="Y394">
        <v>1528825.1799999981</v>
      </c>
      <c r="Z394">
        <v>825702.23900000076</v>
      </c>
      <c r="AA394">
        <v>314805.11800000007</v>
      </c>
      <c r="AB394" s="12">
        <f t="shared" si="33"/>
        <v>0</v>
      </c>
      <c r="AC394" s="12">
        <f t="shared" si="34"/>
        <v>0</v>
      </c>
      <c r="AD394" s="12">
        <f t="shared" si="35"/>
        <v>0</v>
      </c>
      <c r="AE394" s="12">
        <f t="shared" si="36"/>
        <v>4.1228179133800779E-6</v>
      </c>
      <c r="AF394" s="12">
        <f t="shared" si="36"/>
        <v>1.2133575523814946E-5</v>
      </c>
      <c r="AG394" s="12">
        <f t="shared" si="36"/>
        <v>4.8821879145571174E-5</v>
      </c>
      <c r="AH394" s="12">
        <f t="shared" si="32"/>
        <v>1.3749488900419962E-4</v>
      </c>
      <c r="AI394" s="12">
        <f t="shared" si="32"/>
        <v>3.2050754161440527E-4</v>
      </c>
      <c r="AJ394" s="12">
        <f t="shared" si="32"/>
        <v>1.0185269704712514E-3</v>
      </c>
      <c r="AK394" s="12">
        <f t="shared" si="32"/>
        <v>4.0564778873766584E-3</v>
      </c>
      <c r="AL394">
        <v>43862</v>
      </c>
      <c r="AM394">
        <v>431.87000000000006</v>
      </c>
      <c r="AN394">
        <v>981</v>
      </c>
      <c r="AO394">
        <v>859</v>
      </c>
      <c r="AP394">
        <v>3995</v>
      </c>
      <c r="AQ394">
        <v>0</v>
      </c>
      <c r="AR394">
        <v>1910</v>
      </c>
      <c r="AS394">
        <v>0</v>
      </c>
      <c r="AT394">
        <v>178.96371000000005</v>
      </c>
      <c r="AU394">
        <v>69023</v>
      </c>
      <c r="AV394">
        <v>3799</v>
      </c>
      <c r="AW394">
        <v>1917880</v>
      </c>
    </row>
    <row r="395" spans="1:49" x14ac:dyDescent="0.25">
      <c r="A395" s="1" t="s">
        <v>325</v>
      </c>
      <c r="B395" s="1" t="s">
        <v>54</v>
      </c>
      <c r="C395" s="1">
        <v>2014</v>
      </c>
      <c r="D395">
        <v>0</v>
      </c>
      <c r="E395">
        <v>0</v>
      </c>
      <c r="F395">
        <v>0</v>
      </c>
      <c r="G395">
        <v>40</v>
      </c>
      <c r="H395">
        <v>66</v>
      </c>
      <c r="I395">
        <v>195</v>
      </c>
      <c r="J395">
        <v>458</v>
      </c>
      <c r="K395">
        <v>533</v>
      </c>
      <c r="L395">
        <v>829</v>
      </c>
      <c r="M395">
        <v>1190</v>
      </c>
      <c r="N395">
        <v>3311</v>
      </c>
      <c r="O395">
        <v>25607357</v>
      </c>
      <c r="P395">
        <v>12707338</v>
      </c>
      <c r="Q395">
        <v>12900019</v>
      </c>
      <c r="R395">
        <v>1905859.2329999998</v>
      </c>
      <c r="S395">
        <v>3844021.6559999972</v>
      </c>
      <c r="T395">
        <v>3743225.2920000004</v>
      </c>
      <c r="U395">
        <v>3711058.8210000014</v>
      </c>
      <c r="V395">
        <v>3498691.9659999968</v>
      </c>
      <c r="W395">
        <v>3394579.001000002</v>
      </c>
      <c r="X395">
        <v>2744062.2369999997</v>
      </c>
      <c r="Y395">
        <v>1602629.9289999995</v>
      </c>
      <c r="Z395">
        <v>845728.83299999998</v>
      </c>
      <c r="AA395">
        <v>324317.95399999985</v>
      </c>
      <c r="AB395" s="12">
        <f t="shared" si="33"/>
        <v>0</v>
      </c>
      <c r="AC395" s="12">
        <f t="shared" si="34"/>
        <v>0</v>
      </c>
      <c r="AD395" s="12">
        <f t="shared" si="35"/>
        <v>0</v>
      </c>
      <c r="AE395" s="12">
        <f t="shared" si="36"/>
        <v>1.0778594985789362E-5</v>
      </c>
      <c r="AF395" s="12">
        <f t="shared" si="36"/>
        <v>1.8864192858754819E-5</v>
      </c>
      <c r="AG395" s="12">
        <f t="shared" si="36"/>
        <v>5.7444531396251303E-5</v>
      </c>
      <c r="AH395" s="12">
        <f t="shared" si="32"/>
        <v>1.6690583537956396E-4</v>
      </c>
      <c r="AI395" s="12">
        <f t="shared" si="32"/>
        <v>3.3257833911324648E-4</v>
      </c>
      <c r="AJ395" s="12">
        <f t="shared" si="32"/>
        <v>9.8021962554988365E-4</v>
      </c>
      <c r="AK395" s="12">
        <f t="shared" si="32"/>
        <v>3.6692387372424056E-3</v>
      </c>
      <c r="AL395">
        <v>56333</v>
      </c>
      <c r="AM395">
        <v>507.77999999999992</v>
      </c>
      <c r="AN395">
        <v>683</v>
      </c>
      <c r="AO395">
        <v>1576</v>
      </c>
      <c r="AP395">
        <v>6090</v>
      </c>
      <c r="AQ395">
        <v>0</v>
      </c>
      <c r="AR395">
        <v>1540</v>
      </c>
      <c r="AS395">
        <v>0</v>
      </c>
      <c r="AT395">
        <v>189.52078</v>
      </c>
      <c r="AU395">
        <v>64361</v>
      </c>
      <c r="AV395">
        <v>5298</v>
      </c>
      <c r="AW395">
        <v>1888465</v>
      </c>
    </row>
    <row r="396" spans="1:49" x14ac:dyDescent="0.25">
      <c r="A396" s="1" t="s">
        <v>326</v>
      </c>
      <c r="B396" s="1" t="s">
        <v>54</v>
      </c>
      <c r="C396" s="1">
        <v>2015</v>
      </c>
      <c r="D396">
        <v>0</v>
      </c>
      <c r="E396">
        <v>0</v>
      </c>
      <c r="F396">
        <v>0</v>
      </c>
      <c r="G396">
        <v>10</v>
      </c>
      <c r="H396">
        <v>10</v>
      </c>
      <c r="I396">
        <v>157</v>
      </c>
      <c r="J396">
        <v>318</v>
      </c>
      <c r="K396">
        <v>496</v>
      </c>
      <c r="L396">
        <v>826</v>
      </c>
      <c r="M396">
        <v>1253</v>
      </c>
      <c r="N396">
        <v>3070</v>
      </c>
      <c r="O396">
        <v>25410595</v>
      </c>
      <c r="P396">
        <v>12587200</v>
      </c>
      <c r="Q396">
        <v>12823395</v>
      </c>
      <c r="R396">
        <v>1871664.6900000006</v>
      </c>
      <c r="S396">
        <v>3792738.9979999997</v>
      </c>
      <c r="T396">
        <v>3718779.4029999985</v>
      </c>
      <c r="U396">
        <v>3690611.0039999983</v>
      </c>
      <c r="V396">
        <v>3460723.1950000008</v>
      </c>
      <c r="W396">
        <v>3313122.7770000002</v>
      </c>
      <c r="X396">
        <v>2754248.7190000005</v>
      </c>
      <c r="Y396">
        <v>1638987.358</v>
      </c>
      <c r="Z396">
        <v>840216.57799999951</v>
      </c>
      <c r="AA396">
        <v>321165.09500000009</v>
      </c>
      <c r="AB396" s="12">
        <f t="shared" si="33"/>
        <v>0</v>
      </c>
      <c r="AC396" s="12">
        <f t="shared" si="34"/>
        <v>0</v>
      </c>
      <c r="AD396" s="12">
        <f t="shared" si="35"/>
        <v>0</v>
      </c>
      <c r="AE396" s="12">
        <f t="shared" si="36"/>
        <v>2.7095784381398339E-6</v>
      </c>
      <c r="AF396" s="12">
        <f t="shared" si="36"/>
        <v>2.8895694444582698E-6</v>
      </c>
      <c r="AG396" s="12">
        <f t="shared" si="36"/>
        <v>4.7387317213206913E-5</v>
      </c>
      <c r="AH396" s="12">
        <f t="shared" si="32"/>
        <v>1.1545798235515125E-4</v>
      </c>
      <c r="AI396" s="12">
        <f t="shared" si="32"/>
        <v>3.0262588517171468E-4</v>
      </c>
      <c r="AJ396" s="12">
        <f t="shared" si="32"/>
        <v>9.830798649154962E-4</v>
      </c>
      <c r="AK396" s="12">
        <f t="shared" si="32"/>
        <v>3.9014202337274528E-3</v>
      </c>
      <c r="AL396">
        <v>40082</v>
      </c>
      <c r="AM396">
        <v>224.73999999999995</v>
      </c>
      <c r="AN396">
        <v>1</v>
      </c>
      <c r="AO396">
        <v>1001</v>
      </c>
      <c r="AP396">
        <v>1868</v>
      </c>
      <c r="AQ396">
        <v>0</v>
      </c>
      <c r="AR396">
        <v>1553</v>
      </c>
      <c r="AS396">
        <v>0</v>
      </c>
      <c r="AT396">
        <v>172.60693000000006</v>
      </c>
      <c r="AU396">
        <v>56545</v>
      </c>
      <c r="AV396">
        <v>5111</v>
      </c>
      <c r="AW396">
        <v>1708123</v>
      </c>
    </row>
    <row r="397" spans="1:49" x14ac:dyDescent="0.25">
      <c r="A397" s="1" t="s">
        <v>465</v>
      </c>
      <c r="B397" s="1" t="s">
        <v>54</v>
      </c>
      <c r="C397" s="1">
        <v>2016</v>
      </c>
      <c r="D397">
        <v>0</v>
      </c>
      <c r="E397">
        <v>0</v>
      </c>
      <c r="F397">
        <v>0</v>
      </c>
      <c r="G397">
        <v>0</v>
      </c>
      <c r="H397">
        <v>24</v>
      </c>
      <c r="I397">
        <v>90</v>
      </c>
      <c r="J397">
        <v>320</v>
      </c>
      <c r="K397">
        <v>518</v>
      </c>
      <c r="L397">
        <v>716</v>
      </c>
      <c r="M397">
        <v>1026</v>
      </c>
      <c r="N397">
        <v>2694</v>
      </c>
      <c r="O397">
        <v>26031252</v>
      </c>
      <c r="P397">
        <v>12903969</v>
      </c>
      <c r="Q397">
        <v>13127283</v>
      </c>
      <c r="R397">
        <v>1903789.1780000005</v>
      </c>
      <c r="S397">
        <v>3867430.8269999991</v>
      </c>
      <c r="T397">
        <v>3773709.6020000023</v>
      </c>
      <c r="U397">
        <v>3792066.2090000007</v>
      </c>
      <c r="V397">
        <v>3531560.3769999999</v>
      </c>
      <c r="W397">
        <v>3351503.5450000009</v>
      </c>
      <c r="X397">
        <v>2849225.7139999983</v>
      </c>
      <c r="Y397">
        <v>1748110.3090000013</v>
      </c>
      <c r="Z397">
        <v>874842.43699999992</v>
      </c>
      <c r="AA397">
        <v>337372.68300000008</v>
      </c>
      <c r="AB397" s="12">
        <f t="shared" si="33"/>
        <v>0</v>
      </c>
      <c r="AC397" s="12">
        <f t="shared" si="34"/>
        <v>0</v>
      </c>
      <c r="AD397" s="12">
        <f t="shared" si="35"/>
        <v>0</v>
      </c>
      <c r="AE397" s="12">
        <f t="shared" si="36"/>
        <v>0</v>
      </c>
      <c r="AF397" s="12">
        <f t="shared" si="36"/>
        <v>6.7958628588951353E-6</v>
      </c>
      <c r="AG397" s="12">
        <f t="shared" si="36"/>
        <v>2.6853619216446325E-5</v>
      </c>
      <c r="AH397" s="12">
        <f t="shared" si="32"/>
        <v>1.1231121438629561E-4</v>
      </c>
      <c r="AI397" s="12">
        <f t="shared" si="32"/>
        <v>2.9631997324946823E-4</v>
      </c>
      <c r="AJ397" s="12">
        <f t="shared" si="32"/>
        <v>8.1843309116930738E-4</v>
      </c>
      <c r="AK397" s="12">
        <f t="shared" si="32"/>
        <v>3.0411472288644063E-3</v>
      </c>
      <c r="AL397" t="e">
        <v>#N/A</v>
      </c>
      <c r="AM397" t="e">
        <v>#N/A</v>
      </c>
      <c r="AN397" t="e">
        <v>#N/A</v>
      </c>
      <c r="AO397" t="e">
        <v>#N/A</v>
      </c>
      <c r="AP397" t="e">
        <v>#N/A</v>
      </c>
      <c r="AQ397" t="e">
        <v>#N/A</v>
      </c>
      <c r="AR397" t="e">
        <v>#N/A</v>
      </c>
      <c r="AS397" t="e">
        <v>#N/A</v>
      </c>
      <c r="AT397">
        <v>151.89548000000002</v>
      </c>
      <c r="AU397">
        <v>36149</v>
      </c>
      <c r="AV397">
        <v>4572</v>
      </c>
      <c r="AW397">
        <v>1169619</v>
      </c>
    </row>
    <row r="398" spans="1:49" x14ac:dyDescent="0.25">
      <c r="A398" s="1" t="s">
        <v>466</v>
      </c>
      <c r="B398" s="1" t="s">
        <v>54</v>
      </c>
      <c r="C398" s="1">
        <v>2017</v>
      </c>
      <c r="D398">
        <v>0</v>
      </c>
      <c r="E398">
        <v>0</v>
      </c>
      <c r="F398">
        <v>0</v>
      </c>
      <c r="G398">
        <v>0</v>
      </c>
      <c r="H398">
        <v>21</v>
      </c>
      <c r="I398">
        <v>147</v>
      </c>
      <c r="J398">
        <v>326</v>
      </c>
      <c r="K398">
        <v>518</v>
      </c>
      <c r="L398">
        <v>741</v>
      </c>
      <c r="M398">
        <v>1031</v>
      </c>
      <c r="N398">
        <v>2784</v>
      </c>
      <c r="O398">
        <v>26458577</v>
      </c>
      <c r="P398">
        <v>13123645</v>
      </c>
      <c r="Q398">
        <v>13334932</v>
      </c>
      <c r="R398">
        <v>1909516</v>
      </c>
      <c r="S398">
        <v>3894976</v>
      </c>
      <c r="T398">
        <v>3799181</v>
      </c>
      <c r="U398">
        <v>3872245</v>
      </c>
      <c r="V398">
        <v>3586498</v>
      </c>
      <c r="W398">
        <v>3381570</v>
      </c>
      <c r="X398">
        <v>2929188</v>
      </c>
      <c r="Y398">
        <v>1838134</v>
      </c>
      <c r="Z398">
        <v>901943</v>
      </c>
      <c r="AA398">
        <v>345326</v>
      </c>
      <c r="AB398" s="12">
        <f t="shared" si="33"/>
        <v>0</v>
      </c>
      <c r="AC398" s="12">
        <f t="shared" si="34"/>
        <v>0</v>
      </c>
      <c r="AD398" s="12">
        <f t="shared" si="35"/>
        <v>0</v>
      </c>
      <c r="AE398" s="12">
        <f t="shared" si="36"/>
        <v>0</v>
      </c>
      <c r="AF398" s="12">
        <f t="shared" si="36"/>
        <v>5.8552939385439505E-6</v>
      </c>
      <c r="AG398" s="12">
        <f t="shared" si="36"/>
        <v>4.3470932140987765E-5</v>
      </c>
      <c r="AH398" s="12">
        <f t="shared" si="32"/>
        <v>1.1129364178741685E-4</v>
      </c>
      <c r="AI398" s="12">
        <f t="shared" si="32"/>
        <v>2.8180752872206268E-4</v>
      </c>
      <c r="AJ398" s="12">
        <f t="shared" si="32"/>
        <v>8.2155967727450625E-4</v>
      </c>
      <c r="AK398" s="12">
        <f t="shared" si="32"/>
        <v>2.9855846359671729E-3</v>
      </c>
      <c r="AL398" t="e">
        <v>#N/A</v>
      </c>
      <c r="AM398" t="e">
        <v>#N/A</v>
      </c>
      <c r="AN398" t="e">
        <v>#N/A</v>
      </c>
      <c r="AO398" t="e">
        <v>#N/A</v>
      </c>
      <c r="AP398" t="e">
        <v>#N/A</v>
      </c>
      <c r="AQ398" t="e">
        <v>#N/A</v>
      </c>
      <c r="AR398" t="e">
        <v>#N/A</v>
      </c>
      <c r="AS398" t="e">
        <v>#N/A</v>
      </c>
      <c r="AT398">
        <v>206.94986999999995</v>
      </c>
      <c r="AU398">
        <v>73877</v>
      </c>
      <c r="AV398">
        <v>6463</v>
      </c>
      <c r="AW398">
        <v>1647393</v>
      </c>
    </row>
    <row r="399" spans="1:49" x14ac:dyDescent="0.25">
      <c r="A399" s="1" t="s">
        <v>533</v>
      </c>
      <c r="B399" s="1" t="s">
        <v>55</v>
      </c>
      <c r="C399" s="1">
        <v>2009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22</v>
      </c>
      <c r="M399">
        <v>98</v>
      </c>
      <c r="N399">
        <v>120</v>
      </c>
      <c r="O399">
        <v>2632280</v>
      </c>
      <c r="P399">
        <v>1324265</v>
      </c>
      <c r="Q399">
        <v>1308015</v>
      </c>
      <c r="R399">
        <v>258158.67400000003</v>
      </c>
      <c r="S399">
        <v>438616.08299999993</v>
      </c>
      <c r="T399">
        <v>463179.386</v>
      </c>
      <c r="U399">
        <v>413122.76900000003</v>
      </c>
      <c r="V399">
        <v>318041.86699999997</v>
      </c>
      <c r="W399">
        <v>299989.28500000003</v>
      </c>
      <c r="X399">
        <v>211216.62999999998</v>
      </c>
      <c r="Y399">
        <v>123373.08500000001</v>
      </c>
      <c r="Z399">
        <v>79235.283000000025</v>
      </c>
      <c r="AA399">
        <v>29270.849000000002</v>
      </c>
      <c r="AB399" s="12">
        <f t="shared" si="33"/>
        <v>0</v>
      </c>
      <c r="AC399" s="12">
        <f t="shared" si="34"/>
        <v>0</v>
      </c>
      <c r="AD399" s="12">
        <f t="shared" si="35"/>
        <v>0</v>
      </c>
      <c r="AE399" s="12">
        <f t="shared" si="36"/>
        <v>0</v>
      </c>
      <c r="AF399" s="12">
        <f t="shared" si="36"/>
        <v>0</v>
      </c>
      <c r="AG399" s="12">
        <f t="shared" si="36"/>
        <v>0</v>
      </c>
      <c r="AH399" s="12">
        <f t="shared" si="32"/>
        <v>0</v>
      </c>
      <c r="AI399" s="12">
        <f t="shared" si="32"/>
        <v>0</v>
      </c>
      <c r="AJ399" s="12">
        <f t="shared" si="32"/>
        <v>2.7765408498635629E-4</v>
      </c>
      <c r="AK399" s="12">
        <f t="shared" si="32"/>
        <v>3.3480409126499882E-3</v>
      </c>
      <c r="AL399" t="e">
        <v>#N/A</v>
      </c>
      <c r="AM399" t="e">
        <v>#N/A</v>
      </c>
      <c r="AN399" t="e">
        <v>#N/A</v>
      </c>
      <c r="AO399" t="e">
        <v>#N/A</v>
      </c>
      <c r="AP399" t="e">
        <v>#N/A</v>
      </c>
      <c r="AQ399" t="e">
        <v>#N/A</v>
      </c>
      <c r="AR399" t="e">
        <v>#N/A</v>
      </c>
      <c r="AS399" t="e">
        <v>#N/A</v>
      </c>
      <c r="AT399">
        <v>0</v>
      </c>
      <c r="AU399">
        <v>0</v>
      </c>
      <c r="AV399">
        <v>0</v>
      </c>
      <c r="AW399">
        <v>0</v>
      </c>
    </row>
    <row r="400" spans="1:49" x14ac:dyDescent="0.25">
      <c r="A400" s="1" t="s">
        <v>327</v>
      </c>
      <c r="B400" s="1" t="s">
        <v>55</v>
      </c>
      <c r="C400" s="1">
        <v>2010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36</v>
      </c>
      <c r="M400">
        <v>137</v>
      </c>
      <c r="N400">
        <v>173</v>
      </c>
      <c r="O400">
        <v>2655575</v>
      </c>
      <c r="P400">
        <v>1333966</v>
      </c>
      <c r="Q400">
        <v>1321609</v>
      </c>
      <c r="R400">
        <v>255182.77700000006</v>
      </c>
      <c r="S400">
        <v>450918.78999999992</v>
      </c>
      <c r="T400">
        <v>447749.777</v>
      </c>
      <c r="U400">
        <v>424964.45200000005</v>
      </c>
      <c r="V400">
        <v>319127.98700000002</v>
      </c>
      <c r="W400">
        <v>300519.783</v>
      </c>
      <c r="X400">
        <v>222582.01699999996</v>
      </c>
      <c r="Y400">
        <v>127544.44200000001</v>
      </c>
      <c r="Z400">
        <v>79058.746999999988</v>
      </c>
      <c r="AA400">
        <v>28516.637999999995</v>
      </c>
      <c r="AB400" s="12">
        <f t="shared" si="33"/>
        <v>0</v>
      </c>
      <c r="AC400" s="12">
        <f t="shared" si="34"/>
        <v>0</v>
      </c>
      <c r="AD400" s="12">
        <f t="shared" si="35"/>
        <v>0</v>
      </c>
      <c r="AE400" s="12">
        <f t="shared" si="36"/>
        <v>0</v>
      </c>
      <c r="AF400" s="12">
        <f t="shared" si="36"/>
        <v>0</v>
      </c>
      <c r="AG400" s="12">
        <f t="shared" si="36"/>
        <v>0</v>
      </c>
      <c r="AH400" s="12">
        <f t="shared" si="32"/>
        <v>0</v>
      </c>
      <c r="AI400" s="12">
        <f t="shared" si="32"/>
        <v>0</v>
      </c>
      <c r="AJ400" s="12">
        <f t="shared" si="32"/>
        <v>4.5535758364599437E-4</v>
      </c>
      <c r="AK400" s="12">
        <f t="shared" si="32"/>
        <v>4.8042128949422449E-3</v>
      </c>
      <c r="AL400">
        <v>4178</v>
      </c>
      <c r="AM400">
        <v>224.87</v>
      </c>
      <c r="AN400">
        <v>58</v>
      </c>
      <c r="AO400">
        <v>624</v>
      </c>
      <c r="AP400">
        <v>255</v>
      </c>
      <c r="AQ400">
        <v>0</v>
      </c>
      <c r="AR400">
        <v>30</v>
      </c>
      <c r="AS400">
        <v>0</v>
      </c>
      <c r="AT400">
        <v>10.638426000000001</v>
      </c>
      <c r="AU400">
        <v>656</v>
      </c>
      <c r="AV400">
        <v>235</v>
      </c>
      <c r="AW400">
        <v>82429</v>
      </c>
    </row>
    <row r="401" spans="1:49" x14ac:dyDescent="0.25">
      <c r="A401" s="1" t="s">
        <v>328</v>
      </c>
      <c r="B401" s="1" t="s">
        <v>55</v>
      </c>
      <c r="C401" s="1">
        <v>2011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41</v>
      </c>
      <c r="M401">
        <v>135</v>
      </c>
      <c r="N401">
        <v>176</v>
      </c>
      <c r="O401">
        <v>2633633</v>
      </c>
      <c r="P401">
        <v>1322987</v>
      </c>
      <c r="Q401">
        <v>1310646</v>
      </c>
      <c r="R401">
        <v>249335.91699999999</v>
      </c>
      <c r="S401">
        <v>446797.87199999997</v>
      </c>
      <c r="T401">
        <v>438909.53700000007</v>
      </c>
      <c r="U401">
        <v>422653.603</v>
      </c>
      <c r="V401">
        <v>317175.48499999999</v>
      </c>
      <c r="W401">
        <v>295314.81200000003</v>
      </c>
      <c r="X401">
        <v>226046.921</v>
      </c>
      <c r="Y401">
        <v>131281.76400000002</v>
      </c>
      <c r="Z401">
        <v>78622.376999999993</v>
      </c>
      <c r="AA401">
        <v>29556.431999999993</v>
      </c>
      <c r="AB401" s="12">
        <f t="shared" si="33"/>
        <v>0</v>
      </c>
      <c r="AC401" s="12">
        <f t="shared" si="34"/>
        <v>0</v>
      </c>
      <c r="AD401" s="12">
        <f t="shared" si="35"/>
        <v>0</v>
      </c>
      <c r="AE401" s="12">
        <f t="shared" si="36"/>
        <v>0</v>
      </c>
      <c r="AF401" s="12">
        <f t="shared" si="36"/>
        <v>0</v>
      </c>
      <c r="AG401" s="12">
        <f t="shared" si="36"/>
        <v>0</v>
      </c>
      <c r="AH401" s="12">
        <f t="shared" si="32"/>
        <v>0</v>
      </c>
      <c r="AI401" s="12">
        <f t="shared" si="32"/>
        <v>0</v>
      </c>
      <c r="AJ401" s="12">
        <f t="shared" si="32"/>
        <v>5.2148003614797865E-4</v>
      </c>
      <c r="AK401" s="12">
        <f t="shared" si="32"/>
        <v>4.5675337266690387E-3</v>
      </c>
      <c r="AL401">
        <v>15737</v>
      </c>
      <c r="AM401">
        <v>348.66</v>
      </c>
      <c r="AN401">
        <v>437</v>
      </c>
      <c r="AO401">
        <v>598</v>
      </c>
      <c r="AP401">
        <v>482</v>
      </c>
      <c r="AQ401">
        <v>0</v>
      </c>
      <c r="AR401">
        <v>805</v>
      </c>
      <c r="AS401">
        <v>0</v>
      </c>
      <c r="AT401">
        <v>58.051888500000011</v>
      </c>
      <c r="AU401">
        <v>6521</v>
      </c>
      <c r="AV401">
        <v>1212</v>
      </c>
      <c r="AW401">
        <v>472266</v>
      </c>
    </row>
    <row r="402" spans="1:49" x14ac:dyDescent="0.25">
      <c r="A402" s="1" t="s">
        <v>329</v>
      </c>
      <c r="B402" s="1" t="s">
        <v>55</v>
      </c>
      <c r="C402" s="1">
        <v>2012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34</v>
      </c>
      <c r="M402">
        <v>123</v>
      </c>
      <c r="N402">
        <v>157</v>
      </c>
      <c r="O402">
        <v>2745765</v>
      </c>
      <c r="P402">
        <v>1379517</v>
      </c>
      <c r="Q402">
        <v>1366248</v>
      </c>
      <c r="R402">
        <v>258676.18900000001</v>
      </c>
      <c r="S402">
        <v>472913.745</v>
      </c>
      <c r="T402">
        <v>448317.48599999998</v>
      </c>
      <c r="U402">
        <v>439177.80099999992</v>
      </c>
      <c r="V402">
        <v>333393.71299999999</v>
      </c>
      <c r="W402">
        <v>303323.64299999998</v>
      </c>
      <c r="X402">
        <v>238805.54800000001</v>
      </c>
      <c r="Y402">
        <v>137414.182</v>
      </c>
      <c r="Z402">
        <v>81495.808000000005</v>
      </c>
      <c r="AA402">
        <v>30229.235000000004</v>
      </c>
      <c r="AB402" s="12">
        <f t="shared" si="33"/>
        <v>0</v>
      </c>
      <c r="AC402" s="12">
        <f t="shared" si="34"/>
        <v>0</v>
      </c>
      <c r="AD402" s="12">
        <f t="shared" si="35"/>
        <v>0</v>
      </c>
      <c r="AE402" s="12">
        <f t="shared" si="36"/>
        <v>0</v>
      </c>
      <c r="AF402" s="12">
        <f t="shared" si="36"/>
        <v>0</v>
      </c>
      <c r="AG402" s="12">
        <f t="shared" si="36"/>
        <v>0</v>
      </c>
      <c r="AH402" s="12">
        <f t="shared" si="32"/>
        <v>0</v>
      </c>
      <c r="AI402" s="12">
        <f t="shared" si="32"/>
        <v>0</v>
      </c>
      <c r="AJ402" s="12">
        <f t="shared" si="32"/>
        <v>4.1719937300333285E-4</v>
      </c>
      <c r="AK402" s="12">
        <f t="shared" si="32"/>
        <v>4.0689087897857815E-3</v>
      </c>
      <c r="AL402">
        <v>16950</v>
      </c>
      <c r="AM402">
        <v>579.42000000000007</v>
      </c>
      <c r="AN402">
        <v>1030</v>
      </c>
      <c r="AO402">
        <v>1141</v>
      </c>
      <c r="AP402">
        <v>404</v>
      </c>
      <c r="AQ402">
        <v>0</v>
      </c>
      <c r="AR402">
        <v>680</v>
      </c>
      <c r="AS402">
        <v>0</v>
      </c>
      <c r="AT402">
        <v>109.95841799999998</v>
      </c>
      <c r="AU402">
        <v>19173</v>
      </c>
      <c r="AV402">
        <v>2245</v>
      </c>
      <c r="AW402">
        <v>898972</v>
      </c>
    </row>
    <row r="403" spans="1:49" x14ac:dyDescent="0.25">
      <c r="A403" s="1" t="s">
        <v>330</v>
      </c>
      <c r="B403" s="1" t="s">
        <v>55</v>
      </c>
      <c r="C403" s="1">
        <v>2013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68</v>
      </c>
      <c r="M403">
        <v>162</v>
      </c>
      <c r="N403">
        <v>230</v>
      </c>
      <c r="O403">
        <v>2748392</v>
      </c>
      <c r="P403">
        <v>1381819</v>
      </c>
      <c r="Q403">
        <v>1366573</v>
      </c>
      <c r="R403">
        <v>247692.30000000002</v>
      </c>
      <c r="S403">
        <v>468065.35800000001</v>
      </c>
      <c r="T403">
        <v>432303.446</v>
      </c>
      <c r="U403">
        <v>429738.97000000009</v>
      </c>
      <c r="V403">
        <v>342623.299</v>
      </c>
      <c r="W403">
        <v>305128.36699999997</v>
      </c>
      <c r="X403">
        <v>253351.02299999999</v>
      </c>
      <c r="Y403">
        <v>150357.59299999999</v>
      </c>
      <c r="Z403">
        <v>86331.502999999997</v>
      </c>
      <c r="AA403">
        <v>33042.895000000004</v>
      </c>
      <c r="AB403" s="12">
        <f t="shared" si="33"/>
        <v>0</v>
      </c>
      <c r="AC403" s="12">
        <f t="shared" si="34"/>
        <v>0</v>
      </c>
      <c r="AD403" s="12">
        <f t="shared" si="35"/>
        <v>0</v>
      </c>
      <c r="AE403" s="12">
        <f t="shared" si="36"/>
        <v>0</v>
      </c>
      <c r="AF403" s="12">
        <f t="shared" si="36"/>
        <v>0</v>
      </c>
      <c r="AG403" s="12">
        <f t="shared" si="36"/>
        <v>0</v>
      </c>
      <c r="AH403" s="12">
        <f t="shared" si="32"/>
        <v>0</v>
      </c>
      <c r="AI403" s="12">
        <f t="shared" si="32"/>
        <v>0</v>
      </c>
      <c r="AJ403" s="12">
        <f t="shared" si="32"/>
        <v>7.8766148667653798E-4</v>
      </c>
      <c r="AK403" s="12">
        <f t="shared" si="32"/>
        <v>4.9027181183731016E-3</v>
      </c>
      <c r="AL403">
        <v>24688</v>
      </c>
      <c r="AM403">
        <v>432.45000000000016</v>
      </c>
      <c r="AN403">
        <v>642</v>
      </c>
      <c r="AO403">
        <v>1034</v>
      </c>
      <c r="AP403">
        <v>1112</v>
      </c>
      <c r="AQ403">
        <v>0</v>
      </c>
      <c r="AR403">
        <v>1079</v>
      </c>
      <c r="AS403">
        <v>0</v>
      </c>
      <c r="AT403">
        <v>107.948644</v>
      </c>
      <c r="AU403">
        <v>21452</v>
      </c>
      <c r="AV403">
        <v>2165</v>
      </c>
      <c r="AW403">
        <v>993055</v>
      </c>
    </row>
    <row r="404" spans="1:49" x14ac:dyDescent="0.25">
      <c r="A404" s="1" t="s">
        <v>331</v>
      </c>
      <c r="B404" s="1" t="s">
        <v>55</v>
      </c>
      <c r="C404" s="1">
        <v>2014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59</v>
      </c>
      <c r="M404">
        <v>127</v>
      </c>
      <c r="N404">
        <v>186</v>
      </c>
      <c r="O404">
        <v>2773794</v>
      </c>
      <c r="P404">
        <v>1394334</v>
      </c>
      <c r="Q404">
        <v>1379460</v>
      </c>
      <c r="R404">
        <v>248174.64800000004</v>
      </c>
      <c r="S404">
        <v>478985.09800000011</v>
      </c>
      <c r="T404">
        <v>442986.46499999997</v>
      </c>
      <c r="U404">
        <v>430404.85199999984</v>
      </c>
      <c r="V404">
        <v>350760.66299999994</v>
      </c>
      <c r="W404">
        <v>299554.223</v>
      </c>
      <c r="X404">
        <v>253898.43000000002</v>
      </c>
      <c r="Y404">
        <v>151629.16700000004</v>
      </c>
      <c r="Z404">
        <v>83138.698000000004</v>
      </c>
      <c r="AA404">
        <v>32111.700999999997</v>
      </c>
      <c r="AB404" s="12">
        <f t="shared" si="33"/>
        <v>0</v>
      </c>
      <c r="AC404" s="12">
        <f t="shared" si="34"/>
        <v>0</v>
      </c>
      <c r="AD404" s="12">
        <f t="shared" si="35"/>
        <v>0</v>
      </c>
      <c r="AE404" s="12">
        <f t="shared" si="36"/>
        <v>0</v>
      </c>
      <c r="AF404" s="12">
        <f t="shared" si="36"/>
        <v>0</v>
      </c>
      <c r="AG404" s="12">
        <f t="shared" si="36"/>
        <v>0</v>
      </c>
      <c r="AH404" s="12">
        <f t="shared" si="32"/>
        <v>0</v>
      </c>
      <c r="AI404" s="12">
        <f t="shared" si="32"/>
        <v>0</v>
      </c>
      <c r="AJ404" s="12">
        <f t="shared" si="32"/>
        <v>7.0965749307260015E-4</v>
      </c>
      <c r="AK404" s="12">
        <f t="shared" si="32"/>
        <v>3.9549446477469387E-3</v>
      </c>
      <c r="AL404">
        <v>25398</v>
      </c>
      <c r="AM404">
        <v>450.40999999999997</v>
      </c>
      <c r="AN404">
        <v>576</v>
      </c>
      <c r="AO404">
        <v>1920</v>
      </c>
      <c r="AP404">
        <v>839</v>
      </c>
      <c r="AQ404">
        <v>0</v>
      </c>
      <c r="AR404">
        <v>330</v>
      </c>
      <c r="AS404">
        <v>0</v>
      </c>
      <c r="AT404">
        <v>102.68206799999997</v>
      </c>
      <c r="AU404">
        <v>17783</v>
      </c>
      <c r="AV404">
        <v>2107</v>
      </c>
      <c r="AW404">
        <v>872739</v>
      </c>
    </row>
    <row r="405" spans="1:49" x14ac:dyDescent="0.25">
      <c r="A405" s="1" t="s">
        <v>332</v>
      </c>
      <c r="B405" s="1" t="s">
        <v>55</v>
      </c>
      <c r="C405" s="1">
        <v>2015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29</v>
      </c>
      <c r="M405">
        <v>141</v>
      </c>
      <c r="N405">
        <v>170</v>
      </c>
      <c r="O405">
        <v>2832328</v>
      </c>
      <c r="P405">
        <v>1420584</v>
      </c>
      <c r="Q405">
        <v>1411744</v>
      </c>
      <c r="R405">
        <v>248849.96399999995</v>
      </c>
      <c r="S405">
        <v>487838.15700000001</v>
      </c>
      <c r="T405">
        <v>456890.3839999999</v>
      </c>
      <c r="U405">
        <v>432692.12200000003</v>
      </c>
      <c r="V405">
        <v>363872.77399999998</v>
      </c>
      <c r="W405">
        <v>300204.391</v>
      </c>
      <c r="X405">
        <v>264351.53499999992</v>
      </c>
      <c r="Y405">
        <v>159295.92100000003</v>
      </c>
      <c r="Z405">
        <v>86409.808000000005</v>
      </c>
      <c r="AA405">
        <v>32956.731</v>
      </c>
      <c r="AB405" s="12">
        <f t="shared" si="33"/>
        <v>0</v>
      </c>
      <c r="AC405" s="12">
        <f t="shared" si="34"/>
        <v>0</v>
      </c>
      <c r="AD405" s="12">
        <f t="shared" si="35"/>
        <v>0</v>
      </c>
      <c r="AE405" s="12">
        <f t="shared" si="36"/>
        <v>0</v>
      </c>
      <c r="AF405" s="12">
        <f t="shared" si="36"/>
        <v>0</v>
      </c>
      <c r="AG405" s="12">
        <f t="shared" si="36"/>
        <v>0</v>
      </c>
      <c r="AH405" s="12">
        <f t="shared" si="32"/>
        <v>0</v>
      </c>
      <c r="AI405" s="12">
        <f t="shared" si="32"/>
        <v>0</v>
      </c>
      <c r="AJ405" s="12">
        <f t="shared" si="32"/>
        <v>3.3561005019245037E-4</v>
      </c>
      <c r="AK405" s="12">
        <f t="shared" si="32"/>
        <v>4.2783369503486251E-3</v>
      </c>
      <c r="AL405">
        <v>21007</v>
      </c>
      <c r="AM405">
        <v>202.05999999999997</v>
      </c>
      <c r="AN405">
        <v>2</v>
      </c>
      <c r="AO405">
        <v>765</v>
      </c>
      <c r="AP405">
        <v>250</v>
      </c>
      <c r="AQ405">
        <v>0</v>
      </c>
      <c r="AR405">
        <v>578</v>
      </c>
      <c r="AS405">
        <v>0</v>
      </c>
      <c r="AT405">
        <v>86.284138000000013</v>
      </c>
      <c r="AU405">
        <v>16099</v>
      </c>
      <c r="AV405">
        <v>2176</v>
      </c>
      <c r="AW405">
        <v>960076</v>
      </c>
    </row>
    <row r="406" spans="1:49" x14ac:dyDescent="0.25">
      <c r="A406" s="1" t="s">
        <v>467</v>
      </c>
      <c r="B406" s="1" t="s">
        <v>55</v>
      </c>
      <c r="C406" s="1">
        <v>2016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38</v>
      </c>
      <c r="M406">
        <v>145</v>
      </c>
      <c r="N406">
        <v>183</v>
      </c>
      <c r="O406">
        <v>2875876</v>
      </c>
      <c r="P406">
        <v>1446508</v>
      </c>
      <c r="Q406">
        <v>1429368</v>
      </c>
      <c r="R406">
        <v>247109.09099999999</v>
      </c>
      <c r="S406">
        <v>494173.74599999998</v>
      </c>
      <c r="T406">
        <v>464205.64800000004</v>
      </c>
      <c r="U406">
        <v>432217.13099999994</v>
      </c>
      <c r="V406">
        <v>376244.478</v>
      </c>
      <c r="W406">
        <v>300822.37200000003</v>
      </c>
      <c r="X406">
        <v>271330.05500000005</v>
      </c>
      <c r="Y406">
        <v>169074.08199999997</v>
      </c>
      <c r="Z406">
        <v>88032.417000000016</v>
      </c>
      <c r="AA406">
        <v>33245.294999999998</v>
      </c>
      <c r="AB406" s="12">
        <f t="shared" si="33"/>
        <v>0</v>
      </c>
      <c r="AC406" s="12">
        <f t="shared" si="34"/>
        <v>0</v>
      </c>
      <c r="AD406" s="12">
        <f t="shared" si="35"/>
        <v>0</v>
      </c>
      <c r="AE406" s="12">
        <f t="shared" si="36"/>
        <v>0</v>
      </c>
      <c r="AF406" s="12">
        <f t="shared" si="36"/>
        <v>0</v>
      </c>
      <c r="AG406" s="12">
        <f t="shared" si="36"/>
        <v>0</v>
      </c>
      <c r="AH406" s="12">
        <f t="shared" si="32"/>
        <v>0</v>
      </c>
      <c r="AI406" s="12">
        <f t="shared" si="32"/>
        <v>0</v>
      </c>
      <c r="AJ406" s="12">
        <f t="shared" si="32"/>
        <v>4.3165916937166446E-4</v>
      </c>
      <c r="AK406" s="12">
        <f t="shared" si="32"/>
        <v>4.3615194270347126E-3</v>
      </c>
      <c r="AL406" t="e">
        <v>#N/A</v>
      </c>
      <c r="AM406" t="e">
        <v>#N/A</v>
      </c>
      <c r="AN406" t="e">
        <v>#N/A</v>
      </c>
      <c r="AO406" t="e">
        <v>#N/A</v>
      </c>
      <c r="AP406" t="e">
        <v>#N/A</v>
      </c>
      <c r="AQ406" t="e">
        <v>#N/A</v>
      </c>
      <c r="AR406" t="e">
        <v>#N/A</v>
      </c>
      <c r="AS406" t="e">
        <v>#N/A</v>
      </c>
      <c r="AT406">
        <v>85.34551900000001</v>
      </c>
      <c r="AU406">
        <v>17225</v>
      </c>
      <c r="AV406">
        <v>2042</v>
      </c>
      <c r="AW406">
        <v>1070513</v>
      </c>
    </row>
    <row r="407" spans="1:49" x14ac:dyDescent="0.25">
      <c r="A407" s="1" t="s">
        <v>468</v>
      </c>
      <c r="B407" s="1" t="s">
        <v>55</v>
      </c>
      <c r="C407" s="1">
        <v>2017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42</v>
      </c>
      <c r="M407">
        <v>67</v>
      </c>
      <c r="N407">
        <v>109</v>
      </c>
      <c r="O407">
        <v>2883735</v>
      </c>
      <c r="P407">
        <v>1449172</v>
      </c>
      <c r="Q407">
        <v>1434563</v>
      </c>
      <c r="R407">
        <v>242911</v>
      </c>
      <c r="S407">
        <v>488497</v>
      </c>
      <c r="T407">
        <v>465778</v>
      </c>
      <c r="U407">
        <v>430138</v>
      </c>
      <c r="V407">
        <v>382088</v>
      </c>
      <c r="W407">
        <v>298078</v>
      </c>
      <c r="X407">
        <v>274231</v>
      </c>
      <c r="Y407">
        <v>177765</v>
      </c>
      <c r="Z407">
        <v>89950</v>
      </c>
      <c r="AA407">
        <v>34299</v>
      </c>
      <c r="AB407" s="12">
        <f t="shared" si="33"/>
        <v>0</v>
      </c>
      <c r="AC407" s="12">
        <f t="shared" si="34"/>
        <v>0</v>
      </c>
      <c r="AD407" s="12">
        <f t="shared" si="35"/>
        <v>0</v>
      </c>
      <c r="AE407" s="12">
        <f t="shared" si="36"/>
        <v>0</v>
      </c>
      <c r="AF407" s="12">
        <f t="shared" si="36"/>
        <v>0</v>
      </c>
      <c r="AG407" s="12">
        <f t="shared" si="36"/>
        <v>0</v>
      </c>
      <c r="AH407" s="12">
        <f t="shared" si="32"/>
        <v>0</v>
      </c>
      <c r="AI407" s="12">
        <f t="shared" si="32"/>
        <v>0</v>
      </c>
      <c r="AJ407" s="12">
        <f t="shared" si="32"/>
        <v>4.6692607003891048E-4</v>
      </c>
      <c r="AK407" s="12">
        <f t="shared" si="32"/>
        <v>1.9534097204000115E-3</v>
      </c>
      <c r="AL407" t="e">
        <v>#N/A</v>
      </c>
      <c r="AM407" t="e">
        <v>#N/A</v>
      </c>
      <c r="AN407" t="e">
        <v>#N/A</v>
      </c>
      <c r="AO407" t="e">
        <v>#N/A</v>
      </c>
      <c r="AP407" t="e">
        <v>#N/A</v>
      </c>
      <c r="AQ407" t="e">
        <v>#N/A</v>
      </c>
      <c r="AR407" t="e">
        <v>#N/A</v>
      </c>
      <c r="AS407" t="e">
        <v>#N/A</v>
      </c>
      <c r="AT407">
        <v>36.477171999999996</v>
      </c>
      <c r="AU407">
        <v>6162</v>
      </c>
      <c r="AV407">
        <v>2149</v>
      </c>
      <c r="AW407">
        <v>1094042</v>
      </c>
    </row>
    <row r="408" spans="1:49" x14ac:dyDescent="0.25">
      <c r="A408" s="1" t="s">
        <v>534</v>
      </c>
      <c r="B408" s="1" t="s">
        <v>56</v>
      </c>
      <c r="C408" s="1">
        <v>2009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620414</v>
      </c>
      <c r="P408">
        <v>305039</v>
      </c>
      <c r="Q408">
        <v>315375</v>
      </c>
      <c r="R408">
        <v>32510.932000000001</v>
      </c>
      <c r="S408">
        <v>72258.352000000014</v>
      </c>
      <c r="T408">
        <v>94733.088999999993</v>
      </c>
      <c r="U408">
        <v>67506.609000000011</v>
      </c>
      <c r="V408">
        <v>85457.424000000014</v>
      </c>
      <c r="W408">
        <v>102428.065</v>
      </c>
      <c r="X408">
        <v>80435.02900000001</v>
      </c>
      <c r="Y408">
        <v>44563.913</v>
      </c>
      <c r="Z408">
        <v>30203.242999999999</v>
      </c>
      <c r="AA408">
        <v>10728.603000000001</v>
      </c>
      <c r="AB408" s="12">
        <f t="shared" si="33"/>
        <v>0</v>
      </c>
      <c r="AC408" s="12">
        <f t="shared" si="34"/>
        <v>0</v>
      </c>
      <c r="AD408" s="12">
        <f t="shared" si="35"/>
        <v>0</v>
      </c>
      <c r="AE408" s="12">
        <f t="shared" si="36"/>
        <v>0</v>
      </c>
      <c r="AF408" s="12">
        <f t="shared" si="36"/>
        <v>0</v>
      </c>
      <c r="AG408" s="12">
        <f t="shared" si="36"/>
        <v>0</v>
      </c>
      <c r="AH408" s="12">
        <f t="shared" si="32"/>
        <v>0</v>
      </c>
      <c r="AI408" s="12">
        <f t="shared" si="32"/>
        <v>0</v>
      </c>
      <c r="AJ408" s="12">
        <f t="shared" si="32"/>
        <v>0</v>
      </c>
      <c r="AK408" s="12">
        <f t="shared" si="32"/>
        <v>0</v>
      </c>
      <c r="AL408" t="e">
        <v>#N/A</v>
      </c>
      <c r="AM408" t="e">
        <v>#N/A</v>
      </c>
      <c r="AN408" t="e">
        <v>#N/A</v>
      </c>
      <c r="AO408" t="e">
        <v>#N/A</v>
      </c>
      <c r="AP408" t="e">
        <v>#N/A</v>
      </c>
      <c r="AQ408" t="e">
        <v>#N/A</v>
      </c>
      <c r="AR408" t="e">
        <v>#N/A</v>
      </c>
      <c r="AS408" t="e">
        <v>#N/A</v>
      </c>
      <c r="AT408">
        <v>0</v>
      </c>
      <c r="AU408">
        <v>0</v>
      </c>
      <c r="AV408">
        <v>0</v>
      </c>
      <c r="AW408">
        <v>0</v>
      </c>
    </row>
    <row r="409" spans="1:49" x14ac:dyDescent="0.25">
      <c r="A409" s="1" t="s">
        <v>333</v>
      </c>
      <c r="B409" s="1" t="s">
        <v>56</v>
      </c>
      <c r="C409" s="1">
        <v>2010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572962</v>
      </c>
      <c r="P409">
        <v>281968</v>
      </c>
      <c r="Q409">
        <v>290994</v>
      </c>
      <c r="R409">
        <v>29364.756000000001</v>
      </c>
      <c r="S409">
        <v>67666.705000000002</v>
      </c>
      <c r="T409">
        <v>84956.448999999993</v>
      </c>
      <c r="U409">
        <v>62465.757000000005</v>
      </c>
      <c r="V409">
        <v>76908.089999999982</v>
      </c>
      <c r="W409">
        <v>94816.569000000003</v>
      </c>
      <c r="X409">
        <v>77049.417000000001</v>
      </c>
      <c r="Y409">
        <v>42024.949000000008</v>
      </c>
      <c r="Z409">
        <v>27466.205000000002</v>
      </c>
      <c r="AA409">
        <v>10509.152</v>
      </c>
      <c r="AB409" s="12">
        <f t="shared" si="33"/>
        <v>0</v>
      </c>
      <c r="AC409" s="12">
        <f t="shared" si="34"/>
        <v>0</v>
      </c>
      <c r="AD409" s="12">
        <f t="shared" si="35"/>
        <v>0</v>
      </c>
      <c r="AE409" s="12">
        <f t="shared" si="36"/>
        <v>0</v>
      </c>
      <c r="AF409" s="12">
        <f t="shared" si="36"/>
        <v>0</v>
      </c>
      <c r="AG409" s="12">
        <f t="shared" si="36"/>
        <v>0</v>
      </c>
      <c r="AH409" s="12">
        <f t="shared" si="32"/>
        <v>0</v>
      </c>
      <c r="AI409" s="12">
        <f t="shared" si="32"/>
        <v>0</v>
      </c>
      <c r="AJ409" s="12">
        <f t="shared" si="32"/>
        <v>0</v>
      </c>
      <c r="AK409" s="12">
        <f t="shared" si="32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19.277819999999998</v>
      </c>
      <c r="AU409">
        <v>597</v>
      </c>
      <c r="AV409">
        <v>153</v>
      </c>
      <c r="AW409">
        <v>40596</v>
      </c>
    </row>
    <row r="410" spans="1:49" x14ac:dyDescent="0.25">
      <c r="A410" s="1" t="s">
        <v>334</v>
      </c>
      <c r="B410" s="1" t="s">
        <v>56</v>
      </c>
      <c r="C410" s="1">
        <v>2011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624949</v>
      </c>
      <c r="P410">
        <v>310003</v>
      </c>
      <c r="Q410">
        <v>314946</v>
      </c>
      <c r="R410">
        <v>32222.307000000001</v>
      </c>
      <c r="S410">
        <v>73011.799999999988</v>
      </c>
      <c r="T410">
        <v>90395.567999999999</v>
      </c>
      <c r="U410">
        <v>71349.27</v>
      </c>
      <c r="V410">
        <v>81672.885999999999</v>
      </c>
      <c r="W410">
        <v>101340.74299999999</v>
      </c>
      <c r="X410">
        <v>86079.077999999994</v>
      </c>
      <c r="Y410">
        <v>47535.459999999992</v>
      </c>
      <c r="Z410">
        <v>29255.417999999998</v>
      </c>
      <c r="AA410">
        <v>11795.152999999998</v>
      </c>
      <c r="AB410" s="12">
        <f t="shared" si="33"/>
        <v>0</v>
      </c>
      <c r="AC410" s="12">
        <f t="shared" si="34"/>
        <v>0</v>
      </c>
      <c r="AD410" s="12">
        <f t="shared" si="35"/>
        <v>0</v>
      </c>
      <c r="AE410" s="12">
        <f t="shared" si="36"/>
        <v>0</v>
      </c>
      <c r="AF410" s="12">
        <f t="shared" si="36"/>
        <v>0</v>
      </c>
      <c r="AG410" s="12">
        <f t="shared" si="36"/>
        <v>0</v>
      </c>
      <c r="AH410" s="12">
        <f t="shared" si="32"/>
        <v>0</v>
      </c>
      <c r="AI410" s="12">
        <f t="shared" si="32"/>
        <v>0</v>
      </c>
      <c r="AJ410" s="12">
        <f t="shared" si="32"/>
        <v>0</v>
      </c>
      <c r="AK410" s="12">
        <f t="shared" si="32"/>
        <v>0</v>
      </c>
      <c r="AL410">
        <v>144</v>
      </c>
      <c r="AM410">
        <v>431.15</v>
      </c>
      <c r="AN410">
        <v>49</v>
      </c>
      <c r="AO410">
        <v>49</v>
      </c>
      <c r="AP410">
        <v>0</v>
      </c>
      <c r="AQ410">
        <v>0</v>
      </c>
      <c r="AR410">
        <v>12</v>
      </c>
      <c r="AS410">
        <v>0</v>
      </c>
      <c r="AT410">
        <v>84.331228000000038</v>
      </c>
      <c r="AU410">
        <v>2478</v>
      </c>
      <c r="AV410">
        <v>523</v>
      </c>
      <c r="AW410">
        <v>143677</v>
      </c>
    </row>
    <row r="411" spans="1:49" x14ac:dyDescent="0.25">
      <c r="A411" s="1" t="s">
        <v>335</v>
      </c>
      <c r="B411" s="1" t="s">
        <v>56</v>
      </c>
      <c r="C411" s="1">
        <v>2012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556475</v>
      </c>
      <c r="P411">
        <v>273861</v>
      </c>
      <c r="Q411">
        <v>282614</v>
      </c>
      <c r="R411">
        <v>29518.720000000001</v>
      </c>
      <c r="S411">
        <v>65562.704999999987</v>
      </c>
      <c r="T411">
        <v>81009.453999999998</v>
      </c>
      <c r="U411">
        <v>63068.644999999997</v>
      </c>
      <c r="V411">
        <v>68844.633999999991</v>
      </c>
      <c r="W411">
        <v>87837.258000000002</v>
      </c>
      <c r="X411">
        <v>78265.110000000015</v>
      </c>
      <c r="Y411">
        <v>44276.388999999996</v>
      </c>
      <c r="Z411">
        <v>27021.145000000004</v>
      </c>
      <c r="AA411">
        <v>11497.047</v>
      </c>
      <c r="AB411" s="12">
        <f t="shared" si="33"/>
        <v>0</v>
      </c>
      <c r="AC411" s="12">
        <f t="shared" si="34"/>
        <v>0</v>
      </c>
      <c r="AD411" s="12">
        <f t="shared" si="35"/>
        <v>0</v>
      </c>
      <c r="AE411" s="12">
        <f t="shared" si="36"/>
        <v>0</v>
      </c>
      <c r="AF411" s="12">
        <f t="shared" si="36"/>
        <v>0</v>
      </c>
      <c r="AG411" s="12">
        <f t="shared" si="36"/>
        <v>0</v>
      </c>
      <c r="AH411" s="12">
        <f t="shared" si="32"/>
        <v>0</v>
      </c>
      <c r="AI411" s="12">
        <f t="shared" si="32"/>
        <v>0</v>
      </c>
      <c r="AJ411" s="12">
        <f t="shared" si="32"/>
        <v>0</v>
      </c>
      <c r="AK411" s="12">
        <f t="shared" si="32"/>
        <v>0</v>
      </c>
      <c r="AL411">
        <v>77</v>
      </c>
      <c r="AM411">
        <v>482.60999999999996</v>
      </c>
      <c r="AN411">
        <v>3</v>
      </c>
      <c r="AO411">
        <v>55</v>
      </c>
      <c r="AP411">
        <v>0</v>
      </c>
      <c r="AQ411">
        <v>0</v>
      </c>
      <c r="AR411">
        <v>4</v>
      </c>
      <c r="AS411">
        <v>0</v>
      </c>
      <c r="AT411">
        <v>95.732341999999989</v>
      </c>
      <c r="AU411">
        <v>2359</v>
      </c>
      <c r="AV411">
        <v>462</v>
      </c>
      <c r="AW411">
        <v>123398</v>
      </c>
    </row>
    <row r="412" spans="1:49" x14ac:dyDescent="0.25">
      <c r="A412" s="1" t="s">
        <v>336</v>
      </c>
      <c r="B412" s="1" t="s">
        <v>56</v>
      </c>
      <c r="C412" s="1">
        <v>2013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533260</v>
      </c>
      <c r="P412">
        <v>263319</v>
      </c>
      <c r="Q412">
        <v>269941</v>
      </c>
      <c r="R412">
        <v>27006.161</v>
      </c>
      <c r="S412">
        <v>61045.363999999994</v>
      </c>
      <c r="T412">
        <v>78183.574999999997</v>
      </c>
      <c r="U412">
        <v>60855.373999999996</v>
      </c>
      <c r="V412">
        <v>65734.864999999991</v>
      </c>
      <c r="W412">
        <v>83980.447</v>
      </c>
      <c r="X412">
        <v>77037.342000000004</v>
      </c>
      <c r="Y412">
        <v>44131.590999999993</v>
      </c>
      <c r="Z412">
        <v>24901.284999999996</v>
      </c>
      <c r="AA412">
        <v>10590.282999999999</v>
      </c>
      <c r="AB412" s="12">
        <f t="shared" si="33"/>
        <v>0</v>
      </c>
      <c r="AC412" s="12">
        <f t="shared" si="34"/>
        <v>0</v>
      </c>
      <c r="AD412" s="12">
        <f t="shared" si="35"/>
        <v>0</v>
      </c>
      <c r="AE412" s="12">
        <f t="shared" si="36"/>
        <v>0</v>
      </c>
      <c r="AF412" s="12">
        <f t="shared" si="36"/>
        <v>0</v>
      </c>
      <c r="AG412" s="12">
        <f t="shared" si="36"/>
        <v>0</v>
      </c>
      <c r="AH412" s="12">
        <f t="shared" si="32"/>
        <v>0</v>
      </c>
      <c r="AI412" s="12">
        <f t="shared" si="32"/>
        <v>0</v>
      </c>
      <c r="AJ412" s="12">
        <f t="shared" si="32"/>
        <v>0</v>
      </c>
      <c r="AK412" s="12">
        <f t="shared" si="32"/>
        <v>0</v>
      </c>
      <c r="AL412">
        <v>106</v>
      </c>
      <c r="AM412">
        <v>382.10999999999996</v>
      </c>
      <c r="AN412">
        <v>9</v>
      </c>
      <c r="AO412">
        <v>50</v>
      </c>
      <c r="AP412">
        <v>0</v>
      </c>
      <c r="AQ412">
        <v>0</v>
      </c>
      <c r="AR412">
        <v>5</v>
      </c>
      <c r="AS412">
        <v>0</v>
      </c>
      <c r="AT412">
        <v>133.39802999999998</v>
      </c>
      <c r="AU412">
        <v>3486</v>
      </c>
      <c r="AV412">
        <v>472</v>
      </c>
      <c r="AW412">
        <v>128220</v>
      </c>
    </row>
    <row r="413" spans="1:49" x14ac:dyDescent="0.25">
      <c r="A413" s="1" t="s">
        <v>337</v>
      </c>
      <c r="B413" s="1" t="s">
        <v>56</v>
      </c>
      <c r="C413" s="1">
        <v>2014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501606</v>
      </c>
      <c r="P413">
        <v>247421</v>
      </c>
      <c r="Q413">
        <v>254185</v>
      </c>
      <c r="R413">
        <v>25182.066999999999</v>
      </c>
      <c r="S413">
        <v>57370.417000000001</v>
      </c>
      <c r="T413">
        <v>71496.820999999996</v>
      </c>
      <c r="U413">
        <v>58848.715999999993</v>
      </c>
      <c r="V413">
        <v>60699.900999999998</v>
      </c>
      <c r="W413">
        <v>76996.560999999987</v>
      </c>
      <c r="X413">
        <v>74335.243999999992</v>
      </c>
      <c r="Y413">
        <v>43401.055000000008</v>
      </c>
      <c r="Z413">
        <v>23691.331000000002</v>
      </c>
      <c r="AA413">
        <v>10062.275</v>
      </c>
      <c r="AB413" s="12">
        <f t="shared" si="33"/>
        <v>0</v>
      </c>
      <c r="AC413" s="12">
        <f t="shared" si="34"/>
        <v>0</v>
      </c>
      <c r="AD413" s="12">
        <f t="shared" si="35"/>
        <v>0</v>
      </c>
      <c r="AE413" s="12">
        <f t="shared" si="36"/>
        <v>0</v>
      </c>
      <c r="AF413" s="12">
        <f t="shared" si="36"/>
        <v>0</v>
      </c>
      <c r="AG413" s="12">
        <f t="shared" si="36"/>
        <v>0</v>
      </c>
      <c r="AH413" s="12">
        <f t="shared" si="32"/>
        <v>0</v>
      </c>
      <c r="AI413" s="12">
        <f t="shared" si="32"/>
        <v>0</v>
      </c>
      <c r="AJ413" s="12">
        <f t="shared" si="32"/>
        <v>0</v>
      </c>
      <c r="AK413" s="12">
        <f t="shared" si="32"/>
        <v>0</v>
      </c>
      <c r="AL413">
        <v>1244</v>
      </c>
      <c r="AM413">
        <v>451.49</v>
      </c>
      <c r="AN413">
        <v>64</v>
      </c>
      <c r="AO413">
        <v>75</v>
      </c>
      <c r="AP413">
        <v>17</v>
      </c>
      <c r="AQ413">
        <v>0</v>
      </c>
      <c r="AR413">
        <v>4</v>
      </c>
      <c r="AS413">
        <v>0</v>
      </c>
      <c r="AT413">
        <v>120.74700599999997</v>
      </c>
      <c r="AU413">
        <v>2879</v>
      </c>
      <c r="AV413">
        <v>476</v>
      </c>
      <c r="AW413">
        <v>122675</v>
      </c>
    </row>
    <row r="414" spans="1:49" x14ac:dyDescent="0.25">
      <c r="A414" s="1" t="s">
        <v>338</v>
      </c>
      <c r="B414" s="1" t="s">
        <v>56</v>
      </c>
      <c r="C414" s="1">
        <v>2015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20</v>
      </c>
      <c r="N414">
        <v>20</v>
      </c>
      <c r="O414">
        <v>620040</v>
      </c>
      <c r="P414">
        <v>305262</v>
      </c>
      <c r="Q414">
        <v>314778</v>
      </c>
      <c r="R414">
        <v>30541.286</v>
      </c>
      <c r="S414">
        <v>69659.87000000001</v>
      </c>
      <c r="T414">
        <v>89523.048999999999</v>
      </c>
      <c r="U414">
        <v>70507.982000000004</v>
      </c>
      <c r="V414">
        <v>72545.951000000001</v>
      </c>
      <c r="W414">
        <v>93308.469000000012</v>
      </c>
      <c r="X414">
        <v>93619.74000000002</v>
      </c>
      <c r="Y414">
        <v>57916.829999999994</v>
      </c>
      <c r="Z414">
        <v>29529.328000000001</v>
      </c>
      <c r="AA414">
        <v>12918.938</v>
      </c>
      <c r="AB414" s="12">
        <f t="shared" si="33"/>
        <v>0</v>
      </c>
      <c r="AC414" s="12">
        <f t="shared" si="34"/>
        <v>0</v>
      </c>
      <c r="AD414" s="12">
        <f t="shared" si="35"/>
        <v>0</v>
      </c>
      <c r="AE414" s="12">
        <f t="shared" si="36"/>
        <v>0</v>
      </c>
      <c r="AF414" s="12">
        <f t="shared" si="36"/>
        <v>0</v>
      </c>
      <c r="AG414" s="12">
        <f t="shared" si="36"/>
        <v>0</v>
      </c>
      <c r="AH414" s="12">
        <f t="shared" si="32"/>
        <v>0</v>
      </c>
      <c r="AI414" s="12">
        <f t="shared" si="32"/>
        <v>0</v>
      </c>
      <c r="AJ414" s="12">
        <f t="shared" si="32"/>
        <v>0</v>
      </c>
      <c r="AK414" s="12">
        <f t="shared" si="32"/>
        <v>1.5481148682654875E-3</v>
      </c>
      <c r="AL414">
        <v>5180</v>
      </c>
      <c r="AM414">
        <v>246.27</v>
      </c>
      <c r="AN414">
        <v>0</v>
      </c>
      <c r="AO414">
        <v>332</v>
      </c>
      <c r="AP414">
        <v>203</v>
      </c>
      <c r="AQ414">
        <v>0</v>
      </c>
      <c r="AR414">
        <v>188</v>
      </c>
      <c r="AS414">
        <v>0</v>
      </c>
      <c r="AT414">
        <v>85.240110999999999</v>
      </c>
      <c r="AU414">
        <v>2571</v>
      </c>
      <c r="AV414">
        <v>428</v>
      </c>
      <c r="AW414">
        <v>116197</v>
      </c>
    </row>
    <row r="415" spans="1:49" x14ac:dyDescent="0.25">
      <c r="A415" s="1" t="s">
        <v>469</v>
      </c>
      <c r="B415" s="1" t="s">
        <v>56</v>
      </c>
      <c r="C415" s="1">
        <v>2016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502438</v>
      </c>
      <c r="P415">
        <v>247044</v>
      </c>
      <c r="Q415">
        <v>255394</v>
      </c>
      <c r="R415">
        <v>24254.453999999998</v>
      </c>
      <c r="S415">
        <v>54415.659</v>
      </c>
      <c r="T415">
        <v>74607.438999999998</v>
      </c>
      <c r="U415">
        <v>58373.611999999994</v>
      </c>
      <c r="V415">
        <v>57037.104999999996</v>
      </c>
      <c r="W415">
        <v>73142.39499999999</v>
      </c>
      <c r="X415">
        <v>75695.968999999997</v>
      </c>
      <c r="Y415">
        <v>49081.433000000005</v>
      </c>
      <c r="Z415">
        <v>24436.007000000001</v>
      </c>
      <c r="AA415">
        <v>11370.297</v>
      </c>
      <c r="AB415" s="12">
        <f t="shared" si="33"/>
        <v>0</v>
      </c>
      <c r="AC415" s="12">
        <f t="shared" si="34"/>
        <v>0</v>
      </c>
      <c r="AD415" s="12">
        <f t="shared" si="35"/>
        <v>0</v>
      </c>
      <c r="AE415" s="12">
        <f t="shared" si="36"/>
        <v>0</v>
      </c>
      <c r="AF415" s="12">
        <f t="shared" si="36"/>
        <v>0</v>
      </c>
      <c r="AG415" s="12">
        <f t="shared" si="36"/>
        <v>0</v>
      </c>
      <c r="AH415" s="12">
        <f t="shared" si="32"/>
        <v>0</v>
      </c>
      <c r="AI415" s="12">
        <f t="shared" si="32"/>
        <v>0</v>
      </c>
      <c r="AJ415" s="12">
        <f t="shared" si="32"/>
        <v>0</v>
      </c>
      <c r="AK415" s="12">
        <f t="shared" si="32"/>
        <v>0</v>
      </c>
      <c r="AL415" t="e">
        <v>#N/A</v>
      </c>
      <c r="AM415" t="e">
        <v>#N/A</v>
      </c>
      <c r="AN415" t="e">
        <v>#N/A</v>
      </c>
      <c r="AO415" t="e">
        <v>#N/A</v>
      </c>
      <c r="AP415" t="e">
        <v>#N/A</v>
      </c>
      <c r="AQ415" t="e">
        <v>#N/A</v>
      </c>
      <c r="AR415" t="e">
        <v>#N/A</v>
      </c>
      <c r="AS415" t="e">
        <v>#N/A</v>
      </c>
      <c r="AT415">
        <v>59.083955000000032</v>
      </c>
      <c r="AU415">
        <v>1421</v>
      </c>
      <c r="AV415">
        <v>438</v>
      </c>
      <c r="AW415">
        <v>114610</v>
      </c>
    </row>
    <row r="416" spans="1:49" x14ac:dyDescent="0.25">
      <c r="A416" s="1" t="s">
        <v>470</v>
      </c>
      <c r="B416" s="1" t="s">
        <v>56</v>
      </c>
      <c r="C416" s="1">
        <v>2017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588418</v>
      </c>
      <c r="P416">
        <v>290092</v>
      </c>
      <c r="Q416">
        <v>298326</v>
      </c>
      <c r="R416">
        <v>28365</v>
      </c>
      <c r="S416">
        <v>63950</v>
      </c>
      <c r="T416">
        <v>84590</v>
      </c>
      <c r="U416">
        <v>67970</v>
      </c>
      <c r="V416">
        <v>67004</v>
      </c>
      <c r="W416">
        <v>83777</v>
      </c>
      <c r="X416">
        <v>90409</v>
      </c>
      <c r="Y416">
        <v>60957</v>
      </c>
      <c r="Z416">
        <v>28694</v>
      </c>
      <c r="AA416">
        <v>12702</v>
      </c>
      <c r="AB416" s="12">
        <f t="shared" si="33"/>
        <v>0</v>
      </c>
      <c r="AC416" s="12">
        <f t="shared" si="34"/>
        <v>0</v>
      </c>
      <c r="AD416" s="12">
        <f t="shared" si="35"/>
        <v>0</v>
      </c>
      <c r="AE416" s="12">
        <f t="shared" si="36"/>
        <v>0</v>
      </c>
      <c r="AF416" s="12">
        <f t="shared" si="36"/>
        <v>0</v>
      </c>
      <c r="AG416" s="12">
        <f t="shared" si="36"/>
        <v>0</v>
      </c>
      <c r="AH416" s="12">
        <f t="shared" si="32"/>
        <v>0</v>
      </c>
      <c r="AI416" s="12">
        <f t="shared" si="32"/>
        <v>0</v>
      </c>
      <c r="AJ416" s="12">
        <f t="shared" si="32"/>
        <v>0</v>
      </c>
      <c r="AK416" s="12">
        <f t="shared" si="32"/>
        <v>0</v>
      </c>
      <c r="AL416" t="e">
        <v>#N/A</v>
      </c>
      <c r="AM416" t="e">
        <v>#N/A</v>
      </c>
      <c r="AN416" t="e">
        <v>#N/A</v>
      </c>
      <c r="AO416" t="e">
        <v>#N/A</v>
      </c>
      <c r="AP416" t="e">
        <v>#N/A</v>
      </c>
      <c r="AQ416" t="e">
        <v>#N/A</v>
      </c>
      <c r="AR416" t="e">
        <v>#N/A</v>
      </c>
      <c r="AS416" t="e">
        <v>#N/A</v>
      </c>
      <c r="AT416">
        <v>54.852108999999992</v>
      </c>
      <c r="AU416">
        <v>1479</v>
      </c>
      <c r="AV416">
        <v>539</v>
      </c>
      <c r="AW416">
        <v>139808</v>
      </c>
    </row>
    <row r="417" spans="1:49" x14ac:dyDescent="0.25">
      <c r="A417" s="1" t="s">
        <v>535</v>
      </c>
      <c r="B417" s="1" t="s">
        <v>57</v>
      </c>
      <c r="C417" s="1">
        <v>2009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10</v>
      </c>
      <c r="J417">
        <v>34</v>
      </c>
      <c r="K417">
        <v>110</v>
      </c>
      <c r="L417">
        <v>351</v>
      </c>
      <c r="M417">
        <v>550</v>
      </c>
      <c r="N417">
        <v>1055</v>
      </c>
      <c r="O417">
        <v>7678761</v>
      </c>
      <c r="P417">
        <v>3772992</v>
      </c>
      <c r="Q417">
        <v>3905769</v>
      </c>
      <c r="R417">
        <v>519928.79699999996</v>
      </c>
      <c r="S417">
        <v>991352.29000000027</v>
      </c>
      <c r="T417">
        <v>1107530.004</v>
      </c>
      <c r="U417">
        <v>1039711.3879999997</v>
      </c>
      <c r="V417">
        <v>1140954.7509999997</v>
      </c>
      <c r="W417">
        <v>1134156.0450000002</v>
      </c>
      <c r="X417">
        <v>847118.27399999974</v>
      </c>
      <c r="Y417">
        <v>488568.8559999998</v>
      </c>
      <c r="Z417">
        <v>298835.05899999989</v>
      </c>
      <c r="AA417">
        <v>111089.51500000004</v>
      </c>
      <c r="AB417" s="12">
        <f t="shared" si="33"/>
        <v>0</v>
      </c>
      <c r="AC417" s="12">
        <f t="shared" si="34"/>
        <v>0</v>
      </c>
      <c r="AD417" s="12">
        <f t="shared" si="35"/>
        <v>0</v>
      </c>
      <c r="AE417" s="12">
        <f t="shared" si="36"/>
        <v>0</v>
      </c>
      <c r="AF417" s="12">
        <f t="shared" si="36"/>
        <v>0</v>
      </c>
      <c r="AG417" s="12">
        <f t="shared" si="36"/>
        <v>8.8171288634272536E-6</v>
      </c>
      <c r="AH417" s="12">
        <f t="shared" si="32"/>
        <v>4.0136071955402076E-5</v>
      </c>
      <c r="AI417" s="12">
        <f t="shared" si="32"/>
        <v>2.2514738434330339E-4</v>
      </c>
      <c r="AJ417" s="12">
        <f t="shared" si="32"/>
        <v>1.1745609808118268E-3</v>
      </c>
      <c r="AK417" s="12">
        <f t="shared" si="32"/>
        <v>4.9509622937862294E-3</v>
      </c>
      <c r="AL417" t="e">
        <v>#N/A</v>
      </c>
      <c r="AM417" t="e">
        <v>#N/A</v>
      </c>
      <c r="AN417" t="e">
        <v>#N/A</v>
      </c>
      <c r="AO417" t="e">
        <v>#N/A</v>
      </c>
      <c r="AP417" t="e">
        <v>#N/A</v>
      </c>
      <c r="AQ417" t="e">
        <v>#N/A</v>
      </c>
      <c r="AR417" t="e">
        <v>#N/A</v>
      </c>
      <c r="AS417" t="e">
        <v>#N/A</v>
      </c>
      <c r="AT417">
        <v>0</v>
      </c>
      <c r="AU417">
        <v>0</v>
      </c>
      <c r="AV417">
        <v>0</v>
      </c>
      <c r="AW417">
        <v>0</v>
      </c>
    </row>
    <row r="418" spans="1:49" x14ac:dyDescent="0.25">
      <c r="A418" s="1" t="s">
        <v>339</v>
      </c>
      <c r="B418" s="1" t="s">
        <v>57</v>
      </c>
      <c r="C418" s="1">
        <v>2010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113</v>
      </c>
      <c r="L418">
        <v>329</v>
      </c>
      <c r="M418">
        <v>581</v>
      </c>
      <c r="N418">
        <v>1023</v>
      </c>
      <c r="O418">
        <v>7512499</v>
      </c>
      <c r="P418">
        <v>3688607</v>
      </c>
      <c r="Q418">
        <v>3823892</v>
      </c>
      <c r="R418">
        <v>487537.63100000017</v>
      </c>
      <c r="S418">
        <v>972981.26199999999</v>
      </c>
      <c r="T418">
        <v>1057759.9540000001</v>
      </c>
      <c r="U418">
        <v>1012992.3089999998</v>
      </c>
      <c r="V418">
        <v>1100827.9600000002</v>
      </c>
      <c r="W418">
        <v>1138121.2490000001</v>
      </c>
      <c r="X418">
        <v>861754.86499999999</v>
      </c>
      <c r="Y418">
        <v>487316.80099999986</v>
      </c>
      <c r="Z418">
        <v>285802.17899999989</v>
      </c>
      <c r="AA418">
        <v>106553.46299999999</v>
      </c>
      <c r="AB418" s="12">
        <f t="shared" si="33"/>
        <v>0</v>
      </c>
      <c r="AC418" s="12">
        <f t="shared" si="34"/>
        <v>0</v>
      </c>
      <c r="AD418" s="12">
        <f t="shared" si="35"/>
        <v>0</v>
      </c>
      <c r="AE418" s="12">
        <f t="shared" si="36"/>
        <v>0</v>
      </c>
      <c r="AF418" s="12">
        <f t="shared" si="36"/>
        <v>0</v>
      </c>
      <c r="AG418" s="12">
        <f t="shared" si="36"/>
        <v>0</v>
      </c>
      <c r="AH418" s="12">
        <f t="shared" si="32"/>
        <v>0</v>
      </c>
      <c r="AI418" s="12">
        <f t="shared" si="32"/>
        <v>2.3188201138995827E-4</v>
      </c>
      <c r="AJ418" s="12">
        <f t="shared" si="32"/>
        <v>1.1511458770228624E-3</v>
      </c>
      <c r="AK418" s="12">
        <f t="shared" si="32"/>
        <v>5.4526618247968161E-3</v>
      </c>
      <c r="AL418">
        <v>669</v>
      </c>
      <c r="AM418">
        <v>55.6</v>
      </c>
      <c r="AN418">
        <v>5</v>
      </c>
      <c r="AO418">
        <v>12</v>
      </c>
      <c r="AP418">
        <v>7</v>
      </c>
      <c r="AQ418">
        <v>0</v>
      </c>
      <c r="AR418">
        <v>11</v>
      </c>
      <c r="AS418">
        <v>0</v>
      </c>
      <c r="AT418">
        <v>20.327750000000002</v>
      </c>
      <c r="AU418">
        <v>12060</v>
      </c>
      <c r="AV418">
        <v>1106</v>
      </c>
      <c r="AW418">
        <v>772406</v>
      </c>
    </row>
    <row r="419" spans="1:49" x14ac:dyDescent="0.25">
      <c r="A419" s="1" t="s">
        <v>340</v>
      </c>
      <c r="B419" s="1" t="s">
        <v>57</v>
      </c>
      <c r="C419" s="1">
        <v>2011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24</v>
      </c>
      <c r="J419">
        <v>57</v>
      </c>
      <c r="K419">
        <v>197</v>
      </c>
      <c r="L419">
        <v>346</v>
      </c>
      <c r="M419">
        <v>661</v>
      </c>
      <c r="N419">
        <v>1285</v>
      </c>
      <c r="O419">
        <v>7752924</v>
      </c>
      <c r="P419">
        <v>3807513</v>
      </c>
      <c r="Q419">
        <v>3945411</v>
      </c>
      <c r="R419">
        <v>499876.489</v>
      </c>
      <c r="S419">
        <v>998421.24000000022</v>
      </c>
      <c r="T419">
        <v>1097439.6370000001</v>
      </c>
      <c r="U419">
        <v>1053548.8579999998</v>
      </c>
      <c r="V419">
        <v>1104820.5029999998</v>
      </c>
      <c r="W419">
        <v>1169901.5619999999</v>
      </c>
      <c r="X419">
        <v>906149.03500000015</v>
      </c>
      <c r="Y419">
        <v>517553.06600000005</v>
      </c>
      <c r="Z419">
        <v>294182.09500000015</v>
      </c>
      <c r="AA419">
        <v>114073.197</v>
      </c>
      <c r="AB419" s="12">
        <f t="shared" si="33"/>
        <v>0</v>
      </c>
      <c r="AC419" s="12">
        <f t="shared" si="34"/>
        <v>0</v>
      </c>
      <c r="AD419" s="12">
        <f t="shared" si="35"/>
        <v>0</v>
      </c>
      <c r="AE419" s="12">
        <f t="shared" si="36"/>
        <v>0</v>
      </c>
      <c r="AF419" s="12">
        <f t="shared" si="36"/>
        <v>0</v>
      </c>
      <c r="AG419" s="12">
        <f t="shared" si="36"/>
        <v>2.0514546505067407E-5</v>
      </c>
      <c r="AH419" s="12">
        <f t="shared" si="32"/>
        <v>6.2903559788043018E-5</v>
      </c>
      <c r="AI419" s="12">
        <f t="shared" si="32"/>
        <v>3.8063729681392708E-4</v>
      </c>
      <c r="AJ419" s="12">
        <f t="shared" si="32"/>
        <v>1.1761422801751405E-3</v>
      </c>
      <c r="AK419" s="12">
        <f t="shared" si="32"/>
        <v>5.7945250714766944E-3</v>
      </c>
      <c r="AL419">
        <v>3838</v>
      </c>
      <c r="AM419">
        <v>344.08</v>
      </c>
      <c r="AN419">
        <v>107</v>
      </c>
      <c r="AO419">
        <v>99</v>
      </c>
      <c r="AP419">
        <v>301</v>
      </c>
      <c r="AQ419">
        <v>0</v>
      </c>
      <c r="AR419">
        <v>180</v>
      </c>
      <c r="AS419">
        <v>0</v>
      </c>
      <c r="AT419">
        <v>90.408508999999995</v>
      </c>
      <c r="AU419">
        <v>60107</v>
      </c>
      <c r="AV419">
        <v>4530</v>
      </c>
      <c r="AW419">
        <v>3319806</v>
      </c>
    </row>
    <row r="420" spans="1:49" x14ac:dyDescent="0.25">
      <c r="A420" s="1" t="s">
        <v>341</v>
      </c>
      <c r="B420" s="1" t="s">
        <v>57</v>
      </c>
      <c r="C420" s="1">
        <v>2012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20</v>
      </c>
      <c r="K420">
        <v>123</v>
      </c>
      <c r="L420">
        <v>330</v>
      </c>
      <c r="M420">
        <v>643</v>
      </c>
      <c r="N420">
        <v>1116</v>
      </c>
      <c r="O420">
        <v>7438015</v>
      </c>
      <c r="P420">
        <v>3652712</v>
      </c>
      <c r="Q420">
        <v>3785303</v>
      </c>
      <c r="R420">
        <v>473883.53799999983</v>
      </c>
      <c r="S420">
        <v>957443.9040000001</v>
      </c>
      <c r="T420">
        <v>1040126.5900000004</v>
      </c>
      <c r="U420">
        <v>1021144.6569999997</v>
      </c>
      <c r="V420">
        <v>1041669.4270000001</v>
      </c>
      <c r="W420">
        <v>1119139.4890000001</v>
      </c>
      <c r="X420">
        <v>884088.28100000008</v>
      </c>
      <c r="Y420">
        <v>509520.31600000011</v>
      </c>
      <c r="Z420">
        <v>279046.1700000001</v>
      </c>
      <c r="AA420">
        <v>110440.63699999999</v>
      </c>
      <c r="AB420" s="12">
        <f t="shared" si="33"/>
        <v>0</v>
      </c>
      <c r="AC420" s="12">
        <f t="shared" si="34"/>
        <v>0</v>
      </c>
      <c r="AD420" s="12">
        <f t="shared" si="35"/>
        <v>0</v>
      </c>
      <c r="AE420" s="12">
        <f t="shared" si="36"/>
        <v>0</v>
      </c>
      <c r="AF420" s="12">
        <f t="shared" si="36"/>
        <v>0</v>
      </c>
      <c r="AG420" s="12">
        <f t="shared" si="36"/>
        <v>0</v>
      </c>
      <c r="AH420" s="12">
        <f t="shared" si="32"/>
        <v>2.2622175216911395E-5</v>
      </c>
      <c r="AI420" s="12">
        <f t="shared" si="32"/>
        <v>2.4140352432973442E-4</v>
      </c>
      <c r="AJ420" s="12">
        <f t="shared" si="32"/>
        <v>1.182599997699305E-3</v>
      </c>
      <c r="AK420" s="12">
        <f t="shared" si="32"/>
        <v>5.8221323008124269E-3</v>
      </c>
      <c r="AL420">
        <v>3256</v>
      </c>
      <c r="AM420">
        <v>386.36999999999995</v>
      </c>
      <c r="AN420">
        <v>14</v>
      </c>
      <c r="AO420">
        <v>228</v>
      </c>
      <c r="AP420">
        <v>222</v>
      </c>
      <c r="AQ420">
        <v>0</v>
      </c>
      <c r="AR420">
        <v>84</v>
      </c>
      <c r="AS420">
        <v>0</v>
      </c>
      <c r="AT420">
        <v>80.013451000000018</v>
      </c>
      <c r="AU420">
        <v>57361</v>
      </c>
      <c r="AV420">
        <v>4756</v>
      </c>
      <c r="AW420">
        <v>3592660</v>
      </c>
    </row>
    <row r="421" spans="1:49" x14ac:dyDescent="0.25">
      <c r="A421" s="1" t="s">
        <v>342</v>
      </c>
      <c r="B421" s="1" t="s">
        <v>57</v>
      </c>
      <c r="C421" s="1">
        <v>2013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10</v>
      </c>
      <c r="J421">
        <v>36</v>
      </c>
      <c r="K421">
        <v>195</v>
      </c>
      <c r="L421">
        <v>382</v>
      </c>
      <c r="M421">
        <v>649</v>
      </c>
      <c r="N421">
        <v>1272</v>
      </c>
      <c r="O421">
        <v>7636698</v>
      </c>
      <c r="P421">
        <v>3750476</v>
      </c>
      <c r="Q421">
        <v>3886222</v>
      </c>
      <c r="R421">
        <v>488255.38799999998</v>
      </c>
      <c r="S421">
        <v>987383.64099999983</v>
      </c>
      <c r="T421">
        <v>1040636.8209999998</v>
      </c>
      <c r="U421">
        <v>1057765.081</v>
      </c>
      <c r="V421">
        <v>1049898.621</v>
      </c>
      <c r="W421">
        <v>1138679.5030000003</v>
      </c>
      <c r="X421">
        <v>923140.94800000021</v>
      </c>
      <c r="Y421">
        <v>545559.74600000004</v>
      </c>
      <c r="Z421">
        <v>289320.05400000006</v>
      </c>
      <c r="AA421">
        <v>116947.94100000004</v>
      </c>
      <c r="AB421" s="12">
        <f t="shared" si="33"/>
        <v>0</v>
      </c>
      <c r="AC421" s="12">
        <f t="shared" si="34"/>
        <v>0</v>
      </c>
      <c r="AD421" s="12">
        <f t="shared" si="35"/>
        <v>0</v>
      </c>
      <c r="AE421" s="12">
        <f t="shared" si="36"/>
        <v>0</v>
      </c>
      <c r="AF421" s="12">
        <f t="shared" si="36"/>
        <v>0</v>
      </c>
      <c r="AG421" s="12">
        <f t="shared" si="36"/>
        <v>8.7821024034012121E-6</v>
      </c>
      <c r="AH421" s="12">
        <f t="shared" si="32"/>
        <v>3.8997295134610354E-5</v>
      </c>
      <c r="AI421" s="12">
        <f t="shared" si="32"/>
        <v>3.5743106310486477E-4</v>
      </c>
      <c r="AJ421" s="12">
        <f t="shared" si="32"/>
        <v>1.3203370963009702E-3</v>
      </c>
      <c r="AK421" s="12">
        <f t="shared" si="32"/>
        <v>5.5494777800320551E-3</v>
      </c>
      <c r="AL421">
        <v>4525</v>
      </c>
      <c r="AM421">
        <v>385.82</v>
      </c>
      <c r="AN421">
        <v>70</v>
      </c>
      <c r="AO421">
        <v>197</v>
      </c>
      <c r="AP421">
        <v>246</v>
      </c>
      <c r="AQ421">
        <v>0</v>
      </c>
      <c r="AR421">
        <v>262</v>
      </c>
      <c r="AS421">
        <v>0</v>
      </c>
      <c r="AT421">
        <v>101.85703100000002</v>
      </c>
      <c r="AU421">
        <v>69716</v>
      </c>
      <c r="AV421">
        <v>4746</v>
      </c>
      <c r="AW421">
        <v>3264788</v>
      </c>
    </row>
    <row r="422" spans="1:49" x14ac:dyDescent="0.25">
      <c r="A422" s="1" t="s">
        <v>343</v>
      </c>
      <c r="B422" s="1" t="s">
        <v>57</v>
      </c>
      <c r="C422" s="1">
        <v>2014</v>
      </c>
      <c r="D422">
        <v>0</v>
      </c>
      <c r="E422">
        <v>0</v>
      </c>
      <c r="F422">
        <v>0</v>
      </c>
      <c r="G422">
        <v>0</v>
      </c>
      <c r="H422">
        <v>11</v>
      </c>
      <c r="I422">
        <v>29</v>
      </c>
      <c r="J422">
        <v>104</v>
      </c>
      <c r="K422">
        <v>237</v>
      </c>
      <c r="L422">
        <v>372</v>
      </c>
      <c r="M422">
        <v>620</v>
      </c>
      <c r="N422">
        <v>1373</v>
      </c>
      <c r="O422">
        <v>7602430</v>
      </c>
      <c r="P422">
        <v>3741010</v>
      </c>
      <c r="Q422">
        <v>3861420</v>
      </c>
      <c r="R422">
        <v>478216.87000000005</v>
      </c>
      <c r="S422">
        <v>970860.18700000015</v>
      </c>
      <c r="T422">
        <v>1055906.7990000001</v>
      </c>
      <c r="U422">
        <v>1065962.8969999996</v>
      </c>
      <c r="V422">
        <v>1026443.8290000001</v>
      </c>
      <c r="W422">
        <v>1114295.1609999998</v>
      </c>
      <c r="X422">
        <v>929803.87399999995</v>
      </c>
      <c r="Y422">
        <v>559351.79900000035</v>
      </c>
      <c r="Z422">
        <v>282431.12800000008</v>
      </c>
      <c r="AA422">
        <v>118009.59399999998</v>
      </c>
      <c r="AB422" s="12">
        <f t="shared" si="33"/>
        <v>0</v>
      </c>
      <c r="AC422" s="12">
        <f t="shared" si="34"/>
        <v>0</v>
      </c>
      <c r="AD422" s="12">
        <f t="shared" si="35"/>
        <v>0</v>
      </c>
      <c r="AE422" s="12">
        <f t="shared" si="36"/>
        <v>0</v>
      </c>
      <c r="AF422" s="12">
        <f t="shared" si="36"/>
        <v>1.0716611751386932E-5</v>
      </c>
      <c r="AG422" s="12">
        <f t="shared" si="36"/>
        <v>2.602542038679822E-5</v>
      </c>
      <c r="AH422" s="12">
        <f t="shared" si="32"/>
        <v>1.118515451571457E-4</v>
      </c>
      <c r="AI422" s="12">
        <f t="shared" si="32"/>
        <v>4.237047246897294E-4</v>
      </c>
      <c r="AJ422" s="12">
        <f t="shared" si="32"/>
        <v>1.3171352698771925E-3</v>
      </c>
      <c r="AK422" s="12">
        <f t="shared" si="32"/>
        <v>5.2538101266580081E-3</v>
      </c>
      <c r="AL422">
        <v>7265</v>
      </c>
      <c r="AM422">
        <v>463.11000000000007</v>
      </c>
      <c r="AN422">
        <v>451</v>
      </c>
      <c r="AO422">
        <v>169</v>
      </c>
      <c r="AP422">
        <v>586</v>
      </c>
      <c r="AQ422">
        <v>0</v>
      </c>
      <c r="AR422">
        <v>87</v>
      </c>
      <c r="AS422">
        <v>0</v>
      </c>
      <c r="AT422">
        <v>117.06361700000001</v>
      </c>
      <c r="AU422">
        <v>89794</v>
      </c>
      <c r="AV422">
        <v>5714</v>
      </c>
      <c r="AW422">
        <v>3807165</v>
      </c>
    </row>
    <row r="423" spans="1:49" x14ac:dyDescent="0.25">
      <c r="A423" s="1" t="s">
        <v>344</v>
      </c>
      <c r="B423" s="1" t="s">
        <v>57</v>
      </c>
      <c r="C423" s="1">
        <v>2015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101</v>
      </c>
      <c r="K423">
        <v>224</v>
      </c>
      <c r="L423">
        <v>350</v>
      </c>
      <c r="M423">
        <v>632</v>
      </c>
      <c r="N423">
        <v>1307</v>
      </c>
      <c r="O423">
        <v>7832482</v>
      </c>
      <c r="P423">
        <v>3850892</v>
      </c>
      <c r="Q423">
        <v>3981590</v>
      </c>
      <c r="R423">
        <v>494128.92500000016</v>
      </c>
      <c r="S423">
        <v>998142.14399999974</v>
      </c>
      <c r="T423">
        <v>1073201.7249999999</v>
      </c>
      <c r="U423">
        <v>1106819.0020000006</v>
      </c>
      <c r="V423">
        <v>1043927.7520000003</v>
      </c>
      <c r="W423">
        <v>1127263.9180000001</v>
      </c>
      <c r="X423">
        <v>966209.31200000015</v>
      </c>
      <c r="Y423">
        <v>598720.02700000012</v>
      </c>
      <c r="Z423">
        <v>299227.62</v>
      </c>
      <c r="AA423">
        <v>128290.21400000001</v>
      </c>
      <c r="AB423" s="12">
        <f t="shared" si="33"/>
        <v>0</v>
      </c>
      <c r="AC423" s="12">
        <f t="shared" si="34"/>
        <v>0</v>
      </c>
      <c r="AD423" s="12">
        <f t="shared" si="35"/>
        <v>0</v>
      </c>
      <c r="AE423" s="12">
        <f t="shared" si="36"/>
        <v>0</v>
      </c>
      <c r="AF423" s="12">
        <f t="shared" si="36"/>
        <v>0</v>
      </c>
      <c r="AG423" s="12">
        <f t="shared" si="36"/>
        <v>0</v>
      </c>
      <c r="AH423" s="12">
        <f t="shared" si="32"/>
        <v>1.0453221547920663E-4</v>
      </c>
      <c r="AI423" s="12">
        <f t="shared" si="32"/>
        <v>3.7413146361980632E-4</v>
      </c>
      <c r="AJ423" s="12">
        <f t="shared" si="32"/>
        <v>1.169678119954301E-3</v>
      </c>
      <c r="AK423" s="12">
        <f t="shared" si="32"/>
        <v>4.9263305461475027E-3</v>
      </c>
      <c r="AL423">
        <v>8174</v>
      </c>
      <c r="AM423">
        <v>237.79999999999998</v>
      </c>
      <c r="AN423">
        <v>1</v>
      </c>
      <c r="AO423">
        <v>103</v>
      </c>
      <c r="AP423">
        <v>638</v>
      </c>
      <c r="AQ423">
        <v>0</v>
      </c>
      <c r="AR423">
        <v>204</v>
      </c>
      <c r="AS423">
        <v>0</v>
      </c>
      <c r="AT423">
        <v>94.078452999999982</v>
      </c>
      <c r="AU423">
        <v>82616</v>
      </c>
      <c r="AV423">
        <v>6263</v>
      </c>
      <c r="AW423">
        <v>4490712</v>
      </c>
    </row>
    <row r="424" spans="1:49" x14ac:dyDescent="0.25">
      <c r="A424" s="1" t="s">
        <v>471</v>
      </c>
      <c r="B424" s="1" t="s">
        <v>57</v>
      </c>
      <c r="C424" s="1">
        <v>2016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80</v>
      </c>
      <c r="K424">
        <v>193</v>
      </c>
      <c r="L424">
        <v>295</v>
      </c>
      <c r="M424">
        <v>494</v>
      </c>
      <c r="N424">
        <v>1062</v>
      </c>
      <c r="O424">
        <v>7859259</v>
      </c>
      <c r="P424">
        <v>3866911</v>
      </c>
      <c r="Q424">
        <v>3992348</v>
      </c>
      <c r="R424">
        <v>488937.08899999986</v>
      </c>
      <c r="S424">
        <v>992840.44699999981</v>
      </c>
      <c r="T424">
        <v>1086536.4979999999</v>
      </c>
      <c r="U424">
        <v>1108545.5410000004</v>
      </c>
      <c r="V424">
        <v>1042903.5299999997</v>
      </c>
      <c r="W424">
        <v>1113459.6170000001</v>
      </c>
      <c r="X424">
        <v>974978.56000000052</v>
      </c>
      <c r="Y424">
        <v>621001.05800000008</v>
      </c>
      <c r="Z424">
        <v>301310.17599999986</v>
      </c>
      <c r="AA424">
        <v>125222.45600000001</v>
      </c>
      <c r="AB424" s="12">
        <f t="shared" si="33"/>
        <v>0</v>
      </c>
      <c r="AC424" s="12">
        <f t="shared" si="34"/>
        <v>0</v>
      </c>
      <c r="AD424" s="12">
        <f t="shared" si="35"/>
        <v>0</v>
      </c>
      <c r="AE424" s="12">
        <f t="shared" si="36"/>
        <v>0</v>
      </c>
      <c r="AF424" s="12">
        <f t="shared" si="36"/>
        <v>0</v>
      </c>
      <c r="AG424" s="12">
        <f t="shared" si="36"/>
        <v>0</v>
      </c>
      <c r="AH424" s="12">
        <f t="shared" si="32"/>
        <v>8.2053086377612198E-5</v>
      </c>
      <c r="AI424" s="12">
        <f t="shared" si="32"/>
        <v>3.1078852042793132E-4</v>
      </c>
      <c r="AJ424" s="12">
        <f t="shared" si="32"/>
        <v>9.7905754102377263E-4</v>
      </c>
      <c r="AK424" s="12">
        <f t="shared" si="32"/>
        <v>3.9449793254334505E-3</v>
      </c>
      <c r="AL424" t="e">
        <v>#N/A</v>
      </c>
      <c r="AM424" t="e">
        <v>#N/A</v>
      </c>
      <c r="AN424" t="e">
        <v>#N/A</v>
      </c>
      <c r="AO424" t="e">
        <v>#N/A</v>
      </c>
      <c r="AP424" t="e">
        <v>#N/A</v>
      </c>
      <c r="AQ424" t="e">
        <v>#N/A</v>
      </c>
      <c r="AR424" t="e">
        <v>#N/A</v>
      </c>
      <c r="AS424" t="e">
        <v>#N/A</v>
      </c>
      <c r="AT424">
        <v>101.16737299999998</v>
      </c>
      <c r="AU424">
        <v>91130</v>
      </c>
      <c r="AV424">
        <v>6901</v>
      </c>
      <c r="AW424">
        <v>4554798</v>
      </c>
    </row>
    <row r="425" spans="1:49" x14ac:dyDescent="0.25">
      <c r="A425" s="1" t="s">
        <v>472</v>
      </c>
      <c r="B425" s="1" t="s">
        <v>57</v>
      </c>
      <c r="C425" s="1">
        <v>2017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13</v>
      </c>
      <c r="J425">
        <v>72</v>
      </c>
      <c r="K425">
        <v>201</v>
      </c>
      <c r="L425">
        <v>315</v>
      </c>
      <c r="M425">
        <v>511</v>
      </c>
      <c r="N425">
        <v>1112</v>
      </c>
      <c r="O425">
        <v>7941828</v>
      </c>
      <c r="P425">
        <v>3903277</v>
      </c>
      <c r="Q425">
        <v>4038551</v>
      </c>
      <c r="R425">
        <v>489294</v>
      </c>
      <c r="S425">
        <v>994537</v>
      </c>
      <c r="T425">
        <v>1082272</v>
      </c>
      <c r="U425">
        <v>1117181</v>
      </c>
      <c r="V425">
        <v>1045485</v>
      </c>
      <c r="W425">
        <v>1109290</v>
      </c>
      <c r="X425">
        <v>999917</v>
      </c>
      <c r="Y425">
        <v>656843</v>
      </c>
      <c r="Z425">
        <v>315892</v>
      </c>
      <c r="AA425">
        <v>131117</v>
      </c>
      <c r="AB425" s="12">
        <f t="shared" si="33"/>
        <v>0</v>
      </c>
      <c r="AC425" s="12">
        <f t="shared" si="34"/>
        <v>0</v>
      </c>
      <c r="AD425" s="12">
        <f t="shared" si="35"/>
        <v>0</v>
      </c>
      <c r="AE425" s="12">
        <f t="shared" si="36"/>
        <v>0</v>
      </c>
      <c r="AF425" s="12">
        <f t="shared" si="36"/>
        <v>0</v>
      </c>
      <c r="AG425" s="12">
        <f t="shared" si="36"/>
        <v>1.1719207781553967E-5</v>
      </c>
      <c r="AH425" s="12">
        <f t="shared" si="32"/>
        <v>7.2005976496049168E-5</v>
      </c>
      <c r="AI425" s="12">
        <f t="shared" si="32"/>
        <v>3.0600919854516223E-4</v>
      </c>
      <c r="AJ425" s="12">
        <f t="shared" si="32"/>
        <v>9.9717625011079732E-4</v>
      </c>
      <c r="AK425" s="12">
        <f t="shared" si="32"/>
        <v>3.8972825796807433E-3</v>
      </c>
      <c r="AL425" t="e">
        <v>#N/A</v>
      </c>
      <c r="AM425" t="e">
        <v>#N/A</v>
      </c>
      <c r="AN425" t="e">
        <v>#N/A</v>
      </c>
      <c r="AO425" t="e">
        <v>#N/A</v>
      </c>
      <c r="AP425" t="e">
        <v>#N/A</v>
      </c>
      <c r="AQ425" t="e">
        <v>#N/A</v>
      </c>
      <c r="AR425" t="e">
        <v>#N/A</v>
      </c>
      <c r="AS425" t="e">
        <v>#N/A</v>
      </c>
      <c r="AT425">
        <v>105.13635399999997</v>
      </c>
      <c r="AU425">
        <v>122821</v>
      </c>
      <c r="AV425">
        <v>8243</v>
      </c>
      <c r="AW425">
        <v>5635592</v>
      </c>
    </row>
    <row r="426" spans="1:49" x14ac:dyDescent="0.25">
      <c r="A426" s="1" t="s">
        <v>536</v>
      </c>
      <c r="B426" s="1" t="s">
        <v>58</v>
      </c>
      <c r="C426" s="1">
        <v>2009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33</v>
      </c>
      <c r="J426">
        <v>23</v>
      </c>
      <c r="K426">
        <v>26</v>
      </c>
      <c r="L426">
        <v>144</v>
      </c>
      <c r="M426">
        <v>320</v>
      </c>
      <c r="N426">
        <v>546</v>
      </c>
      <c r="O426">
        <v>6465755</v>
      </c>
      <c r="P426">
        <v>3223849</v>
      </c>
      <c r="Q426">
        <v>3241906</v>
      </c>
      <c r="R426">
        <v>431513.32899999997</v>
      </c>
      <c r="S426">
        <v>844117.80799999984</v>
      </c>
      <c r="T426">
        <v>900477.19400000013</v>
      </c>
      <c r="U426">
        <v>895432.0340000001</v>
      </c>
      <c r="V426">
        <v>922174.39899999998</v>
      </c>
      <c r="W426">
        <v>972846.60000000021</v>
      </c>
      <c r="X426">
        <v>738332.50100000016</v>
      </c>
      <c r="Y426">
        <v>400285.478</v>
      </c>
      <c r="Z426">
        <v>255177.58699999994</v>
      </c>
      <c r="AA426">
        <v>103078.38500000001</v>
      </c>
      <c r="AB426" s="12">
        <f t="shared" si="33"/>
        <v>0</v>
      </c>
      <c r="AC426" s="12">
        <f t="shared" si="34"/>
        <v>0</v>
      </c>
      <c r="AD426" s="12">
        <f t="shared" si="35"/>
        <v>0</v>
      </c>
      <c r="AE426" s="12">
        <f t="shared" si="36"/>
        <v>0</v>
      </c>
      <c r="AF426" s="12">
        <f t="shared" si="36"/>
        <v>0</v>
      </c>
      <c r="AG426" s="12">
        <f t="shared" si="36"/>
        <v>3.3921072448626528E-5</v>
      </c>
      <c r="AH426" s="12">
        <f t="shared" si="32"/>
        <v>3.1151276652251821E-5</v>
      </c>
      <c r="AI426" s="12">
        <f t="shared" si="32"/>
        <v>6.4953642909823468E-5</v>
      </c>
      <c r="AJ426" s="12">
        <f t="shared" si="32"/>
        <v>5.6431288379570749E-4</v>
      </c>
      <c r="AK426" s="12">
        <f t="shared" si="32"/>
        <v>3.1044335822684841E-3</v>
      </c>
      <c r="AL426" t="e">
        <v>#N/A</v>
      </c>
      <c r="AM426" t="e">
        <v>#N/A</v>
      </c>
      <c r="AN426" t="e">
        <v>#N/A</v>
      </c>
      <c r="AO426" t="e">
        <v>#N/A</v>
      </c>
      <c r="AP426" t="e">
        <v>#N/A</v>
      </c>
      <c r="AQ426" t="e">
        <v>#N/A</v>
      </c>
      <c r="AR426" t="e">
        <v>#N/A</v>
      </c>
      <c r="AS426" t="e">
        <v>#N/A</v>
      </c>
      <c r="AT426">
        <v>0</v>
      </c>
      <c r="AU426">
        <v>0</v>
      </c>
      <c r="AV426">
        <v>0</v>
      </c>
      <c r="AW426">
        <v>0</v>
      </c>
    </row>
    <row r="427" spans="1:49" x14ac:dyDescent="0.25">
      <c r="A427" s="1" t="s">
        <v>345</v>
      </c>
      <c r="B427" s="1" t="s">
        <v>58</v>
      </c>
      <c r="C427" s="1">
        <v>2010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11</v>
      </c>
      <c r="K427">
        <v>0</v>
      </c>
      <c r="L427">
        <v>102</v>
      </c>
      <c r="M427">
        <v>298</v>
      </c>
      <c r="N427">
        <v>411</v>
      </c>
      <c r="O427">
        <v>6541242</v>
      </c>
      <c r="P427">
        <v>3257435</v>
      </c>
      <c r="Q427">
        <v>3283807</v>
      </c>
      <c r="R427">
        <v>425379.18200000009</v>
      </c>
      <c r="S427">
        <v>853474.2100000002</v>
      </c>
      <c r="T427">
        <v>915993.04799999995</v>
      </c>
      <c r="U427">
        <v>895183.06699999992</v>
      </c>
      <c r="V427">
        <v>921788.9049999998</v>
      </c>
      <c r="W427">
        <v>977533.29300000018</v>
      </c>
      <c r="X427">
        <v>774018.30899999978</v>
      </c>
      <c r="Y427">
        <v>415531.68199999997</v>
      </c>
      <c r="Z427">
        <v>253453.77699999997</v>
      </c>
      <c r="AA427">
        <v>106946.40900000001</v>
      </c>
      <c r="AB427" s="12">
        <f t="shared" si="33"/>
        <v>0</v>
      </c>
      <c r="AC427" s="12">
        <f t="shared" si="34"/>
        <v>0</v>
      </c>
      <c r="AD427" s="12">
        <f t="shared" si="35"/>
        <v>0</v>
      </c>
      <c r="AE427" s="12">
        <f t="shared" si="36"/>
        <v>0</v>
      </c>
      <c r="AF427" s="12">
        <f t="shared" si="36"/>
        <v>0</v>
      </c>
      <c r="AG427" s="12">
        <f t="shared" si="36"/>
        <v>0</v>
      </c>
      <c r="AH427" s="12">
        <f t="shared" si="32"/>
        <v>1.4211550130140401E-5</v>
      </c>
      <c r="AI427" s="12">
        <f t="shared" si="32"/>
        <v>0</v>
      </c>
      <c r="AJ427" s="12">
        <f t="shared" si="32"/>
        <v>4.0244024455788642E-4</v>
      </c>
      <c r="AK427" s="12">
        <f t="shared" si="32"/>
        <v>2.7864423199099649E-3</v>
      </c>
      <c r="AL427">
        <v>2186</v>
      </c>
      <c r="AM427">
        <v>36.36</v>
      </c>
      <c r="AN427">
        <v>4</v>
      </c>
      <c r="AO427">
        <v>42</v>
      </c>
      <c r="AP427">
        <v>8</v>
      </c>
      <c r="AQ427">
        <v>0</v>
      </c>
      <c r="AR427">
        <v>10</v>
      </c>
      <c r="AS427">
        <v>0</v>
      </c>
      <c r="AT427">
        <v>13.907937</v>
      </c>
      <c r="AU427">
        <v>355</v>
      </c>
      <c r="AV427">
        <v>208</v>
      </c>
      <c r="AW427">
        <v>35787</v>
      </c>
    </row>
    <row r="428" spans="1:49" x14ac:dyDescent="0.25">
      <c r="A428" s="1" t="s">
        <v>346</v>
      </c>
      <c r="B428" s="1" t="s">
        <v>58</v>
      </c>
      <c r="C428" s="1">
        <v>2011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12</v>
      </c>
      <c r="K428">
        <v>46</v>
      </c>
      <c r="L428">
        <v>158</v>
      </c>
      <c r="M428">
        <v>365</v>
      </c>
      <c r="N428">
        <v>581</v>
      </c>
      <c r="O428">
        <v>6628098</v>
      </c>
      <c r="P428">
        <v>3302333</v>
      </c>
      <c r="Q428">
        <v>3325765</v>
      </c>
      <c r="R428">
        <v>431446.04999999993</v>
      </c>
      <c r="S428">
        <v>858672.20100000012</v>
      </c>
      <c r="T428">
        <v>921586.12300000002</v>
      </c>
      <c r="U428">
        <v>915263.39800000028</v>
      </c>
      <c r="V428">
        <v>912897.66399999999</v>
      </c>
      <c r="W428">
        <v>978297.68700000003</v>
      </c>
      <c r="X428">
        <v>805824.68099999987</v>
      </c>
      <c r="Y428">
        <v>437026.83799999999</v>
      </c>
      <c r="Z428">
        <v>256535.08400000003</v>
      </c>
      <c r="AA428">
        <v>111299.74999999999</v>
      </c>
      <c r="AB428" s="12">
        <f t="shared" si="33"/>
        <v>0</v>
      </c>
      <c r="AC428" s="12">
        <f t="shared" si="34"/>
        <v>0</v>
      </c>
      <c r="AD428" s="12">
        <f t="shared" si="35"/>
        <v>0</v>
      </c>
      <c r="AE428" s="12">
        <f t="shared" si="36"/>
        <v>0</v>
      </c>
      <c r="AF428" s="12">
        <f t="shared" si="36"/>
        <v>0</v>
      </c>
      <c r="AG428" s="12">
        <f t="shared" si="36"/>
        <v>0</v>
      </c>
      <c r="AH428" s="12">
        <f t="shared" si="32"/>
        <v>1.4891576645565665E-5</v>
      </c>
      <c r="AI428" s="12">
        <f t="shared" si="32"/>
        <v>1.0525669364040292E-4</v>
      </c>
      <c r="AJ428" s="12">
        <f t="shared" si="32"/>
        <v>6.1590016280190342E-4</v>
      </c>
      <c r="AK428" s="12">
        <f t="shared" si="32"/>
        <v>3.2794323437384185E-3</v>
      </c>
      <c r="AL428">
        <v>11242</v>
      </c>
      <c r="AM428">
        <v>221.88000000000005</v>
      </c>
      <c r="AN428">
        <v>311</v>
      </c>
      <c r="AO428">
        <v>256</v>
      </c>
      <c r="AP428">
        <v>176</v>
      </c>
      <c r="AQ428">
        <v>0</v>
      </c>
      <c r="AR428">
        <v>51</v>
      </c>
      <c r="AS428">
        <v>0</v>
      </c>
      <c r="AT428">
        <v>47.914301499999979</v>
      </c>
      <c r="AU428">
        <v>1534</v>
      </c>
      <c r="AV428">
        <v>607</v>
      </c>
      <c r="AW428">
        <v>159639</v>
      </c>
    </row>
    <row r="429" spans="1:49" x14ac:dyDescent="0.25">
      <c r="A429" s="1" t="s">
        <v>347</v>
      </c>
      <c r="B429" s="1" t="s">
        <v>58</v>
      </c>
      <c r="C429" s="1">
        <v>2012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10</v>
      </c>
      <c r="L429">
        <v>155</v>
      </c>
      <c r="M429">
        <v>356</v>
      </c>
      <c r="N429">
        <v>521</v>
      </c>
      <c r="O429">
        <v>6707406</v>
      </c>
      <c r="P429">
        <v>3344995</v>
      </c>
      <c r="Q429">
        <v>3362411</v>
      </c>
      <c r="R429">
        <v>436138.85900000005</v>
      </c>
      <c r="S429">
        <v>860872.62</v>
      </c>
      <c r="T429">
        <v>925591.1669999999</v>
      </c>
      <c r="U429">
        <v>938774.79499999981</v>
      </c>
      <c r="V429">
        <v>909764.26500000013</v>
      </c>
      <c r="W429">
        <v>976859.06</v>
      </c>
      <c r="X429">
        <v>830260.81099999999</v>
      </c>
      <c r="Y429">
        <v>460453.1399999999</v>
      </c>
      <c r="Z429">
        <v>257692.83199999999</v>
      </c>
      <c r="AA429">
        <v>113637.50300000001</v>
      </c>
      <c r="AB429" s="12">
        <f t="shared" si="33"/>
        <v>0</v>
      </c>
      <c r="AC429" s="12">
        <f t="shared" si="34"/>
        <v>0</v>
      </c>
      <c r="AD429" s="12">
        <f t="shared" si="35"/>
        <v>0</v>
      </c>
      <c r="AE429" s="12">
        <f t="shared" si="36"/>
        <v>0</v>
      </c>
      <c r="AF429" s="12">
        <f t="shared" si="36"/>
        <v>0</v>
      </c>
      <c r="AG429" s="12">
        <f t="shared" si="36"/>
        <v>0</v>
      </c>
      <c r="AH429" s="12">
        <f t="shared" si="32"/>
        <v>0</v>
      </c>
      <c r="AI429" s="12">
        <f t="shared" si="32"/>
        <v>2.1717736575756662E-5</v>
      </c>
      <c r="AJ429" s="12">
        <f t="shared" si="32"/>
        <v>6.0149131350304688E-4</v>
      </c>
      <c r="AK429" s="12">
        <f t="shared" si="32"/>
        <v>3.1327685896090128E-3</v>
      </c>
      <c r="AL429">
        <v>14086</v>
      </c>
      <c r="AM429">
        <v>528.77</v>
      </c>
      <c r="AN429">
        <v>203</v>
      </c>
      <c r="AO429">
        <v>922</v>
      </c>
      <c r="AP429">
        <v>40</v>
      </c>
      <c r="AQ429">
        <v>0</v>
      </c>
      <c r="AR429">
        <v>753</v>
      </c>
      <c r="AS429">
        <v>0</v>
      </c>
      <c r="AT429">
        <v>44.277084999999985</v>
      </c>
      <c r="AU429">
        <v>2843</v>
      </c>
      <c r="AV429">
        <v>760</v>
      </c>
      <c r="AW429">
        <v>312302</v>
      </c>
    </row>
    <row r="430" spans="1:49" x14ac:dyDescent="0.25">
      <c r="A430" s="1" t="s">
        <v>348</v>
      </c>
      <c r="B430" s="1" t="s">
        <v>58</v>
      </c>
      <c r="C430" s="1">
        <v>2013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10</v>
      </c>
      <c r="K430">
        <v>22</v>
      </c>
      <c r="L430">
        <v>158</v>
      </c>
      <c r="M430">
        <v>416</v>
      </c>
      <c r="N430">
        <v>606</v>
      </c>
      <c r="O430">
        <v>6778098</v>
      </c>
      <c r="P430">
        <v>3380635</v>
      </c>
      <c r="Q430">
        <v>3397463</v>
      </c>
      <c r="R430">
        <v>438952.03499999997</v>
      </c>
      <c r="S430">
        <v>867667.31799999997</v>
      </c>
      <c r="T430">
        <v>926810.46999999974</v>
      </c>
      <c r="U430">
        <v>953087.23300000024</v>
      </c>
      <c r="V430">
        <v>907527.15399999986</v>
      </c>
      <c r="W430">
        <v>966014.2209999999</v>
      </c>
      <c r="X430">
        <v>853730.01800000016</v>
      </c>
      <c r="Y430">
        <v>486575.50700000004</v>
      </c>
      <c r="Z430">
        <v>257634.24500000005</v>
      </c>
      <c r="AA430">
        <v>117355.77699999996</v>
      </c>
      <c r="AB430" s="12">
        <f t="shared" si="33"/>
        <v>0</v>
      </c>
      <c r="AC430" s="12">
        <f t="shared" si="34"/>
        <v>0</v>
      </c>
      <c r="AD430" s="12">
        <f t="shared" si="35"/>
        <v>0</v>
      </c>
      <c r="AE430" s="12">
        <f t="shared" si="36"/>
        <v>0</v>
      </c>
      <c r="AF430" s="12">
        <f t="shared" si="36"/>
        <v>0</v>
      </c>
      <c r="AG430" s="12">
        <f t="shared" si="36"/>
        <v>0</v>
      </c>
      <c r="AH430" s="12">
        <f t="shared" si="32"/>
        <v>1.171330489634956E-5</v>
      </c>
      <c r="AI430" s="12">
        <f t="shared" si="32"/>
        <v>4.5213948674979233E-5</v>
      </c>
      <c r="AJ430" s="12">
        <f t="shared" si="32"/>
        <v>6.132725096386157E-4</v>
      </c>
      <c r="AK430" s="12">
        <f t="shared" si="32"/>
        <v>3.5447764961753876E-3</v>
      </c>
      <c r="AL430">
        <v>14534</v>
      </c>
      <c r="AM430">
        <v>333.3599999999999</v>
      </c>
      <c r="AN430">
        <v>319</v>
      </c>
      <c r="AO430">
        <v>982</v>
      </c>
      <c r="AP430">
        <v>256</v>
      </c>
      <c r="AQ430">
        <v>0</v>
      </c>
      <c r="AR430">
        <v>199</v>
      </c>
      <c r="AS430">
        <v>0</v>
      </c>
      <c r="AT430">
        <v>41.107549000000013</v>
      </c>
      <c r="AU430">
        <v>2465</v>
      </c>
      <c r="AV430">
        <v>732</v>
      </c>
      <c r="AW430">
        <v>297989</v>
      </c>
    </row>
    <row r="431" spans="1:49" x14ac:dyDescent="0.25">
      <c r="A431" s="1" t="s">
        <v>349</v>
      </c>
      <c r="B431" s="1" t="s">
        <v>58</v>
      </c>
      <c r="C431" s="1">
        <v>2014</v>
      </c>
      <c r="D431">
        <v>0</v>
      </c>
      <c r="E431">
        <v>0</v>
      </c>
      <c r="F431">
        <v>0</v>
      </c>
      <c r="G431">
        <v>0</v>
      </c>
      <c r="H431">
        <v>11</v>
      </c>
      <c r="I431">
        <v>14</v>
      </c>
      <c r="J431">
        <v>30</v>
      </c>
      <c r="K431">
        <v>47</v>
      </c>
      <c r="L431">
        <v>133</v>
      </c>
      <c r="M431">
        <v>329</v>
      </c>
      <c r="N431">
        <v>564</v>
      </c>
      <c r="O431">
        <v>6894493</v>
      </c>
      <c r="P431">
        <v>3440575</v>
      </c>
      <c r="Q431">
        <v>3453918</v>
      </c>
      <c r="R431">
        <v>444668.22199999995</v>
      </c>
      <c r="S431">
        <v>879815.11300000001</v>
      </c>
      <c r="T431">
        <v>924923.9939999996</v>
      </c>
      <c r="U431">
        <v>978479.07099999988</v>
      </c>
      <c r="V431">
        <v>912735.58800000022</v>
      </c>
      <c r="W431">
        <v>963647.00699999998</v>
      </c>
      <c r="X431">
        <v>879948.09299999999</v>
      </c>
      <c r="Y431">
        <v>521783.4040000001</v>
      </c>
      <c r="Z431">
        <v>262628.70899999997</v>
      </c>
      <c r="AA431">
        <v>123225.58500000001</v>
      </c>
      <c r="AB431" s="12">
        <f t="shared" si="33"/>
        <v>0</v>
      </c>
      <c r="AC431" s="12">
        <f t="shared" si="34"/>
        <v>0</v>
      </c>
      <c r="AD431" s="12">
        <f t="shared" si="35"/>
        <v>0</v>
      </c>
      <c r="AE431" s="12">
        <f t="shared" si="36"/>
        <v>0</v>
      </c>
      <c r="AF431" s="12">
        <f t="shared" si="36"/>
        <v>1.20516830335315E-5</v>
      </c>
      <c r="AG431" s="12">
        <f t="shared" si="36"/>
        <v>1.452814142347043E-5</v>
      </c>
      <c r="AH431" s="12">
        <f t="shared" si="32"/>
        <v>3.4092920069547783E-5</v>
      </c>
      <c r="AI431" s="12">
        <f t="shared" si="32"/>
        <v>9.007568972048024E-5</v>
      </c>
      <c r="AJ431" s="12">
        <f t="shared" si="32"/>
        <v>5.0641835961657948E-4</v>
      </c>
      <c r="AK431" s="12">
        <f t="shared" si="32"/>
        <v>2.6699000860900758E-3</v>
      </c>
      <c r="AL431">
        <v>15124</v>
      </c>
      <c r="AM431">
        <v>417.61</v>
      </c>
      <c r="AN431">
        <v>812</v>
      </c>
      <c r="AO431">
        <v>753</v>
      </c>
      <c r="AP431">
        <v>190</v>
      </c>
      <c r="AQ431">
        <v>0</v>
      </c>
      <c r="AR431">
        <v>167</v>
      </c>
      <c r="AS431">
        <v>0</v>
      </c>
      <c r="AT431">
        <v>47.730704999999993</v>
      </c>
      <c r="AU431">
        <v>1825</v>
      </c>
      <c r="AV431">
        <v>874</v>
      </c>
      <c r="AW431">
        <v>194913</v>
      </c>
    </row>
    <row r="432" spans="1:49" x14ac:dyDescent="0.25">
      <c r="A432" s="1" t="s">
        <v>350</v>
      </c>
      <c r="B432" s="1" t="s">
        <v>58</v>
      </c>
      <c r="C432" s="1">
        <v>2015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80</v>
      </c>
      <c r="L432">
        <v>155</v>
      </c>
      <c r="M432">
        <v>436</v>
      </c>
      <c r="N432">
        <v>671</v>
      </c>
      <c r="O432">
        <v>6661778</v>
      </c>
      <c r="P432">
        <v>3317940</v>
      </c>
      <c r="Q432">
        <v>3343838</v>
      </c>
      <c r="R432">
        <v>425124.89299999992</v>
      </c>
      <c r="S432">
        <v>843546.37900000019</v>
      </c>
      <c r="T432">
        <v>885144.42500000016</v>
      </c>
      <c r="U432">
        <v>963622.77100000007</v>
      </c>
      <c r="V432">
        <v>885289.70499999996</v>
      </c>
      <c r="W432">
        <v>913921.49999999977</v>
      </c>
      <c r="X432">
        <v>849495.61800000013</v>
      </c>
      <c r="Y432">
        <v>520472.94300000003</v>
      </c>
      <c r="Z432">
        <v>253044.14300000007</v>
      </c>
      <c r="AA432">
        <v>119933.531</v>
      </c>
      <c r="AB432" s="12">
        <f t="shared" si="33"/>
        <v>0</v>
      </c>
      <c r="AC432" s="12">
        <f t="shared" si="34"/>
        <v>0</v>
      </c>
      <c r="AD432" s="12">
        <f t="shared" si="35"/>
        <v>0</v>
      </c>
      <c r="AE432" s="12">
        <f t="shared" si="36"/>
        <v>0</v>
      </c>
      <c r="AF432" s="12">
        <f t="shared" si="36"/>
        <v>0</v>
      </c>
      <c r="AG432" s="12">
        <f t="shared" si="36"/>
        <v>0</v>
      </c>
      <c r="AH432" s="12">
        <f t="shared" si="32"/>
        <v>0</v>
      </c>
      <c r="AI432" s="12">
        <f t="shared" si="32"/>
        <v>1.5370635702766973E-4</v>
      </c>
      <c r="AJ432" s="12">
        <f t="shared" si="32"/>
        <v>6.1254134619507855E-4</v>
      </c>
      <c r="AK432" s="12">
        <f t="shared" si="32"/>
        <v>3.6353469823213994E-3</v>
      </c>
      <c r="AL432">
        <v>11700</v>
      </c>
      <c r="AM432">
        <v>242.13999999999993</v>
      </c>
      <c r="AN432">
        <v>7</v>
      </c>
      <c r="AO432">
        <v>750</v>
      </c>
      <c r="AP432">
        <v>116</v>
      </c>
      <c r="AQ432">
        <v>0</v>
      </c>
      <c r="AR432">
        <v>268</v>
      </c>
      <c r="AS432">
        <v>0</v>
      </c>
      <c r="AT432">
        <v>43.374385999999994</v>
      </c>
      <c r="AU432">
        <v>1844</v>
      </c>
      <c r="AV432">
        <v>1876</v>
      </c>
      <c r="AW432">
        <v>199582</v>
      </c>
    </row>
    <row r="433" spans="1:49" x14ac:dyDescent="0.25">
      <c r="A433" s="1" t="s">
        <v>473</v>
      </c>
      <c r="B433" s="1" t="s">
        <v>58</v>
      </c>
      <c r="C433" s="1">
        <v>2016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39</v>
      </c>
      <c r="K433">
        <v>76</v>
      </c>
      <c r="L433">
        <v>163</v>
      </c>
      <c r="M433">
        <v>365</v>
      </c>
      <c r="N433">
        <v>643</v>
      </c>
      <c r="O433">
        <v>6962621</v>
      </c>
      <c r="P433">
        <v>3473618</v>
      </c>
      <c r="Q433">
        <v>3489003</v>
      </c>
      <c r="R433">
        <v>440558.06500000006</v>
      </c>
      <c r="S433">
        <v>876615.03600000008</v>
      </c>
      <c r="T433">
        <v>918993.85799999977</v>
      </c>
      <c r="U433">
        <v>1010234.338</v>
      </c>
      <c r="V433">
        <v>910928.27700000012</v>
      </c>
      <c r="W433">
        <v>940820.53400000022</v>
      </c>
      <c r="X433">
        <v>897061.45</v>
      </c>
      <c r="Y433">
        <v>573990.17900000012</v>
      </c>
      <c r="Z433">
        <v>269783.45299999998</v>
      </c>
      <c r="AA433">
        <v>123834.977</v>
      </c>
      <c r="AB433" s="12">
        <f t="shared" si="33"/>
        <v>0</v>
      </c>
      <c r="AC433" s="12">
        <f t="shared" si="34"/>
        <v>0</v>
      </c>
      <c r="AD433" s="12">
        <f t="shared" si="35"/>
        <v>0</v>
      </c>
      <c r="AE433" s="12">
        <f t="shared" si="36"/>
        <v>0</v>
      </c>
      <c r="AF433" s="12">
        <f t="shared" si="36"/>
        <v>0</v>
      </c>
      <c r="AG433" s="12">
        <f t="shared" si="36"/>
        <v>0</v>
      </c>
      <c r="AH433" s="12">
        <f t="shared" si="32"/>
        <v>4.3475282546139961E-5</v>
      </c>
      <c r="AI433" s="12">
        <f t="shared" si="32"/>
        <v>1.3240644662667648E-4</v>
      </c>
      <c r="AJ433" s="12">
        <f t="shared" si="32"/>
        <v>6.0418827836709475E-4</v>
      </c>
      <c r="AK433" s="12">
        <f t="shared" si="32"/>
        <v>2.947470971791758E-3</v>
      </c>
      <c r="AL433" t="e">
        <v>#N/A</v>
      </c>
      <c r="AM433" t="e">
        <v>#N/A</v>
      </c>
      <c r="AN433" t="e">
        <v>#N/A</v>
      </c>
      <c r="AO433" t="e">
        <v>#N/A</v>
      </c>
      <c r="AP433" t="e">
        <v>#N/A</v>
      </c>
      <c r="AQ433" t="e">
        <v>#N/A</v>
      </c>
      <c r="AR433" t="e">
        <v>#N/A</v>
      </c>
      <c r="AS433" t="e">
        <v>#N/A</v>
      </c>
      <c r="AT433">
        <v>39.149937299999984</v>
      </c>
      <c r="AU433">
        <v>1683</v>
      </c>
      <c r="AV433">
        <v>1833</v>
      </c>
      <c r="AW433">
        <v>202923</v>
      </c>
    </row>
    <row r="434" spans="1:49" x14ac:dyDescent="0.25">
      <c r="A434" s="1" t="s">
        <v>474</v>
      </c>
      <c r="B434" s="1" t="s">
        <v>58</v>
      </c>
      <c r="C434" s="1">
        <v>2017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10</v>
      </c>
      <c r="J434">
        <v>42</v>
      </c>
      <c r="K434">
        <v>115</v>
      </c>
      <c r="L434">
        <v>234</v>
      </c>
      <c r="M434">
        <v>488</v>
      </c>
      <c r="N434">
        <v>889</v>
      </c>
      <c r="O434">
        <v>6975518</v>
      </c>
      <c r="P434">
        <v>3483708</v>
      </c>
      <c r="Q434">
        <v>3491810</v>
      </c>
      <c r="R434">
        <v>434211</v>
      </c>
      <c r="S434">
        <v>870022</v>
      </c>
      <c r="T434">
        <v>901988</v>
      </c>
      <c r="U434">
        <v>1028582</v>
      </c>
      <c r="V434">
        <v>916598</v>
      </c>
      <c r="W434">
        <v>927709</v>
      </c>
      <c r="X434">
        <v>901447</v>
      </c>
      <c r="Y434">
        <v>598368</v>
      </c>
      <c r="Z434">
        <v>273108</v>
      </c>
      <c r="AA434">
        <v>123485</v>
      </c>
      <c r="AB434" s="12">
        <f t="shared" si="33"/>
        <v>0</v>
      </c>
      <c r="AC434" s="12">
        <f t="shared" si="34"/>
        <v>0</v>
      </c>
      <c r="AD434" s="12">
        <f t="shared" si="35"/>
        <v>0</v>
      </c>
      <c r="AE434" s="12">
        <f t="shared" si="36"/>
        <v>0</v>
      </c>
      <c r="AF434" s="12">
        <f t="shared" si="36"/>
        <v>0</v>
      </c>
      <c r="AG434" s="12">
        <f t="shared" si="36"/>
        <v>1.0779242197715017E-5</v>
      </c>
      <c r="AH434" s="12">
        <f t="shared" si="32"/>
        <v>4.6591757474371762E-5</v>
      </c>
      <c r="AI434" s="12">
        <f t="shared" si="32"/>
        <v>1.9218942189421894E-4</v>
      </c>
      <c r="AJ434" s="12">
        <f t="shared" si="32"/>
        <v>8.5680390175315257E-4</v>
      </c>
      <c r="AK434" s="12">
        <f t="shared" si="32"/>
        <v>3.9518969915374336E-3</v>
      </c>
      <c r="AL434" t="e">
        <v>#N/A</v>
      </c>
      <c r="AM434" t="e">
        <v>#N/A</v>
      </c>
      <c r="AN434" t="e">
        <v>#N/A</v>
      </c>
      <c r="AO434" t="e">
        <v>#N/A</v>
      </c>
      <c r="AP434" t="e">
        <v>#N/A</v>
      </c>
      <c r="AQ434" t="e">
        <v>#N/A</v>
      </c>
      <c r="AR434" t="e">
        <v>#N/A</v>
      </c>
      <c r="AS434" t="e">
        <v>#N/A</v>
      </c>
      <c r="AT434">
        <v>37.994121600000014</v>
      </c>
      <c r="AU434">
        <v>2581</v>
      </c>
      <c r="AV434">
        <v>2732</v>
      </c>
      <c r="AW434">
        <v>339935</v>
      </c>
    </row>
    <row r="435" spans="1:49" x14ac:dyDescent="0.25">
      <c r="A435" s="1" t="s">
        <v>537</v>
      </c>
      <c r="B435" s="1" t="s">
        <v>59</v>
      </c>
      <c r="C435" s="1">
        <v>2009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10</v>
      </c>
      <c r="J435">
        <v>0</v>
      </c>
      <c r="K435">
        <v>10</v>
      </c>
      <c r="L435">
        <v>94</v>
      </c>
      <c r="M435">
        <v>174</v>
      </c>
      <c r="N435">
        <v>288</v>
      </c>
      <c r="O435">
        <v>1771937</v>
      </c>
      <c r="P435">
        <v>866678</v>
      </c>
      <c r="Q435">
        <v>905259</v>
      </c>
      <c r="R435">
        <v>103052.72900000001</v>
      </c>
      <c r="S435">
        <v>207112.391</v>
      </c>
      <c r="T435">
        <v>235779.26299999995</v>
      </c>
      <c r="U435">
        <v>217248.19099999993</v>
      </c>
      <c r="V435">
        <v>236580.52999999997</v>
      </c>
      <c r="W435">
        <v>268575.61499999993</v>
      </c>
      <c r="X435">
        <v>228272.58100000012</v>
      </c>
      <c r="Y435">
        <v>143809.76699999999</v>
      </c>
      <c r="Z435">
        <v>96775.189999999988</v>
      </c>
      <c r="AA435">
        <v>35053.653000000013</v>
      </c>
      <c r="AB435" s="12">
        <f t="shared" si="33"/>
        <v>0</v>
      </c>
      <c r="AC435" s="12">
        <f t="shared" si="34"/>
        <v>0</v>
      </c>
      <c r="AD435" s="12">
        <f t="shared" si="35"/>
        <v>0</v>
      </c>
      <c r="AE435" s="12">
        <f t="shared" si="36"/>
        <v>0</v>
      </c>
      <c r="AF435" s="12">
        <f t="shared" si="36"/>
        <v>0</v>
      </c>
      <c r="AG435" s="12">
        <f t="shared" si="36"/>
        <v>3.7233462166697457E-5</v>
      </c>
      <c r="AH435" s="12">
        <f t="shared" si="32"/>
        <v>0</v>
      </c>
      <c r="AI435" s="12">
        <f t="shared" si="32"/>
        <v>6.9536306251021185E-5</v>
      </c>
      <c r="AJ435" s="12">
        <f t="shared" si="32"/>
        <v>9.7132333194075891E-4</v>
      </c>
      <c r="AK435" s="12">
        <f t="shared" si="32"/>
        <v>4.9638193200577394E-3</v>
      </c>
      <c r="AL435" t="e">
        <v>#N/A</v>
      </c>
      <c r="AM435" t="e">
        <v>#N/A</v>
      </c>
      <c r="AN435" t="e">
        <v>#N/A</v>
      </c>
      <c r="AO435" t="e">
        <v>#N/A</v>
      </c>
      <c r="AP435" t="e">
        <v>#N/A</v>
      </c>
      <c r="AQ435" t="e">
        <v>#N/A</v>
      </c>
      <c r="AR435" t="e">
        <v>#N/A</v>
      </c>
      <c r="AS435" t="e">
        <v>#N/A</v>
      </c>
      <c r="AT435">
        <v>0</v>
      </c>
      <c r="AU435">
        <v>0</v>
      </c>
      <c r="AV435">
        <v>0</v>
      </c>
      <c r="AW435">
        <v>0</v>
      </c>
    </row>
    <row r="436" spans="1:49" x14ac:dyDescent="0.25">
      <c r="A436" s="1" t="s">
        <v>351</v>
      </c>
      <c r="B436" s="1" t="s">
        <v>59</v>
      </c>
      <c r="C436" s="1">
        <v>2010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108</v>
      </c>
      <c r="M436">
        <v>186</v>
      </c>
      <c r="N436">
        <v>294</v>
      </c>
      <c r="O436">
        <v>1771762</v>
      </c>
      <c r="P436">
        <v>871576</v>
      </c>
      <c r="Q436">
        <v>900186</v>
      </c>
      <c r="R436">
        <v>100640.666</v>
      </c>
      <c r="S436">
        <v>207704.05899999998</v>
      </c>
      <c r="T436">
        <v>233534.89899999998</v>
      </c>
      <c r="U436">
        <v>212459.84299999999</v>
      </c>
      <c r="V436">
        <v>232928.40000000002</v>
      </c>
      <c r="W436">
        <v>268276.68200000003</v>
      </c>
      <c r="X436">
        <v>237712.55499999996</v>
      </c>
      <c r="Y436">
        <v>149324.26500000001</v>
      </c>
      <c r="Z436">
        <v>95075.859000000011</v>
      </c>
      <c r="AA436">
        <v>34192.673000000003</v>
      </c>
      <c r="AB436" s="12">
        <f t="shared" si="33"/>
        <v>0</v>
      </c>
      <c r="AC436" s="12">
        <f t="shared" si="34"/>
        <v>0</v>
      </c>
      <c r="AD436" s="12">
        <f t="shared" si="35"/>
        <v>0</v>
      </c>
      <c r="AE436" s="12">
        <f t="shared" si="36"/>
        <v>0</v>
      </c>
      <c r="AF436" s="12">
        <f t="shared" si="36"/>
        <v>0</v>
      </c>
      <c r="AG436" s="12">
        <f t="shared" si="36"/>
        <v>0</v>
      </c>
      <c r="AH436" s="12">
        <f t="shared" si="32"/>
        <v>0</v>
      </c>
      <c r="AI436" s="12">
        <f t="shared" si="32"/>
        <v>0</v>
      </c>
      <c r="AJ436" s="12">
        <f t="shared" si="32"/>
        <v>1.1359350431953499E-3</v>
      </c>
      <c r="AK436" s="12">
        <f t="shared" si="32"/>
        <v>5.4397619045460409E-3</v>
      </c>
      <c r="AL436">
        <v>1919</v>
      </c>
      <c r="AM436">
        <v>28.919999999999998</v>
      </c>
      <c r="AN436">
        <v>27</v>
      </c>
      <c r="AO436">
        <v>8</v>
      </c>
      <c r="AP436">
        <v>9</v>
      </c>
      <c r="AQ436">
        <v>0</v>
      </c>
      <c r="AR436">
        <v>1</v>
      </c>
      <c r="AS436">
        <v>0</v>
      </c>
      <c r="AT436">
        <v>21.121089999999995</v>
      </c>
      <c r="AU436">
        <v>2002</v>
      </c>
      <c r="AV436">
        <v>438</v>
      </c>
      <c r="AW436">
        <v>121937</v>
      </c>
    </row>
    <row r="437" spans="1:49" x14ac:dyDescent="0.25">
      <c r="A437" s="1" t="s">
        <v>352</v>
      </c>
      <c r="B437" s="1" t="s">
        <v>59</v>
      </c>
      <c r="C437" s="1">
        <v>2011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13</v>
      </c>
      <c r="L437">
        <v>81</v>
      </c>
      <c r="M437">
        <v>154</v>
      </c>
      <c r="N437">
        <v>248</v>
      </c>
      <c r="O437">
        <v>1713552</v>
      </c>
      <c r="P437">
        <v>842518</v>
      </c>
      <c r="Q437">
        <v>871034</v>
      </c>
      <c r="R437">
        <v>96984.424000000014</v>
      </c>
      <c r="S437">
        <v>198917.22599999997</v>
      </c>
      <c r="T437">
        <v>224664.359</v>
      </c>
      <c r="U437">
        <v>204237.26599999992</v>
      </c>
      <c r="V437">
        <v>220165.11500000002</v>
      </c>
      <c r="W437">
        <v>254870.38100000002</v>
      </c>
      <c r="X437">
        <v>237264.83299999998</v>
      </c>
      <c r="Y437">
        <v>148633.46799999996</v>
      </c>
      <c r="Z437">
        <v>92471.065999999977</v>
      </c>
      <c r="AA437">
        <v>34439.434000000001</v>
      </c>
      <c r="AB437" s="12">
        <f t="shared" si="33"/>
        <v>0</v>
      </c>
      <c r="AC437" s="12">
        <f t="shared" si="34"/>
        <v>0</v>
      </c>
      <c r="AD437" s="12">
        <f t="shared" si="35"/>
        <v>0</v>
      </c>
      <c r="AE437" s="12">
        <f t="shared" si="36"/>
        <v>0</v>
      </c>
      <c r="AF437" s="12">
        <f t="shared" si="36"/>
        <v>0</v>
      </c>
      <c r="AG437" s="12">
        <f t="shared" si="36"/>
        <v>0</v>
      </c>
      <c r="AH437" s="12">
        <f t="shared" si="32"/>
        <v>0</v>
      </c>
      <c r="AI437" s="12">
        <f t="shared" si="32"/>
        <v>8.7463477606537462E-5</v>
      </c>
      <c r="AJ437" s="12">
        <f t="shared" si="32"/>
        <v>8.7594967273330689E-4</v>
      </c>
      <c r="AK437" s="12">
        <f t="shared" si="32"/>
        <v>4.4716182037138012E-3</v>
      </c>
      <c r="AL437">
        <v>9486</v>
      </c>
      <c r="AM437">
        <v>256.45</v>
      </c>
      <c r="AN437">
        <v>236</v>
      </c>
      <c r="AO437">
        <v>218</v>
      </c>
      <c r="AP437">
        <v>397</v>
      </c>
      <c r="AQ437">
        <v>0</v>
      </c>
      <c r="AR437">
        <v>85</v>
      </c>
      <c r="AS437">
        <v>0</v>
      </c>
      <c r="AT437">
        <v>58.346939299999988</v>
      </c>
      <c r="AU437">
        <v>6958</v>
      </c>
      <c r="AV437">
        <v>1778</v>
      </c>
      <c r="AW437">
        <v>533256</v>
      </c>
    </row>
    <row r="438" spans="1:49" x14ac:dyDescent="0.25">
      <c r="A438" s="1" t="s">
        <v>353</v>
      </c>
      <c r="B438" s="1" t="s">
        <v>59</v>
      </c>
      <c r="C438" s="1">
        <v>2012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98</v>
      </c>
      <c r="M438">
        <v>170</v>
      </c>
      <c r="N438">
        <v>268</v>
      </c>
      <c r="O438">
        <v>1665624</v>
      </c>
      <c r="P438">
        <v>822726</v>
      </c>
      <c r="Q438">
        <v>842898</v>
      </c>
      <c r="R438">
        <v>95141.876999999979</v>
      </c>
      <c r="S438">
        <v>195819.85500000007</v>
      </c>
      <c r="T438">
        <v>218874.61499999993</v>
      </c>
      <c r="U438">
        <v>200456.766</v>
      </c>
      <c r="V438">
        <v>213889.34099999999</v>
      </c>
      <c r="W438">
        <v>243754.10199999998</v>
      </c>
      <c r="X438">
        <v>231942.30300000004</v>
      </c>
      <c r="Y438">
        <v>146619.11999999997</v>
      </c>
      <c r="Z438">
        <v>86244.851000000024</v>
      </c>
      <c r="AA438">
        <v>32526.326999999997</v>
      </c>
      <c r="AB438" s="12">
        <f t="shared" si="33"/>
        <v>0</v>
      </c>
      <c r="AC438" s="12">
        <f t="shared" si="34"/>
        <v>0</v>
      </c>
      <c r="AD438" s="12">
        <f t="shared" si="35"/>
        <v>0</v>
      </c>
      <c r="AE438" s="12">
        <f t="shared" si="36"/>
        <v>0</v>
      </c>
      <c r="AF438" s="12">
        <f t="shared" si="36"/>
        <v>0</v>
      </c>
      <c r="AG438" s="12">
        <f t="shared" si="36"/>
        <v>0</v>
      </c>
      <c r="AH438" s="12">
        <f t="shared" si="32"/>
        <v>0</v>
      </c>
      <c r="AI438" s="12">
        <f t="shared" si="32"/>
        <v>0</v>
      </c>
      <c r="AJ438" s="12">
        <f t="shared" si="32"/>
        <v>1.1362997195044139E-3</v>
      </c>
      <c r="AK438" s="12">
        <f t="shared" si="32"/>
        <v>5.2265354154497684E-3</v>
      </c>
      <c r="AL438">
        <v>8072</v>
      </c>
      <c r="AM438">
        <v>278.95000000000005</v>
      </c>
      <c r="AN438">
        <v>10</v>
      </c>
      <c r="AO438">
        <v>743</v>
      </c>
      <c r="AP438">
        <v>36</v>
      </c>
      <c r="AQ438">
        <v>0</v>
      </c>
      <c r="AR438">
        <v>31</v>
      </c>
      <c r="AS438">
        <v>3</v>
      </c>
      <c r="AT438">
        <v>35.124096000000002</v>
      </c>
      <c r="AU438">
        <v>4194</v>
      </c>
      <c r="AV438">
        <v>1679</v>
      </c>
      <c r="AW438">
        <v>603059</v>
      </c>
    </row>
    <row r="439" spans="1:49" x14ac:dyDescent="0.25">
      <c r="A439" s="1" t="s">
        <v>354</v>
      </c>
      <c r="B439" s="1" t="s">
        <v>59</v>
      </c>
      <c r="C439" s="1">
        <v>2013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37</v>
      </c>
      <c r="L439">
        <v>98</v>
      </c>
      <c r="M439">
        <v>189</v>
      </c>
      <c r="N439">
        <v>324</v>
      </c>
      <c r="O439">
        <v>1709774</v>
      </c>
      <c r="P439">
        <v>845873</v>
      </c>
      <c r="Q439">
        <v>863901</v>
      </c>
      <c r="R439">
        <v>95425.62</v>
      </c>
      <c r="S439">
        <v>199015.80100000001</v>
      </c>
      <c r="T439">
        <v>219891.519</v>
      </c>
      <c r="U439">
        <v>203896.48299999998</v>
      </c>
      <c r="V439">
        <v>217797.07099999997</v>
      </c>
      <c r="W439">
        <v>250752.90399999992</v>
      </c>
      <c r="X439">
        <v>246320.25199999998</v>
      </c>
      <c r="Y439">
        <v>153376.33400000003</v>
      </c>
      <c r="Z439">
        <v>88696.29300000002</v>
      </c>
      <c r="AA439">
        <v>33622.367999999988</v>
      </c>
      <c r="AB439" s="12">
        <f t="shared" si="33"/>
        <v>0</v>
      </c>
      <c r="AC439" s="12">
        <f t="shared" si="34"/>
        <v>0</v>
      </c>
      <c r="AD439" s="12">
        <f t="shared" si="35"/>
        <v>0</v>
      </c>
      <c r="AE439" s="12">
        <f t="shared" si="36"/>
        <v>0</v>
      </c>
      <c r="AF439" s="12">
        <f t="shared" si="36"/>
        <v>0</v>
      </c>
      <c r="AG439" s="12">
        <f t="shared" si="36"/>
        <v>0</v>
      </c>
      <c r="AH439" s="12">
        <f t="shared" si="32"/>
        <v>0</v>
      </c>
      <c r="AI439" s="12">
        <f t="shared" si="32"/>
        <v>2.4123669561693914E-4</v>
      </c>
      <c r="AJ439" s="12">
        <f t="shared" si="32"/>
        <v>1.104893977925323E-3</v>
      </c>
      <c r="AK439" s="12">
        <f t="shared" si="32"/>
        <v>5.6212578483466743E-3</v>
      </c>
      <c r="AL439">
        <v>14315</v>
      </c>
      <c r="AM439">
        <v>392.93</v>
      </c>
      <c r="AN439">
        <v>229</v>
      </c>
      <c r="AO439">
        <v>1062</v>
      </c>
      <c r="AP439">
        <v>0</v>
      </c>
      <c r="AQ439">
        <v>0</v>
      </c>
      <c r="AR439">
        <v>642</v>
      </c>
      <c r="AS439">
        <v>0</v>
      </c>
      <c r="AT439">
        <v>51.966095699999997</v>
      </c>
      <c r="AU439">
        <v>7010</v>
      </c>
      <c r="AV439">
        <v>1807</v>
      </c>
      <c r="AW439">
        <v>639082</v>
      </c>
    </row>
    <row r="440" spans="1:49" x14ac:dyDescent="0.25">
      <c r="A440" s="1" t="s">
        <v>355</v>
      </c>
      <c r="B440" s="1" t="s">
        <v>59</v>
      </c>
      <c r="C440" s="1">
        <v>2014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23</v>
      </c>
      <c r="K440">
        <v>32</v>
      </c>
      <c r="L440">
        <v>52</v>
      </c>
      <c r="M440">
        <v>179</v>
      </c>
      <c r="N440">
        <v>286</v>
      </c>
      <c r="O440">
        <v>1648123</v>
      </c>
      <c r="P440">
        <v>813087</v>
      </c>
      <c r="Q440">
        <v>835036</v>
      </c>
      <c r="R440">
        <v>93094.791000000027</v>
      </c>
      <c r="S440">
        <v>190358.6749999999</v>
      </c>
      <c r="T440">
        <v>215006.302</v>
      </c>
      <c r="U440">
        <v>196989.7079999999</v>
      </c>
      <c r="V440">
        <v>203944.20000000004</v>
      </c>
      <c r="W440">
        <v>230993.27899999998</v>
      </c>
      <c r="X440">
        <v>240086.11800000007</v>
      </c>
      <c r="Y440">
        <v>155814.01199999999</v>
      </c>
      <c r="Z440">
        <v>87244.38900000001</v>
      </c>
      <c r="AA440">
        <v>34261.348000000005</v>
      </c>
      <c r="AB440" s="12">
        <f t="shared" si="33"/>
        <v>0</v>
      </c>
      <c r="AC440" s="12">
        <f t="shared" si="34"/>
        <v>0</v>
      </c>
      <c r="AD440" s="12">
        <f t="shared" si="35"/>
        <v>0</v>
      </c>
      <c r="AE440" s="12">
        <f t="shared" si="36"/>
        <v>0</v>
      </c>
      <c r="AF440" s="12">
        <f t="shared" si="36"/>
        <v>0</v>
      </c>
      <c r="AG440" s="12">
        <f t="shared" si="36"/>
        <v>0</v>
      </c>
      <c r="AH440" s="12">
        <f t="shared" si="32"/>
        <v>9.5798958272131304E-5</v>
      </c>
      <c r="AI440" s="12">
        <f t="shared" si="32"/>
        <v>2.0537305720617734E-4</v>
      </c>
      <c r="AJ440" s="12">
        <f t="shared" si="32"/>
        <v>5.9602686884539921E-4</v>
      </c>
      <c r="AK440" s="12">
        <f t="shared" si="32"/>
        <v>5.2245463313352405E-3</v>
      </c>
      <c r="AL440">
        <v>16613</v>
      </c>
      <c r="AM440">
        <v>305.31999999999994</v>
      </c>
      <c r="AN440">
        <v>812</v>
      </c>
      <c r="AO440">
        <v>418</v>
      </c>
      <c r="AP440">
        <v>304</v>
      </c>
      <c r="AQ440">
        <v>0</v>
      </c>
      <c r="AR440">
        <v>77</v>
      </c>
      <c r="AS440">
        <v>0</v>
      </c>
      <c r="AT440">
        <v>69.731624999999994</v>
      </c>
      <c r="AU440">
        <v>9857</v>
      </c>
      <c r="AV440">
        <v>1985</v>
      </c>
      <c r="AW440">
        <v>705839</v>
      </c>
    </row>
    <row r="441" spans="1:49" x14ac:dyDescent="0.25">
      <c r="A441" s="1" t="s">
        <v>356</v>
      </c>
      <c r="B441" s="1" t="s">
        <v>59</v>
      </c>
      <c r="C441" s="1">
        <v>2015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45</v>
      </c>
      <c r="L441">
        <v>93</v>
      </c>
      <c r="M441">
        <v>207</v>
      </c>
      <c r="N441">
        <v>345</v>
      </c>
      <c r="O441">
        <v>1534068</v>
      </c>
      <c r="P441">
        <v>758001</v>
      </c>
      <c r="Q441">
        <v>776067</v>
      </c>
      <c r="R441">
        <v>87532.506999999998</v>
      </c>
      <c r="S441">
        <v>179115.66399999996</v>
      </c>
      <c r="T441">
        <v>203530.359</v>
      </c>
      <c r="U441">
        <v>185741.79199999999</v>
      </c>
      <c r="V441">
        <v>190753.64199999999</v>
      </c>
      <c r="W441">
        <v>211106.94200000004</v>
      </c>
      <c r="X441">
        <v>219004.64299999998</v>
      </c>
      <c r="Y441">
        <v>146122.51799999995</v>
      </c>
      <c r="Z441">
        <v>78942.368999999992</v>
      </c>
      <c r="AA441">
        <v>32636.474999999995</v>
      </c>
      <c r="AB441" s="12">
        <f t="shared" si="33"/>
        <v>0</v>
      </c>
      <c r="AC441" s="12">
        <f t="shared" si="34"/>
        <v>0</v>
      </c>
      <c r="AD441" s="12">
        <f t="shared" si="35"/>
        <v>0</v>
      </c>
      <c r="AE441" s="12">
        <f t="shared" si="36"/>
        <v>0</v>
      </c>
      <c r="AF441" s="12">
        <f t="shared" si="36"/>
        <v>0</v>
      </c>
      <c r="AG441" s="12">
        <f t="shared" si="36"/>
        <v>0</v>
      </c>
      <c r="AH441" s="12">
        <f t="shared" si="32"/>
        <v>0</v>
      </c>
      <c r="AI441" s="12">
        <f t="shared" si="32"/>
        <v>3.0796074839060749E-4</v>
      </c>
      <c r="AJ441" s="12">
        <f t="shared" si="32"/>
        <v>1.1780746027522939E-3</v>
      </c>
      <c r="AK441" s="12">
        <f t="shared" si="32"/>
        <v>6.3425967418356309E-3</v>
      </c>
      <c r="AL441">
        <v>13823</v>
      </c>
      <c r="AM441">
        <v>196.43</v>
      </c>
      <c r="AN441">
        <v>0</v>
      </c>
      <c r="AO441">
        <v>670</v>
      </c>
      <c r="AP441">
        <v>463</v>
      </c>
      <c r="AQ441">
        <v>0</v>
      </c>
      <c r="AR441">
        <v>222</v>
      </c>
      <c r="AS441">
        <v>0</v>
      </c>
      <c r="AT441">
        <v>81.762609000000012</v>
      </c>
      <c r="AU441">
        <v>12378</v>
      </c>
      <c r="AV441">
        <v>1935</v>
      </c>
      <c r="AW441">
        <v>710638</v>
      </c>
    </row>
    <row r="442" spans="1:49" x14ac:dyDescent="0.25">
      <c r="A442" s="1" t="s">
        <v>475</v>
      </c>
      <c r="B442" s="1" t="s">
        <v>59</v>
      </c>
      <c r="C442" s="1">
        <v>2016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13</v>
      </c>
      <c r="L442">
        <v>51</v>
      </c>
      <c r="M442">
        <v>143</v>
      </c>
      <c r="N442">
        <v>207</v>
      </c>
      <c r="O442">
        <v>1685760</v>
      </c>
      <c r="P442">
        <v>834376</v>
      </c>
      <c r="Q442">
        <v>851384</v>
      </c>
      <c r="R442">
        <v>95271.116000000038</v>
      </c>
      <c r="S442">
        <v>197379.66199999998</v>
      </c>
      <c r="T442">
        <v>217308.40600000005</v>
      </c>
      <c r="U442">
        <v>203684.43800000005</v>
      </c>
      <c r="V442">
        <v>208815.12199999997</v>
      </c>
      <c r="W442">
        <v>229522.10499999995</v>
      </c>
      <c r="X442">
        <v>241397.17900000009</v>
      </c>
      <c r="Y442">
        <v>170002.90899999993</v>
      </c>
      <c r="Z442">
        <v>88260.271999999997</v>
      </c>
      <c r="AA442">
        <v>33823.551999999989</v>
      </c>
      <c r="AB442" s="12">
        <f t="shared" si="33"/>
        <v>0</v>
      </c>
      <c r="AC442" s="12">
        <f t="shared" si="34"/>
        <v>0</v>
      </c>
      <c r="AD442" s="12">
        <f t="shared" si="35"/>
        <v>0</v>
      </c>
      <c r="AE442" s="12">
        <f t="shared" si="36"/>
        <v>0</v>
      </c>
      <c r="AF442" s="12">
        <f t="shared" si="36"/>
        <v>0</v>
      </c>
      <c r="AG442" s="12">
        <f t="shared" si="36"/>
        <v>0</v>
      </c>
      <c r="AH442" s="12">
        <f t="shared" si="32"/>
        <v>0</v>
      </c>
      <c r="AI442" s="12">
        <f t="shared" si="32"/>
        <v>7.6469279710972513E-5</v>
      </c>
      <c r="AJ442" s="12">
        <f t="shared" si="32"/>
        <v>5.7783642452404859E-4</v>
      </c>
      <c r="AK442" s="12">
        <f t="shared" si="32"/>
        <v>4.2278232635058564E-3</v>
      </c>
      <c r="AL442" t="e">
        <v>#N/A</v>
      </c>
      <c r="AM442" t="e">
        <v>#N/A</v>
      </c>
      <c r="AN442" t="e">
        <v>#N/A</v>
      </c>
      <c r="AO442" t="e">
        <v>#N/A</v>
      </c>
      <c r="AP442" t="e">
        <v>#N/A</v>
      </c>
      <c r="AQ442" t="e">
        <v>#N/A</v>
      </c>
      <c r="AR442" t="e">
        <v>#N/A</v>
      </c>
      <c r="AS442" t="e">
        <v>#N/A</v>
      </c>
      <c r="AT442">
        <v>67.477140999999989</v>
      </c>
      <c r="AU442">
        <v>11031</v>
      </c>
      <c r="AV442">
        <v>2191</v>
      </c>
      <c r="AW442">
        <v>843285</v>
      </c>
    </row>
    <row r="443" spans="1:49" x14ac:dyDescent="0.25">
      <c r="A443" s="1" t="s">
        <v>476</v>
      </c>
      <c r="B443" s="1" t="s">
        <v>59</v>
      </c>
      <c r="C443" s="1">
        <v>2017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33</v>
      </c>
      <c r="L443">
        <v>101</v>
      </c>
      <c r="M443">
        <v>160</v>
      </c>
      <c r="N443">
        <v>294</v>
      </c>
      <c r="O443">
        <v>1555727</v>
      </c>
      <c r="P443">
        <v>768911</v>
      </c>
      <c r="Q443">
        <v>786816</v>
      </c>
      <c r="R443">
        <v>85713</v>
      </c>
      <c r="S443">
        <v>182063</v>
      </c>
      <c r="T443">
        <v>198444</v>
      </c>
      <c r="U443">
        <v>186817</v>
      </c>
      <c r="V443">
        <v>187249</v>
      </c>
      <c r="W443">
        <v>207374</v>
      </c>
      <c r="X443">
        <v>225160</v>
      </c>
      <c r="Y443">
        <v>164118</v>
      </c>
      <c r="Z443">
        <v>85728</v>
      </c>
      <c r="AA443">
        <v>33061</v>
      </c>
      <c r="AB443" s="12">
        <f t="shared" si="33"/>
        <v>0</v>
      </c>
      <c r="AC443" s="12">
        <f t="shared" si="34"/>
        <v>0</v>
      </c>
      <c r="AD443" s="12">
        <f t="shared" si="35"/>
        <v>0</v>
      </c>
      <c r="AE443" s="12">
        <f t="shared" si="36"/>
        <v>0</v>
      </c>
      <c r="AF443" s="12">
        <f t="shared" si="36"/>
        <v>0</v>
      </c>
      <c r="AG443" s="12">
        <f t="shared" si="36"/>
        <v>0</v>
      </c>
      <c r="AH443" s="12">
        <f t="shared" si="32"/>
        <v>0</v>
      </c>
      <c r="AI443" s="12">
        <f t="shared" si="32"/>
        <v>2.010748363982013E-4</v>
      </c>
      <c r="AJ443" s="12">
        <f t="shared" si="32"/>
        <v>1.1781448301605077E-3</v>
      </c>
      <c r="AK443" s="12">
        <f t="shared" si="32"/>
        <v>4.8395390339070208E-3</v>
      </c>
      <c r="AL443" t="e">
        <v>#N/A</v>
      </c>
      <c r="AM443" t="e">
        <v>#N/A</v>
      </c>
      <c r="AN443" t="e">
        <v>#N/A</v>
      </c>
      <c r="AO443" t="e">
        <v>#N/A</v>
      </c>
      <c r="AP443" t="e">
        <v>#N/A</v>
      </c>
      <c r="AQ443" t="e">
        <v>#N/A</v>
      </c>
      <c r="AR443" t="e">
        <v>#N/A</v>
      </c>
      <c r="AS443" t="e">
        <v>#N/A</v>
      </c>
      <c r="AT443">
        <v>69.453038399999997</v>
      </c>
      <c r="AU443">
        <v>15270</v>
      </c>
      <c r="AV443">
        <v>2249</v>
      </c>
      <c r="AW443">
        <v>919014</v>
      </c>
    </row>
    <row r="444" spans="1:49" x14ac:dyDescent="0.25">
      <c r="A444" s="1" t="s">
        <v>538</v>
      </c>
      <c r="B444" s="1" t="s">
        <v>60</v>
      </c>
      <c r="C444" s="1">
        <v>2009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22</v>
      </c>
      <c r="J444">
        <v>0</v>
      </c>
      <c r="K444">
        <v>25</v>
      </c>
      <c r="L444">
        <v>234</v>
      </c>
      <c r="M444">
        <v>514</v>
      </c>
      <c r="N444">
        <v>795</v>
      </c>
      <c r="O444">
        <v>5599420</v>
      </c>
      <c r="P444">
        <v>2780010</v>
      </c>
      <c r="Q444">
        <v>2819410</v>
      </c>
      <c r="R444">
        <v>356612.68</v>
      </c>
      <c r="S444">
        <v>723103.33299999975</v>
      </c>
      <c r="T444">
        <v>826691.03999999992</v>
      </c>
      <c r="U444">
        <v>687415.73300000036</v>
      </c>
      <c r="V444">
        <v>786252.96199999994</v>
      </c>
      <c r="W444">
        <v>860910.71599999978</v>
      </c>
      <c r="X444">
        <v>620627.3670000002</v>
      </c>
      <c r="Y444">
        <v>369176.98999999993</v>
      </c>
      <c r="Z444">
        <v>261492.45700000011</v>
      </c>
      <c r="AA444">
        <v>108896.36799999999</v>
      </c>
      <c r="AB444" s="12">
        <f t="shared" si="33"/>
        <v>0</v>
      </c>
      <c r="AC444" s="12">
        <f t="shared" si="34"/>
        <v>0</v>
      </c>
      <c r="AD444" s="12">
        <f t="shared" si="35"/>
        <v>0</v>
      </c>
      <c r="AE444" s="12">
        <f t="shared" si="36"/>
        <v>0</v>
      </c>
      <c r="AF444" s="12">
        <f t="shared" si="36"/>
        <v>0</v>
      </c>
      <c r="AG444" s="12">
        <f t="shared" si="36"/>
        <v>2.5554334022251857E-5</v>
      </c>
      <c r="AH444" s="12">
        <f t="shared" si="32"/>
        <v>0</v>
      </c>
      <c r="AI444" s="12">
        <f t="shared" si="32"/>
        <v>6.7718196629752049E-5</v>
      </c>
      <c r="AJ444" s="12">
        <f t="shared" si="32"/>
        <v>8.9486328854220031E-4</v>
      </c>
      <c r="AK444" s="12">
        <f t="shared" si="32"/>
        <v>4.7200839609269621E-3</v>
      </c>
      <c r="AL444" t="e">
        <v>#N/A</v>
      </c>
      <c r="AM444" t="e">
        <v>#N/A</v>
      </c>
      <c r="AN444" t="e">
        <v>#N/A</v>
      </c>
      <c r="AO444" t="e">
        <v>#N/A</v>
      </c>
      <c r="AP444" t="e">
        <v>#N/A</v>
      </c>
      <c r="AQ444" t="e">
        <v>#N/A</v>
      </c>
      <c r="AR444" t="e">
        <v>#N/A</v>
      </c>
      <c r="AS444" t="e">
        <v>#N/A</v>
      </c>
      <c r="AT444">
        <v>0</v>
      </c>
      <c r="AU444">
        <v>0</v>
      </c>
      <c r="AV444">
        <v>0</v>
      </c>
      <c r="AW444">
        <v>0</v>
      </c>
    </row>
    <row r="445" spans="1:49" x14ac:dyDescent="0.25">
      <c r="A445" s="1" t="s">
        <v>357</v>
      </c>
      <c r="B445" s="1" t="s">
        <v>60</v>
      </c>
      <c r="C445" s="1">
        <v>2010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225</v>
      </c>
      <c r="M445">
        <v>501</v>
      </c>
      <c r="N445">
        <v>726</v>
      </c>
      <c r="O445">
        <v>5526493</v>
      </c>
      <c r="P445">
        <v>2739396</v>
      </c>
      <c r="Q445">
        <v>2787097</v>
      </c>
      <c r="R445">
        <v>348413.71600000001</v>
      </c>
      <c r="S445">
        <v>731724.79799999995</v>
      </c>
      <c r="T445">
        <v>782033.87599999993</v>
      </c>
      <c r="U445">
        <v>689457.05300000007</v>
      </c>
      <c r="V445">
        <v>749960.17600000009</v>
      </c>
      <c r="W445">
        <v>851363.11199999996</v>
      </c>
      <c r="X445">
        <v>638761.02399999998</v>
      </c>
      <c r="Y445">
        <v>369899.17299999989</v>
      </c>
      <c r="Z445">
        <v>256351.47899999999</v>
      </c>
      <c r="AA445">
        <v>109223.33700000001</v>
      </c>
      <c r="AB445" s="12">
        <f t="shared" si="33"/>
        <v>0</v>
      </c>
      <c r="AC445" s="12">
        <f t="shared" si="34"/>
        <v>0</v>
      </c>
      <c r="AD445" s="12">
        <f t="shared" si="35"/>
        <v>0</v>
      </c>
      <c r="AE445" s="12">
        <f t="shared" si="36"/>
        <v>0</v>
      </c>
      <c r="AF445" s="12">
        <f t="shared" si="36"/>
        <v>0</v>
      </c>
      <c r="AG445" s="12">
        <f t="shared" si="36"/>
        <v>0</v>
      </c>
      <c r="AH445" s="12">
        <f t="shared" si="32"/>
        <v>0</v>
      </c>
      <c r="AI445" s="12">
        <f t="shared" si="32"/>
        <v>0</v>
      </c>
      <c r="AJ445" s="12">
        <f t="shared" si="32"/>
        <v>8.7770119711304653E-4</v>
      </c>
      <c r="AK445" s="12">
        <f t="shared" si="32"/>
        <v>4.5869318202574226E-3</v>
      </c>
      <c r="AL445">
        <v>1432</v>
      </c>
      <c r="AM445">
        <v>60.89</v>
      </c>
      <c r="AN445">
        <v>12</v>
      </c>
      <c r="AO445">
        <v>56</v>
      </c>
      <c r="AP445">
        <v>4</v>
      </c>
      <c r="AQ445">
        <v>0</v>
      </c>
      <c r="AR445">
        <v>5</v>
      </c>
      <c r="AS445">
        <v>0</v>
      </c>
      <c r="AT445">
        <v>12.771944999999999</v>
      </c>
      <c r="AU445">
        <v>604</v>
      </c>
      <c r="AV445">
        <v>610</v>
      </c>
      <c r="AW445">
        <v>61330</v>
      </c>
    </row>
    <row r="446" spans="1:49" x14ac:dyDescent="0.25">
      <c r="A446" s="1" t="s">
        <v>358</v>
      </c>
      <c r="B446" s="1" t="s">
        <v>60</v>
      </c>
      <c r="C446" s="1">
        <v>2011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33</v>
      </c>
      <c r="L446">
        <v>241</v>
      </c>
      <c r="M446">
        <v>532</v>
      </c>
      <c r="N446">
        <v>806</v>
      </c>
      <c r="O446">
        <v>5429850</v>
      </c>
      <c r="P446">
        <v>2691936</v>
      </c>
      <c r="Q446">
        <v>2737914</v>
      </c>
      <c r="R446">
        <v>341973.43700000003</v>
      </c>
      <c r="S446">
        <v>714014.02899999998</v>
      </c>
      <c r="T446">
        <v>767665.66700000025</v>
      </c>
      <c r="U446">
        <v>685057.929</v>
      </c>
      <c r="V446">
        <v>714841.61899999983</v>
      </c>
      <c r="W446">
        <v>828854.99500000011</v>
      </c>
      <c r="X446">
        <v>648120.84100000001</v>
      </c>
      <c r="Y446">
        <v>370696.6669999999</v>
      </c>
      <c r="Z446">
        <v>250209.51600000006</v>
      </c>
      <c r="AA446">
        <v>108994.40299999999</v>
      </c>
      <c r="AB446" s="12">
        <f t="shared" si="33"/>
        <v>0</v>
      </c>
      <c r="AC446" s="12">
        <f t="shared" si="34"/>
        <v>0</v>
      </c>
      <c r="AD446" s="12">
        <f t="shared" si="35"/>
        <v>0</v>
      </c>
      <c r="AE446" s="12">
        <f t="shared" si="36"/>
        <v>0</v>
      </c>
      <c r="AF446" s="12">
        <f t="shared" si="36"/>
        <v>0</v>
      </c>
      <c r="AG446" s="12">
        <f t="shared" si="36"/>
        <v>0</v>
      </c>
      <c r="AH446" s="12">
        <f t="shared" si="32"/>
        <v>0</v>
      </c>
      <c r="AI446" s="12">
        <f t="shared" si="32"/>
        <v>8.9021571915023478E-5</v>
      </c>
      <c r="AJ446" s="12">
        <f t="shared" si="32"/>
        <v>9.6319278280367223E-4</v>
      </c>
      <c r="AK446" s="12">
        <f t="shared" si="32"/>
        <v>4.8809845767951963E-3</v>
      </c>
      <c r="AL446">
        <v>6581</v>
      </c>
      <c r="AM446">
        <v>701.22000000000014</v>
      </c>
      <c r="AN446">
        <v>739</v>
      </c>
      <c r="AO446">
        <v>783</v>
      </c>
      <c r="AP446">
        <v>104</v>
      </c>
      <c r="AQ446">
        <v>0</v>
      </c>
      <c r="AR446">
        <v>309</v>
      </c>
      <c r="AS446">
        <v>0</v>
      </c>
      <c r="AT446">
        <v>47.922463100000016</v>
      </c>
      <c r="AU446">
        <v>1831</v>
      </c>
      <c r="AV446">
        <v>1902</v>
      </c>
      <c r="AW446">
        <v>168347</v>
      </c>
    </row>
    <row r="447" spans="1:49" x14ac:dyDescent="0.25">
      <c r="A447" s="1" t="s">
        <v>359</v>
      </c>
      <c r="B447" s="1" t="s">
        <v>60</v>
      </c>
      <c r="C447" s="1">
        <v>2012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37</v>
      </c>
      <c r="L447">
        <v>257</v>
      </c>
      <c r="M447">
        <v>546</v>
      </c>
      <c r="N447">
        <v>840</v>
      </c>
      <c r="O447">
        <v>5549948</v>
      </c>
      <c r="P447">
        <v>2749193</v>
      </c>
      <c r="Q447">
        <v>2800755</v>
      </c>
      <c r="R447">
        <v>346030.41799999995</v>
      </c>
      <c r="S447">
        <v>722250.39599999983</v>
      </c>
      <c r="T447">
        <v>777727.02099999983</v>
      </c>
      <c r="U447">
        <v>705785.09700000018</v>
      </c>
      <c r="V447">
        <v>708926.52199999988</v>
      </c>
      <c r="W447">
        <v>841477.80100000009</v>
      </c>
      <c r="X447">
        <v>686811.78200000024</v>
      </c>
      <c r="Y447">
        <v>393857.36200000002</v>
      </c>
      <c r="Z447">
        <v>252472.90399999998</v>
      </c>
      <c r="AA447">
        <v>112732.58199999997</v>
      </c>
      <c r="AB447" s="12">
        <f t="shared" si="33"/>
        <v>0</v>
      </c>
      <c r="AC447" s="12">
        <f t="shared" si="34"/>
        <v>0</v>
      </c>
      <c r="AD447" s="12">
        <f t="shared" si="35"/>
        <v>0</v>
      </c>
      <c r="AE447" s="12">
        <f t="shared" si="36"/>
        <v>0</v>
      </c>
      <c r="AF447" s="12">
        <f t="shared" si="36"/>
        <v>0</v>
      </c>
      <c r="AG447" s="12">
        <f t="shared" si="36"/>
        <v>0</v>
      </c>
      <c r="AH447" s="12">
        <f t="shared" si="32"/>
        <v>0</v>
      </c>
      <c r="AI447" s="12">
        <f t="shared" si="32"/>
        <v>9.3942639061295489E-5</v>
      </c>
      <c r="AJ447" s="12">
        <f t="shared" si="32"/>
        <v>1.0179310172627476E-3</v>
      </c>
      <c r="AK447" s="12">
        <f t="shared" si="32"/>
        <v>4.8433202745236529E-3</v>
      </c>
      <c r="AL447">
        <v>4722</v>
      </c>
      <c r="AM447">
        <v>1120.42</v>
      </c>
      <c r="AN447">
        <v>61</v>
      </c>
      <c r="AO447">
        <v>1151</v>
      </c>
      <c r="AP447">
        <v>69</v>
      </c>
      <c r="AQ447">
        <v>0</v>
      </c>
      <c r="AR447">
        <v>312</v>
      </c>
      <c r="AS447">
        <v>17</v>
      </c>
      <c r="AT447">
        <v>40.326162499999995</v>
      </c>
      <c r="AU447">
        <v>1367</v>
      </c>
      <c r="AV447">
        <v>1659</v>
      </c>
      <c r="AW447">
        <v>172265</v>
      </c>
    </row>
    <row r="448" spans="1:49" x14ac:dyDescent="0.25">
      <c r="A448" s="1" t="s">
        <v>360</v>
      </c>
      <c r="B448" s="1" t="s">
        <v>60</v>
      </c>
      <c r="C448" s="1">
        <v>2013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24</v>
      </c>
      <c r="K448">
        <v>70</v>
      </c>
      <c r="L448">
        <v>228</v>
      </c>
      <c r="M448">
        <v>642</v>
      </c>
      <c r="N448">
        <v>964</v>
      </c>
      <c r="O448">
        <v>5493840</v>
      </c>
      <c r="P448">
        <v>2725126</v>
      </c>
      <c r="Q448">
        <v>2768714</v>
      </c>
      <c r="R448">
        <v>339459.902</v>
      </c>
      <c r="S448">
        <v>715012.74799999979</v>
      </c>
      <c r="T448">
        <v>765980.74499999976</v>
      </c>
      <c r="U448">
        <v>703360.71799999999</v>
      </c>
      <c r="V448">
        <v>690269.22900000017</v>
      </c>
      <c r="W448">
        <v>825596.71200000006</v>
      </c>
      <c r="X448">
        <v>694988.28599999996</v>
      </c>
      <c r="Y448">
        <v>399389.32299999992</v>
      </c>
      <c r="Z448">
        <v>246711.201</v>
      </c>
      <c r="AA448">
        <v>114753.19099999998</v>
      </c>
      <c r="AB448" s="12">
        <f t="shared" si="33"/>
        <v>0</v>
      </c>
      <c r="AC448" s="12">
        <f t="shared" si="34"/>
        <v>0</v>
      </c>
      <c r="AD448" s="12">
        <f t="shared" si="35"/>
        <v>0</v>
      </c>
      <c r="AE448" s="12">
        <f t="shared" si="36"/>
        <v>0</v>
      </c>
      <c r="AF448" s="12">
        <f t="shared" si="36"/>
        <v>0</v>
      </c>
      <c r="AG448" s="12">
        <f t="shared" si="36"/>
        <v>0</v>
      </c>
      <c r="AH448" s="12">
        <f t="shared" si="32"/>
        <v>3.4532956142515471E-5</v>
      </c>
      <c r="AI448" s="12">
        <f t="shared" si="32"/>
        <v>1.752675796994203E-4</v>
      </c>
      <c r="AJ448" s="12">
        <f t="shared" si="32"/>
        <v>9.2415747268807628E-4</v>
      </c>
      <c r="AK448" s="12">
        <f t="shared" si="32"/>
        <v>5.5946156651974941E-3</v>
      </c>
      <c r="AL448">
        <v>3898</v>
      </c>
      <c r="AM448">
        <v>760.80000000000018</v>
      </c>
      <c r="AN448">
        <v>214</v>
      </c>
      <c r="AO448">
        <v>567</v>
      </c>
      <c r="AP448">
        <v>27</v>
      </c>
      <c r="AQ448">
        <v>0</v>
      </c>
      <c r="AR448">
        <v>214</v>
      </c>
      <c r="AS448">
        <v>0</v>
      </c>
      <c r="AT448">
        <v>49.614989000000001</v>
      </c>
      <c r="AU448">
        <v>1813</v>
      </c>
      <c r="AV448">
        <v>1633</v>
      </c>
      <c r="AW448">
        <v>187578</v>
      </c>
    </row>
    <row r="449" spans="1:49" x14ac:dyDescent="0.25">
      <c r="A449" s="1" t="s">
        <v>361</v>
      </c>
      <c r="B449" s="1" t="s">
        <v>60</v>
      </c>
      <c r="C449" s="1">
        <v>2014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14</v>
      </c>
      <c r="J449">
        <v>21</v>
      </c>
      <c r="K449">
        <v>44</v>
      </c>
      <c r="L449">
        <v>193</v>
      </c>
      <c r="M449">
        <v>560</v>
      </c>
      <c r="N449">
        <v>832</v>
      </c>
      <c r="O449">
        <v>5548729</v>
      </c>
      <c r="P449">
        <v>2753405</v>
      </c>
      <c r="Q449">
        <v>2795324</v>
      </c>
      <c r="R449">
        <v>336435.57700000005</v>
      </c>
      <c r="S449">
        <v>718078.11599999992</v>
      </c>
      <c r="T449">
        <v>768358.94899999967</v>
      </c>
      <c r="U449">
        <v>711654.73300000012</v>
      </c>
      <c r="V449">
        <v>684978.92399999988</v>
      </c>
      <c r="W449">
        <v>820377.40000000014</v>
      </c>
      <c r="X449">
        <v>721744.90399999975</v>
      </c>
      <c r="Y449">
        <v>421525.41199999995</v>
      </c>
      <c r="Z449">
        <v>250074.31000000003</v>
      </c>
      <c r="AA449">
        <v>117228.76100000001</v>
      </c>
      <c r="AB449" s="12">
        <f t="shared" si="33"/>
        <v>0</v>
      </c>
      <c r="AC449" s="12">
        <f t="shared" si="34"/>
        <v>0</v>
      </c>
      <c r="AD449" s="12">
        <f t="shared" si="35"/>
        <v>0</v>
      </c>
      <c r="AE449" s="12">
        <f t="shared" si="36"/>
        <v>0</v>
      </c>
      <c r="AF449" s="12">
        <f t="shared" si="36"/>
        <v>0</v>
      </c>
      <c r="AG449" s="12">
        <f t="shared" si="36"/>
        <v>1.7065316523834029E-5</v>
      </c>
      <c r="AH449" s="12">
        <f t="shared" si="32"/>
        <v>2.9096152786968631E-5</v>
      </c>
      <c r="AI449" s="12">
        <f t="shared" si="32"/>
        <v>1.0438279341507412E-4</v>
      </c>
      <c r="AJ449" s="12">
        <f t="shared" si="32"/>
        <v>7.7177059890718076E-4</v>
      </c>
      <c r="AK449" s="12">
        <f t="shared" si="32"/>
        <v>4.7769847196457186E-3</v>
      </c>
      <c r="AL449">
        <v>5293</v>
      </c>
      <c r="AM449">
        <v>990.45000000000016</v>
      </c>
      <c r="AN449">
        <v>449</v>
      </c>
      <c r="AO449">
        <v>1190</v>
      </c>
      <c r="AP449">
        <v>151</v>
      </c>
      <c r="AQ449">
        <v>0</v>
      </c>
      <c r="AR449">
        <v>136</v>
      </c>
      <c r="AS449">
        <v>1</v>
      </c>
      <c r="AT449">
        <v>90.068921999999986</v>
      </c>
      <c r="AU449">
        <v>5013</v>
      </c>
      <c r="AV449">
        <v>1429</v>
      </c>
      <c r="AW449">
        <v>251534</v>
      </c>
    </row>
    <row r="450" spans="1:49" x14ac:dyDescent="0.25">
      <c r="A450" s="1" t="s">
        <v>362</v>
      </c>
      <c r="B450" s="1" t="s">
        <v>60</v>
      </c>
      <c r="C450" s="1">
        <v>2015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52</v>
      </c>
      <c r="L450">
        <v>238</v>
      </c>
      <c r="M450">
        <v>595</v>
      </c>
      <c r="N450">
        <v>885</v>
      </c>
      <c r="O450">
        <v>5424246</v>
      </c>
      <c r="P450">
        <v>2690640</v>
      </c>
      <c r="Q450">
        <v>2733606</v>
      </c>
      <c r="R450">
        <v>327592.27600000001</v>
      </c>
      <c r="S450">
        <v>698404.85900000005</v>
      </c>
      <c r="T450">
        <v>752300.4149999998</v>
      </c>
      <c r="U450">
        <v>700783.28200000012</v>
      </c>
      <c r="V450">
        <v>664810.92999999982</v>
      </c>
      <c r="W450">
        <v>780966.8670000002</v>
      </c>
      <c r="X450">
        <v>715333.33000000007</v>
      </c>
      <c r="Y450">
        <v>427854.22899999988</v>
      </c>
      <c r="Z450">
        <v>243707.34400000004</v>
      </c>
      <c r="AA450">
        <v>114895.12099999997</v>
      </c>
      <c r="AB450" s="12">
        <f t="shared" si="33"/>
        <v>0</v>
      </c>
      <c r="AC450" s="12">
        <f t="shared" si="34"/>
        <v>0</v>
      </c>
      <c r="AD450" s="12">
        <f t="shared" si="35"/>
        <v>0</v>
      </c>
      <c r="AE450" s="12">
        <f t="shared" si="36"/>
        <v>0</v>
      </c>
      <c r="AF450" s="12">
        <f t="shared" si="36"/>
        <v>0</v>
      </c>
      <c r="AG450" s="12">
        <f t="shared" si="36"/>
        <v>0</v>
      </c>
      <c r="AH450" s="12">
        <f t="shared" si="32"/>
        <v>0</v>
      </c>
      <c r="AI450" s="12">
        <f t="shared" si="32"/>
        <v>1.2153672086293675E-4</v>
      </c>
      <c r="AJ450" s="12">
        <f t="shared" si="32"/>
        <v>9.7658115711112903E-4</v>
      </c>
      <c r="AK450" s="12">
        <f t="shared" si="32"/>
        <v>5.1786359144005787E-3</v>
      </c>
      <c r="AL450">
        <v>3797</v>
      </c>
      <c r="AM450">
        <v>542.93999999999994</v>
      </c>
      <c r="AN450">
        <v>1</v>
      </c>
      <c r="AO450">
        <v>425</v>
      </c>
      <c r="AP450">
        <v>69</v>
      </c>
      <c r="AQ450">
        <v>0</v>
      </c>
      <c r="AR450">
        <v>354</v>
      </c>
      <c r="AS450">
        <v>0</v>
      </c>
      <c r="AT450">
        <v>78.076573999999994</v>
      </c>
      <c r="AU450">
        <v>4864</v>
      </c>
      <c r="AV450">
        <v>1286</v>
      </c>
      <c r="AW450">
        <v>262519</v>
      </c>
    </row>
    <row r="451" spans="1:49" x14ac:dyDescent="0.25">
      <c r="A451" s="1" t="s">
        <v>477</v>
      </c>
      <c r="B451" s="1" t="s">
        <v>60</v>
      </c>
      <c r="C451" s="1">
        <v>2016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35</v>
      </c>
      <c r="K451">
        <v>45</v>
      </c>
      <c r="L451">
        <v>158</v>
      </c>
      <c r="M451">
        <v>471</v>
      </c>
      <c r="N451">
        <v>709</v>
      </c>
      <c r="O451">
        <v>5438601</v>
      </c>
      <c r="P451">
        <v>2697571</v>
      </c>
      <c r="Q451">
        <v>2741030</v>
      </c>
      <c r="R451">
        <v>326180.72100000008</v>
      </c>
      <c r="S451">
        <v>701427.32700000005</v>
      </c>
      <c r="T451">
        <v>755636.70000000019</v>
      </c>
      <c r="U451">
        <v>699027.54999999981</v>
      </c>
      <c r="V451">
        <v>659119.66199999989</v>
      </c>
      <c r="W451">
        <v>765462.64599999995</v>
      </c>
      <c r="X451">
        <v>725248.32400000002</v>
      </c>
      <c r="Y451">
        <v>446359.05799999996</v>
      </c>
      <c r="Z451">
        <v>241992.74900000001</v>
      </c>
      <c r="AA451">
        <v>117118.37100000006</v>
      </c>
      <c r="AB451" s="12">
        <f t="shared" si="33"/>
        <v>0</v>
      </c>
      <c r="AC451" s="12">
        <f t="shared" si="34"/>
        <v>0</v>
      </c>
      <c r="AD451" s="12">
        <f t="shared" si="35"/>
        <v>0</v>
      </c>
      <c r="AE451" s="12">
        <f t="shared" si="36"/>
        <v>0</v>
      </c>
      <c r="AF451" s="12">
        <f t="shared" si="36"/>
        <v>0</v>
      </c>
      <c r="AG451" s="12">
        <f t="shared" si="36"/>
        <v>0</v>
      </c>
      <c r="AH451" s="12">
        <f t="shared" si="36"/>
        <v>4.8259332482097538E-5</v>
      </c>
      <c r="AI451" s="12">
        <f t="shared" si="36"/>
        <v>1.0081569802040403E-4</v>
      </c>
      <c r="AJ451" s="12">
        <f t="shared" si="36"/>
        <v>6.5291212506536709E-4</v>
      </c>
      <c r="AK451" s="12">
        <f t="shared" si="36"/>
        <v>4.021572328733976E-3</v>
      </c>
      <c r="AL451" t="e">
        <v>#N/A</v>
      </c>
      <c r="AM451" t="e">
        <v>#N/A</v>
      </c>
      <c r="AN451" t="e">
        <v>#N/A</v>
      </c>
      <c r="AO451" t="e">
        <v>#N/A</v>
      </c>
      <c r="AP451" t="e">
        <v>#N/A</v>
      </c>
      <c r="AQ451" t="e">
        <v>#N/A</v>
      </c>
      <c r="AR451" t="e">
        <v>#N/A</v>
      </c>
      <c r="AS451" t="e">
        <v>#N/A</v>
      </c>
      <c r="AT451">
        <v>68.701280099999991</v>
      </c>
      <c r="AU451">
        <v>3416</v>
      </c>
      <c r="AV451">
        <v>1096</v>
      </c>
      <c r="AW451">
        <v>215569</v>
      </c>
    </row>
    <row r="452" spans="1:49" x14ac:dyDescent="0.25">
      <c r="A452" s="1" t="s">
        <v>478</v>
      </c>
      <c r="B452" s="1" t="s">
        <v>60</v>
      </c>
      <c r="C452" s="1">
        <v>2017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23</v>
      </c>
      <c r="K452">
        <v>105</v>
      </c>
      <c r="L452">
        <v>180</v>
      </c>
      <c r="M452">
        <v>521</v>
      </c>
      <c r="N452">
        <v>829</v>
      </c>
      <c r="O452">
        <v>5446271</v>
      </c>
      <c r="P452">
        <v>2703291</v>
      </c>
      <c r="Q452">
        <v>2742980</v>
      </c>
      <c r="R452">
        <v>320921</v>
      </c>
      <c r="S452">
        <v>693114</v>
      </c>
      <c r="T452">
        <v>748384</v>
      </c>
      <c r="U452">
        <v>696566</v>
      </c>
      <c r="V452">
        <v>659915</v>
      </c>
      <c r="W452">
        <v>751572</v>
      </c>
      <c r="X452">
        <v>742698</v>
      </c>
      <c r="Y452">
        <v>470847</v>
      </c>
      <c r="Z452">
        <v>246228</v>
      </c>
      <c r="AA452">
        <v>116026</v>
      </c>
      <c r="AB452" s="12">
        <f t="shared" ref="AB452:AB462" si="37">D452/R452</f>
        <v>0</v>
      </c>
      <c r="AC452" s="12">
        <f t="shared" ref="AC452:AC462" si="38">E452/S452</f>
        <v>0</v>
      </c>
      <c r="AD452" s="12">
        <f t="shared" ref="AD452:AD462" si="39">F452/T452</f>
        <v>0</v>
      </c>
      <c r="AE452" s="12">
        <f t="shared" ref="AE452:AK462" si="40">G452/U452</f>
        <v>0</v>
      </c>
      <c r="AF452" s="12">
        <f t="shared" si="40"/>
        <v>0</v>
      </c>
      <c r="AG452" s="12">
        <f t="shared" si="40"/>
        <v>0</v>
      </c>
      <c r="AH452" s="12">
        <f t="shared" si="40"/>
        <v>3.096817279701844E-5</v>
      </c>
      <c r="AI452" s="12">
        <f t="shared" si="40"/>
        <v>2.2300237656818457E-4</v>
      </c>
      <c r="AJ452" s="12">
        <f t="shared" si="40"/>
        <v>7.3102977727959454E-4</v>
      </c>
      <c r="AK452" s="12">
        <f t="shared" si="40"/>
        <v>4.4903728474652233E-3</v>
      </c>
      <c r="AL452" t="e">
        <v>#N/A</v>
      </c>
      <c r="AM452" t="e">
        <v>#N/A</v>
      </c>
      <c r="AN452" t="e">
        <v>#N/A</v>
      </c>
      <c r="AO452" t="e">
        <v>#N/A</v>
      </c>
      <c r="AP452" t="e">
        <v>#N/A</v>
      </c>
      <c r="AQ452" t="e">
        <v>#N/A</v>
      </c>
      <c r="AR452" t="e">
        <v>#N/A</v>
      </c>
      <c r="AS452" t="e">
        <v>#N/A</v>
      </c>
      <c r="AT452">
        <v>76.79459150000001</v>
      </c>
      <c r="AU452">
        <v>5826</v>
      </c>
      <c r="AV452">
        <v>1462</v>
      </c>
      <c r="AW452">
        <v>317005</v>
      </c>
    </row>
    <row r="453" spans="1:49" x14ac:dyDescent="0.25">
      <c r="A453" s="1" t="s">
        <v>539</v>
      </c>
      <c r="B453" s="1" t="s">
        <v>61</v>
      </c>
      <c r="C453" s="1">
        <v>2009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10</v>
      </c>
      <c r="N453">
        <v>10</v>
      </c>
      <c r="O453">
        <v>519426</v>
      </c>
      <c r="P453">
        <v>264260</v>
      </c>
      <c r="Q453">
        <v>255166</v>
      </c>
      <c r="R453">
        <v>35722.439000000006</v>
      </c>
      <c r="S453">
        <v>67029.884000000005</v>
      </c>
      <c r="T453">
        <v>80415.207000000009</v>
      </c>
      <c r="U453">
        <v>67060.034</v>
      </c>
      <c r="V453">
        <v>64126.428</v>
      </c>
      <c r="W453">
        <v>81240.143999999986</v>
      </c>
      <c r="X453">
        <v>61507.877999999997</v>
      </c>
      <c r="Y453">
        <v>33323.114999999998</v>
      </c>
      <c r="Z453">
        <v>21280.575999999997</v>
      </c>
      <c r="AA453">
        <v>7882.1490000000003</v>
      </c>
      <c r="AB453" s="12">
        <f t="shared" si="37"/>
        <v>0</v>
      </c>
      <c r="AC453" s="12">
        <f t="shared" si="38"/>
        <v>0</v>
      </c>
      <c r="AD453" s="12">
        <f t="shared" si="39"/>
        <v>0</v>
      </c>
      <c r="AE453" s="12">
        <f t="shared" si="40"/>
        <v>0</v>
      </c>
      <c r="AF453" s="12">
        <f t="shared" si="40"/>
        <v>0</v>
      </c>
      <c r="AG453" s="12">
        <f t="shared" si="40"/>
        <v>0</v>
      </c>
      <c r="AH453" s="12">
        <f t="shared" si="40"/>
        <v>0</v>
      </c>
      <c r="AI453" s="12">
        <f t="shared" si="40"/>
        <v>0</v>
      </c>
      <c r="AJ453" s="12">
        <f t="shared" si="40"/>
        <v>0</v>
      </c>
      <c r="AK453" s="12">
        <f t="shared" si="40"/>
        <v>1.2686895413928359E-3</v>
      </c>
      <c r="AL453" t="e">
        <v>#N/A</v>
      </c>
      <c r="AM453" t="e">
        <v>#N/A</v>
      </c>
      <c r="AN453" t="e">
        <v>#N/A</v>
      </c>
      <c r="AO453" t="e">
        <v>#N/A</v>
      </c>
      <c r="AP453" t="e">
        <v>#N/A</v>
      </c>
      <c r="AQ453" t="e">
        <v>#N/A</v>
      </c>
      <c r="AR453" t="e">
        <v>#N/A</v>
      </c>
      <c r="AS453" t="e">
        <v>#N/A</v>
      </c>
      <c r="AT453">
        <v>0</v>
      </c>
      <c r="AU453">
        <v>0</v>
      </c>
      <c r="AV453">
        <v>0</v>
      </c>
      <c r="AW453">
        <v>0</v>
      </c>
    </row>
    <row r="454" spans="1:49" x14ac:dyDescent="0.25">
      <c r="A454" s="1" t="s">
        <v>363</v>
      </c>
      <c r="B454" s="1" t="s">
        <v>61</v>
      </c>
      <c r="C454" s="1">
        <v>2010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10</v>
      </c>
      <c r="N454">
        <v>10</v>
      </c>
      <c r="O454">
        <v>537671</v>
      </c>
      <c r="P454">
        <v>272151</v>
      </c>
      <c r="Q454">
        <v>265520</v>
      </c>
      <c r="R454">
        <v>35656.452000000005</v>
      </c>
      <c r="S454">
        <v>68534.260999999984</v>
      </c>
      <c r="T454">
        <v>80411.418999999994</v>
      </c>
      <c r="U454">
        <v>68406.895999999993</v>
      </c>
      <c r="V454">
        <v>65195.686000000002</v>
      </c>
      <c r="W454">
        <v>82623.87</v>
      </c>
      <c r="X454">
        <v>67551.90800000001</v>
      </c>
      <c r="Y454">
        <v>37679.228999999992</v>
      </c>
      <c r="Z454">
        <v>22678.043000000001</v>
      </c>
      <c r="AA454">
        <v>8804.6</v>
      </c>
      <c r="AB454" s="12">
        <f t="shared" si="37"/>
        <v>0</v>
      </c>
      <c r="AC454" s="12">
        <f t="shared" si="38"/>
        <v>0</v>
      </c>
      <c r="AD454" s="12">
        <f t="shared" si="39"/>
        <v>0</v>
      </c>
      <c r="AE454" s="12">
        <f t="shared" si="40"/>
        <v>0</v>
      </c>
      <c r="AF454" s="12">
        <f t="shared" si="40"/>
        <v>0</v>
      </c>
      <c r="AG454" s="12">
        <f t="shared" si="40"/>
        <v>0</v>
      </c>
      <c r="AH454" s="12">
        <f t="shared" si="40"/>
        <v>0</v>
      </c>
      <c r="AI454" s="12">
        <f t="shared" si="40"/>
        <v>0</v>
      </c>
      <c r="AJ454" s="12">
        <f t="shared" si="40"/>
        <v>0</v>
      </c>
      <c r="AK454" s="12">
        <f t="shared" si="40"/>
        <v>1.1357699384412694E-3</v>
      </c>
      <c r="AL454">
        <v>320</v>
      </c>
      <c r="AM454">
        <v>46.48</v>
      </c>
      <c r="AN454">
        <v>0</v>
      </c>
      <c r="AO454">
        <v>7</v>
      </c>
      <c r="AP454">
        <v>2</v>
      </c>
      <c r="AQ454">
        <v>0</v>
      </c>
      <c r="AR454">
        <v>0</v>
      </c>
      <c r="AS454">
        <v>0</v>
      </c>
      <c r="AT454">
        <v>8.7005730000000003</v>
      </c>
      <c r="AU454">
        <v>385</v>
      </c>
      <c r="AV454">
        <v>364</v>
      </c>
      <c r="AW454">
        <v>59497</v>
      </c>
    </row>
    <row r="455" spans="1:49" x14ac:dyDescent="0.25">
      <c r="A455" s="1" t="s">
        <v>364</v>
      </c>
      <c r="B455" s="1" t="s">
        <v>61</v>
      </c>
      <c r="C455" s="1">
        <v>2011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22</v>
      </c>
      <c r="N455">
        <v>22</v>
      </c>
      <c r="O455">
        <v>530679</v>
      </c>
      <c r="P455">
        <v>269854</v>
      </c>
      <c r="Q455">
        <v>260825</v>
      </c>
      <c r="R455">
        <v>38826.059000000001</v>
      </c>
      <c r="S455">
        <v>72225.652999999991</v>
      </c>
      <c r="T455">
        <v>77785.752000000008</v>
      </c>
      <c r="U455">
        <v>70992.251999999993</v>
      </c>
      <c r="V455">
        <v>63307.262000000002</v>
      </c>
      <c r="W455">
        <v>78134.710999999996</v>
      </c>
      <c r="X455">
        <v>65900.815999999992</v>
      </c>
      <c r="Y455">
        <v>35775.473999999995</v>
      </c>
      <c r="Z455">
        <v>20393.716000000004</v>
      </c>
      <c r="AA455">
        <v>7791.6599999999989</v>
      </c>
      <c r="AB455" s="12">
        <f t="shared" si="37"/>
        <v>0</v>
      </c>
      <c r="AC455" s="12">
        <f t="shared" si="38"/>
        <v>0</v>
      </c>
      <c r="AD455" s="12">
        <f t="shared" si="39"/>
        <v>0</v>
      </c>
      <c r="AE455" s="12">
        <f t="shared" si="40"/>
        <v>0</v>
      </c>
      <c r="AF455" s="12">
        <f t="shared" si="40"/>
        <v>0</v>
      </c>
      <c r="AG455" s="12">
        <f t="shared" si="40"/>
        <v>0</v>
      </c>
      <c r="AH455" s="12">
        <f t="shared" si="40"/>
        <v>0</v>
      </c>
      <c r="AI455" s="12">
        <f t="shared" si="40"/>
        <v>0</v>
      </c>
      <c r="AJ455" s="12">
        <f t="shared" si="40"/>
        <v>0</v>
      </c>
      <c r="AK455" s="12">
        <f t="shared" si="40"/>
        <v>2.8235318276208154E-3</v>
      </c>
      <c r="AL455">
        <v>792</v>
      </c>
      <c r="AM455">
        <v>457.79999999999995</v>
      </c>
      <c r="AN455">
        <v>42</v>
      </c>
      <c r="AO455">
        <v>89</v>
      </c>
      <c r="AP455">
        <v>19</v>
      </c>
      <c r="AQ455">
        <v>0</v>
      </c>
      <c r="AR455">
        <v>48</v>
      </c>
      <c r="AS455">
        <v>0</v>
      </c>
      <c r="AT455">
        <v>41.477931999999988</v>
      </c>
      <c r="AU455">
        <v>1831</v>
      </c>
      <c r="AV455">
        <v>1031</v>
      </c>
      <c r="AW455">
        <v>191606</v>
      </c>
    </row>
    <row r="456" spans="1:49" x14ac:dyDescent="0.25">
      <c r="A456" s="1" t="s">
        <v>365</v>
      </c>
      <c r="B456" s="1" t="s">
        <v>61</v>
      </c>
      <c r="C456" s="1">
        <v>2012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560013</v>
      </c>
      <c r="P456">
        <v>285588</v>
      </c>
      <c r="Q456">
        <v>274425</v>
      </c>
      <c r="R456">
        <v>38454.360000000008</v>
      </c>
      <c r="S456">
        <v>73894.048999999985</v>
      </c>
      <c r="T456">
        <v>79268.708000000013</v>
      </c>
      <c r="U456">
        <v>76961.332999999984</v>
      </c>
      <c r="V456">
        <v>68846.611000000004</v>
      </c>
      <c r="W456">
        <v>82175.245999999999</v>
      </c>
      <c r="X456">
        <v>71092.407000000007</v>
      </c>
      <c r="Y456">
        <v>38537.858999999997</v>
      </c>
      <c r="Z456">
        <v>21766.835999999996</v>
      </c>
      <c r="AA456">
        <v>8578.1820000000007</v>
      </c>
      <c r="AB456" s="12">
        <f t="shared" si="37"/>
        <v>0</v>
      </c>
      <c r="AC456" s="12">
        <f t="shared" si="38"/>
        <v>0</v>
      </c>
      <c r="AD456" s="12">
        <f t="shared" si="39"/>
        <v>0</v>
      </c>
      <c r="AE456" s="12">
        <f t="shared" si="40"/>
        <v>0</v>
      </c>
      <c r="AF456" s="12">
        <f t="shared" si="40"/>
        <v>0</v>
      </c>
      <c r="AG456" s="12">
        <f t="shared" si="40"/>
        <v>0</v>
      </c>
      <c r="AH456" s="12">
        <f t="shared" si="40"/>
        <v>0</v>
      </c>
      <c r="AI456" s="12">
        <f t="shared" si="40"/>
        <v>0</v>
      </c>
      <c r="AJ456" s="12">
        <f t="shared" si="40"/>
        <v>0</v>
      </c>
      <c r="AK456" s="12">
        <f t="shared" si="40"/>
        <v>0</v>
      </c>
      <c r="AL456">
        <v>956</v>
      </c>
      <c r="AM456">
        <v>794.19</v>
      </c>
      <c r="AN456">
        <v>30</v>
      </c>
      <c r="AO456">
        <v>199</v>
      </c>
      <c r="AP456">
        <v>15</v>
      </c>
      <c r="AQ456">
        <v>0</v>
      </c>
      <c r="AR456">
        <v>43</v>
      </c>
      <c r="AS456">
        <v>0</v>
      </c>
      <c r="AT456">
        <v>50.413658500000004</v>
      </c>
      <c r="AU456">
        <v>2267</v>
      </c>
      <c r="AV456">
        <v>1158</v>
      </c>
      <c r="AW456">
        <v>217281</v>
      </c>
    </row>
    <row r="457" spans="1:49" x14ac:dyDescent="0.25">
      <c r="A457" s="1" t="s">
        <v>366</v>
      </c>
      <c r="B457" s="1" t="s">
        <v>61</v>
      </c>
      <c r="C457" s="1">
        <v>2013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12</v>
      </c>
      <c r="N457">
        <v>12</v>
      </c>
      <c r="O457">
        <v>498694</v>
      </c>
      <c r="P457">
        <v>253200</v>
      </c>
      <c r="Q457">
        <v>245494</v>
      </c>
      <c r="R457">
        <v>34096.671999999999</v>
      </c>
      <c r="S457">
        <v>65882.247999999992</v>
      </c>
      <c r="T457">
        <v>70778.941999999995</v>
      </c>
      <c r="U457">
        <v>68628.370999999999</v>
      </c>
      <c r="V457">
        <v>59628.420000000006</v>
      </c>
      <c r="W457">
        <v>69991.216</v>
      </c>
      <c r="X457">
        <v>66500.143000000011</v>
      </c>
      <c r="Y457">
        <v>36226.008999999998</v>
      </c>
      <c r="Z457">
        <v>19807.528000000002</v>
      </c>
      <c r="AA457">
        <v>7621.5539999999992</v>
      </c>
      <c r="AB457" s="12">
        <f t="shared" si="37"/>
        <v>0</v>
      </c>
      <c r="AC457" s="12">
        <f t="shared" si="38"/>
        <v>0</v>
      </c>
      <c r="AD457" s="12">
        <f t="shared" si="39"/>
        <v>0</v>
      </c>
      <c r="AE457" s="12">
        <f t="shared" si="40"/>
        <v>0</v>
      </c>
      <c r="AF457" s="12">
        <f t="shared" si="40"/>
        <v>0</v>
      </c>
      <c r="AG457" s="12">
        <f t="shared" si="40"/>
        <v>0</v>
      </c>
      <c r="AH457" s="12">
        <f t="shared" si="40"/>
        <v>0</v>
      </c>
      <c r="AI457" s="12">
        <f t="shared" si="40"/>
        <v>0</v>
      </c>
      <c r="AJ457" s="12">
        <f t="shared" si="40"/>
        <v>0</v>
      </c>
      <c r="AK457" s="12">
        <f t="shared" si="40"/>
        <v>1.5744820544471641E-3</v>
      </c>
      <c r="AL457">
        <v>966</v>
      </c>
      <c r="AM457">
        <v>577.71</v>
      </c>
      <c r="AN457">
        <v>94</v>
      </c>
      <c r="AO457">
        <v>73</v>
      </c>
      <c r="AP457">
        <v>24</v>
      </c>
      <c r="AQ457">
        <v>0</v>
      </c>
      <c r="AR457">
        <v>89</v>
      </c>
      <c r="AS457">
        <v>0</v>
      </c>
      <c r="AT457">
        <v>51.0492013</v>
      </c>
      <c r="AU457">
        <v>2228</v>
      </c>
      <c r="AV457">
        <v>995</v>
      </c>
      <c r="AW457">
        <v>198792</v>
      </c>
    </row>
    <row r="458" spans="1:49" x14ac:dyDescent="0.25">
      <c r="A458" s="1" t="s">
        <v>367</v>
      </c>
      <c r="B458" s="1" t="s">
        <v>61</v>
      </c>
      <c r="C458" s="1">
        <v>2014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541702</v>
      </c>
      <c r="P458">
        <v>277179</v>
      </c>
      <c r="Q458">
        <v>264523</v>
      </c>
      <c r="R458">
        <v>35911.311000000002</v>
      </c>
      <c r="S458">
        <v>70763.042000000001</v>
      </c>
      <c r="T458">
        <v>77056.661000000007</v>
      </c>
      <c r="U458">
        <v>78026.312999999995</v>
      </c>
      <c r="V458">
        <v>65628.247000000003</v>
      </c>
      <c r="W458">
        <v>72773.612999999983</v>
      </c>
      <c r="X458">
        <v>71566.815000000002</v>
      </c>
      <c r="Y458">
        <v>40325.806000000004</v>
      </c>
      <c r="Z458">
        <v>21279.026000000002</v>
      </c>
      <c r="AA458">
        <v>8257.5889999999999</v>
      </c>
      <c r="AB458" s="12">
        <f t="shared" si="37"/>
        <v>0</v>
      </c>
      <c r="AC458" s="12">
        <f t="shared" si="38"/>
        <v>0</v>
      </c>
      <c r="AD458" s="12">
        <f t="shared" si="39"/>
        <v>0</v>
      </c>
      <c r="AE458" s="12">
        <f t="shared" si="40"/>
        <v>0</v>
      </c>
      <c r="AF458" s="12">
        <f t="shared" si="40"/>
        <v>0</v>
      </c>
      <c r="AG458" s="12">
        <f t="shared" si="40"/>
        <v>0</v>
      </c>
      <c r="AH458" s="12">
        <f t="shared" si="40"/>
        <v>0</v>
      </c>
      <c r="AI458" s="12">
        <f t="shared" si="40"/>
        <v>0</v>
      </c>
      <c r="AJ458" s="12">
        <f t="shared" si="40"/>
        <v>0</v>
      </c>
      <c r="AK458" s="12">
        <f t="shared" si="40"/>
        <v>0</v>
      </c>
      <c r="AL458">
        <v>1026</v>
      </c>
      <c r="AM458">
        <v>571.04999999999984</v>
      </c>
      <c r="AN458">
        <v>140</v>
      </c>
      <c r="AO458">
        <v>121</v>
      </c>
      <c r="AP458">
        <v>19</v>
      </c>
      <c r="AQ458">
        <v>0</v>
      </c>
      <c r="AR458">
        <v>13</v>
      </c>
      <c r="AS458">
        <v>0</v>
      </c>
      <c r="AT458">
        <v>41.376375599999989</v>
      </c>
      <c r="AU458">
        <v>2079</v>
      </c>
      <c r="AV458">
        <v>1027</v>
      </c>
      <c r="AW458">
        <v>236444</v>
      </c>
    </row>
    <row r="459" spans="1:49" x14ac:dyDescent="0.25">
      <c r="A459" s="1" t="s">
        <v>368</v>
      </c>
      <c r="B459" s="1" t="s">
        <v>61</v>
      </c>
      <c r="C459" s="1">
        <v>2015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510198</v>
      </c>
      <c r="P459">
        <v>260193</v>
      </c>
      <c r="Q459">
        <v>250005</v>
      </c>
      <c r="R459">
        <v>32801.687000000005</v>
      </c>
      <c r="S459">
        <v>66994.024000000005</v>
      </c>
      <c r="T459">
        <v>72571.356999999975</v>
      </c>
      <c r="U459">
        <v>68412.986999999994</v>
      </c>
      <c r="V459">
        <v>59987.608000000007</v>
      </c>
      <c r="W459">
        <v>66932.832000000009</v>
      </c>
      <c r="X459">
        <v>70780.775000000009</v>
      </c>
      <c r="Y459">
        <v>41818.155999999988</v>
      </c>
      <c r="Z459">
        <v>21471.459000000003</v>
      </c>
      <c r="AA459">
        <v>8752.6950000000015</v>
      </c>
      <c r="AB459" s="12">
        <f t="shared" si="37"/>
        <v>0</v>
      </c>
      <c r="AC459" s="12">
        <f t="shared" si="38"/>
        <v>0</v>
      </c>
      <c r="AD459" s="12">
        <f t="shared" si="39"/>
        <v>0</v>
      </c>
      <c r="AE459" s="12">
        <f t="shared" si="40"/>
        <v>0</v>
      </c>
      <c r="AF459" s="12">
        <f t="shared" si="40"/>
        <v>0</v>
      </c>
      <c r="AG459" s="12">
        <f t="shared" si="40"/>
        <v>0</v>
      </c>
      <c r="AH459" s="12">
        <f t="shared" si="40"/>
        <v>0</v>
      </c>
      <c r="AI459" s="12">
        <f t="shared" si="40"/>
        <v>0</v>
      </c>
      <c r="AJ459" s="12">
        <f t="shared" si="40"/>
        <v>0</v>
      </c>
      <c r="AK459" s="12">
        <f t="shared" si="40"/>
        <v>0</v>
      </c>
      <c r="AL459">
        <v>726</v>
      </c>
      <c r="AM459">
        <v>617.96999999999991</v>
      </c>
      <c r="AN459">
        <v>0</v>
      </c>
      <c r="AO459">
        <v>173</v>
      </c>
      <c r="AP459">
        <v>6</v>
      </c>
      <c r="AQ459">
        <v>0</v>
      </c>
      <c r="AR459">
        <v>99</v>
      </c>
      <c r="AS459">
        <v>0</v>
      </c>
      <c r="AT459">
        <v>46.662816900000017</v>
      </c>
      <c r="AU459">
        <v>2533</v>
      </c>
      <c r="AV459">
        <v>1004</v>
      </c>
      <c r="AW459">
        <v>218422</v>
      </c>
    </row>
    <row r="460" spans="1:49" x14ac:dyDescent="0.25">
      <c r="A460" s="1" t="s">
        <v>479</v>
      </c>
      <c r="B460" s="1" t="s">
        <v>61</v>
      </c>
      <c r="C460" s="1">
        <v>2016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490148</v>
      </c>
      <c r="P460">
        <v>248410</v>
      </c>
      <c r="Q460">
        <v>241738</v>
      </c>
      <c r="R460">
        <v>32210.193000000003</v>
      </c>
      <c r="S460">
        <v>67026.941999999995</v>
      </c>
      <c r="T460">
        <v>65014.996000000006</v>
      </c>
      <c r="U460">
        <v>65874.232000000018</v>
      </c>
      <c r="V460">
        <v>59140.994999999995</v>
      </c>
      <c r="W460">
        <v>62570.478999999992</v>
      </c>
      <c r="X460">
        <v>67318.626999999993</v>
      </c>
      <c r="Y460">
        <v>41483.022000000004</v>
      </c>
      <c r="Z460">
        <v>21250.66</v>
      </c>
      <c r="AA460">
        <v>8469.7880000000005</v>
      </c>
      <c r="AB460" s="12">
        <f t="shared" si="37"/>
        <v>0</v>
      </c>
      <c r="AC460" s="12">
        <f t="shared" si="38"/>
        <v>0</v>
      </c>
      <c r="AD460" s="12">
        <f t="shared" si="39"/>
        <v>0</v>
      </c>
      <c r="AE460" s="12">
        <f t="shared" si="40"/>
        <v>0</v>
      </c>
      <c r="AF460" s="12">
        <f t="shared" si="40"/>
        <v>0</v>
      </c>
      <c r="AG460" s="12">
        <f t="shared" si="40"/>
        <v>0</v>
      </c>
      <c r="AH460" s="12">
        <f t="shared" si="40"/>
        <v>0</v>
      </c>
      <c r="AI460" s="12">
        <f t="shared" si="40"/>
        <v>0</v>
      </c>
      <c r="AJ460" s="12">
        <f t="shared" si="40"/>
        <v>0</v>
      </c>
      <c r="AK460" s="12">
        <f t="shared" si="40"/>
        <v>0</v>
      </c>
      <c r="AL460" t="e">
        <v>#N/A</v>
      </c>
      <c r="AM460" t="e">
        <v>#N/A</v>
      </c>
      <c r="AN460" t="e">
        <v>#N/A</v>
      </c>
      <c r="AO460" t="e">
        <v>#N/A</v>
      </c>
      <c r="AP460" t="e">
        <v>#N/A</v>
      </c>
      <c r="AQ460" t="e">
        <v>#N/A</v>
      </c>
      <c r="AR460" t="e">
        <v>#N/A</v>
      </c>
      <c r="AS460" t="e">
        <v>#N/A</v>
      </c>
      <c r="AT460">
        <v>43.276129099999991</v>
      </c>
      <c r="AU460">
        <v>1690</v>
      </c>
      <c r="AV460">
        <v>931</v>
      </c>
      <c r="AW460">
        <v>184497</v>
      </c>
    </row>
    <row r="461" spans="1:49" x14ac:dyDescent="0.25">
      <c r="A461" s="1" t="s">
        <v>480</v>
      </c>
      <c r="B461" s="1" t="s">
        <v>61</v>
      </c>
      <c r="C461" s="1">
        <v>2017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22</v>
      </c>
      <c r="N461">
        <v>22</v>
      </c>
      <c r="O461">
        <v>541693</v>
      </c>
      <c r="P461">
        <v>275298</v>
      </c>
      <c r="Q461">
        <v>266395</v>
      </c>
      <c r="R461">
        <v>34227</v>
      </c>
      <c r="S461">
        <v>72247</v>
      </c>
      <c r="T461">
        <v>75543</v>
      </c>
      <c r="U461">
        <v>76586</v>
      </c>
      <c r="V461">
        <v>65717</v>
      </c>
      <c r="W461">
        <v>66377</v>
      </c>
      <c r="X461">
        <v>74600</v>
      </c>
      <c r="Y461">
        <v>45551</v>
      </c>
      <c r="Z461">
        <v>21917</v>
      </c>
      <c r="AA461">
        <v>8928</v>
      </c>
      <c r="AB461" s="12">
        <f t="shared" si="37"/>
        <v>0</v>
      </c>
      <c r="AC461" s="12">
        <f t="shared" si="38"/>
        <v>0</v>
      </c>
      <c r="AD461" s="12">
        <f t="shared" si="39"/>
        <v>0</v>
      </c>
      <c r="AE461" s="12">
        <f t="shared" si="40"/>
        <v>0</v>
      </c>
      <c r="AF461" s="12">
        <f t="shared" si="40"/>
        <v>0</v>
      </c>
      <c r="AG461" s="12">
        <f t="shared" si="40"/>
        <v>0</v>
      </c>
      <c r="AH461" s="12">
        <f t="shared" si="40"/>
        <v>0</v>
      </c>
      <c r="AI461" s="12">
        <f t="shared" si="40"/>
        <v>0</v>
      </c>
      <c r="AJ461" s="12">
        <f t="shared" si="40"/>
        <v>0</v>
      </c>
      <c r="AK461" s="12">
        <f t="shared" si="40"/>
        <v>2.4641577060931898E-3</v>
      </c>
      <c r="AL461" t="e">
        <v>#N/A</v>
      </c>
      <c r="AM461" t="e">
        <v>#N/A</v>
      </c>
      <c r="AN461" t="e">
        <v>#N/A</v>
      </c>
      <c r="AO461" t="e">
        <v>#N/A</v>
      </c>
      <c r="AP461" t="e">
        <v>#N/A</v>
      </c>
      <c r="AQ461" t="e">
        <v>#N/A</v>
      </c>
      <c r="AR461" t="e">
        <v>#N/A</v>
      </c>
      <c r="AS461" t="e">
        <v>#N/A</v>
      </c>
      <c r="AT461">
        <v>73.43158489999999</v>
      </c>
      <c r="AU461">
        <v>4081</v>
      </c>
      <c r="AV461">
        <v>1259</v>
      </c>
      <c r="AW461">
        <v>248206</v>
      </c>
    </row>
    <row r="462" spans="1:49" x14ac:dyDescent="0.25">
      <c r="A462" s="3" t="s">
        <v>62</v>
      </c>
      <c r="B462" s="3"/>
      <c r="C462" s="3"/>
      <c r="D462" s="4">
        <v>0</v>
      </c>
      <c r="E462" s="4">
        <v>10</v>
      </c>
      <c r="F462" s="4">
        <v>11</v>
      </c>
      <c r="G462" s="4">
        <v>304</v>
      </c>
      <c r="H462" s="4">
        <v>1192</v>
      </c>
      <c r="I462" s="4">
        <v>7779</v>
      </c>
      <c r="J462" s="4">
        <v>26857</v>
      </c>
      <c r="K462" s="4">
        <v>53446</v>
      </c>
      <c r="L462" s="4">
        <v>113081</v>
      </c>
      <c r="M462" s="4">
        <v>212739</v>
      </c>
      <c r="N462" s="4">
        <v>415419</v>
      </c>
      <c r="O462">
        <v>2741996541</v>
      </c>
      <c r="P462">
        <v>1348512299</v>
      </c>
      <c r="Q462">
        <v>1393484242</v>
      </c>
      <c r="R462">
        <v>177303732.02900022</v>
      </c>
      <c r="S462">
        <v>360898903.79800004</v>
      </c>
      <c r="T462">
        <v>384656072.73300016</v>
      </c>
      <c r="U462">
        <v>369812794.63199979</v>
      </c>
      <c r="V462">
        <v>364034804.06099969</v>
      </c>
      <c r="W462">
        <v>387799589.6679998</v>
      </c>
      <c r="X462">
        <v>327164754.34399992</v>
      </c>
      <c r="Y462">
        <v>203437546.23699993</v>
      </c>
      <c r="Z462">
        <v>117414655.07100011</v>
      </c>
      <c r="AA462">
        <f>SUM(AA3:AA461)</f>
        <v>49555721.529999979</v>
      </c>
      <c r="AB462" s="12">
        <f t="shared" si="37"/>
        <v>0</v>
      </c>
      <c r="AC462" s="12">
        <f t="shared" si="38"/>
        <v>2.7708590673905549E-8</v>
      </c>
      <c r="AD462" s="12">
        <f t="shared" si="39"/>
        <v>2.8596974751612429E-8</v>
      </c>
      <c r="AE462" s="12">
        <f t="shared" si="40"/>
        <v>8.2203754010866495E-7</v>
      </c>
      <c r="AF462" s="12">
        <f t="shared" si="40"/>
        <v>3.274412189995608E-6</v>
      </c>
      <c r="AG462" s="12">
        <f t="shared" si="40"/>
        <v>2.005933014694446E-5</v>
      </c>
      <c r="AH462" s="12">
        <f t="shared" si="40"/>
        <v>8.2090138510950358E-5</v>
      </c>
      <c r="AI462" s="12">
        <f t="shared" si="40"/>
        <v>2.6271453322454388E-4</v>
      </c>
      <c r="AJ462" s="12">
        <f t="shared" si="40"/>
        <v>9.6309102072156521E-4</v>
      </c>
      <c r="AK462" s="12">
        <f t="shared" si="40"/>
        <v>4.2929250837607591E-3</v>
      </c>
      <c r="AL462">
        <v>1940092</v>
      </c>
      <c r="AM462">
        <v>140291.87000000008</v>
      </c>
      <c r="AN462">
        <v>44926</v>
      </c>
      <c r="AO462">
        <v>117183</v>
      </c>
      <c r="AP462">
        <v>90825</v>
      </c>
      <c r="AQ462">
        <v>1</v>
      </c>
      <c r="AR462">
        <v>66267</v>
      </c>
      <c r="AS462">
        <v>286</v>
      </c>
      <c r="AT462">
        <v>41959.298379700012</v>
      </c>
      <c r="AU462">
        <v>9053542</v>
      </c>
      <c r="AV462">
        <v>964067</v>
      </c>
      <c r="AW462">
        <v>423065949</v>
      </c>
    </row>
  </sheetData>
  <autoFilter ref="AT2:AW462" xr:uid="{00000000-0009-0000-0000-000000000000}"/>
  <mergeCells count="5">
    <mergeCell ref="D1:N1"/>
    <mergeCell ref="O1:AA1"/>
    <mergeCell ref="AL1:AS1"/>
    <mergeCell ref="AT1:AW1"/>
    <mergeCell ref="AB1:A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AD20"/>
  <sheetViews>
    <sheetView workbookViewId="0">
      <selection activeCell="D4" sqref="D4:K4"/>
    </sheetView>
  </sheetViews>
  <sheetFormatPr defaultRowHeight="15.75" x14ac:dyDescent="0.25"/>
  <cols>
    <col min="1" max="1" width="3.25" bestFit="1" customWidth="1"/>
    <col min="2" max="2" width="18.625" customWidth="1"/>
    <col min="3" max="3" width="16.75" bestFit="1" customWidth="1"/>
    <col min="4" max="4" width="15.375" customWidth="1"/>
    <col min="5" max="6" width="10.5" customWidth="1"/>
    <col min="7" max="7" width="10.5" bestFit="1" customWidth="1"/>
    <col min="8" max="8" width="10.5" customWidth="1"/>
    <col min="9" max="11" width="10.5" bestFit="1" customWidth="1"/>
    <col min="12" max="12" width="8.875" bestFit="1" customWidth="1"/>
    <col min="13" max="13" width="11" customWidth="1"/>
    <col min="14" max="14" width="15.375" customWidth="1"/>
    <col min="15" max="15" width="20.25" bestFit="1" customWidth="1"/>
    <col min="16" max="16" width="22.125" bestFit="1" customWidth="1"/>
    <col min="17" max="24" width="15.5" bestFit="1" customWidth="1"/>
    <col min="25" max="25" width="14.5" bestFit="1" customWidth="1"/>
    <col min="26" max="26" width="14.5" customWidth="1"/>
    <col min="27" max="27" width="12.375" bestFit="1" customWidth="1"/>
    <col min="28" max="28" width="18.875" bestFit="1" customWidth="1"/>
    <col min="29" max="29" width="15.5" bestFit="1" customWidth="1"/>
  </cols>
  <sheetData>
    <row r="1" spans="1:30" x14ac:dyDescent="0.25">
      <c r="A1" s="17" t="s">
        <v>545</v>
      </c>
      <c r="B1" s="18"/>
      <c r="C1" s="18" t="s">
        <v>546</v>
      </c>
      <c r="D1" s="18" t="s">
        <v>547</v>
      </c>
      <c r="E1" s="18" t="s">
        <v>542</v>
      </c>
      <c r="F1" s="18" t="s">
        <v>551</v>
      </c>
      <c r="G1" s="18"/>
      <c r="H1" s="18"/>
      <c r="I1" s="18"/>
      <c r="J1" s="18"/>
      <c r="K1" s="18"/>
      <c r="L1" s="18"/>
      <c r="M1" s="19"/>
    </row>
    <row r="2" spans="1:30" ht="16.5" thickBot="1" x14ac:dyDescent="0.3">
      <c r="A2" s="20"/>
      <c r="B2" s="21"/>
      <c r="C2" s="21" t="s">
        <v>548</v>
      </c>
      <c r="D2" s="21" t="s">
        <v>549</v>
      </c>
      <c r="E2" s="21" t="s">
        <v>550</v>
      </c>
      <c r="F2" s="21" t="s">
        <v>550</v>
      </c>
      <c r="G2" s="21"/>
      <c r="H2" s="21"/>
      <c r="I2" s="21"/>
      <c r="J2" s="21"/>
      <c r="K2" s="21"/>
      <c r="L2" s="21"/>
      <c r="M2" s="22"/>
    </row>
    <row r="3" spans="1:30" x14ac:dyDescent="0.25">
      <c r="A3" s="14" t="s">
        <v>552</v>
      </c>
      <c r="B3" s="15"/>
      <c r="C3" s="15" t="s">
        <v>553</v>
      </c>
      <c r="D3" s="53" t="s">
        <v>554</v>
      </c>
      <c r="E3" s="53"/>
      <c r="F3" s="53"/>
      <c r="G3" s="53"/>
      <c r="H3" s="53"/>
      <c r="I3" s="53"/>
      <c r="J3" s="53"/>
      <c r="K3" s="53"/>
      <c r="L3" s="53"/>
      <c r="M3" s="54"/>
    </row>
    <row r="4" spans="1:30" x14ac:dyDescent="0.25">
      <c r="A4" s="23"/>
      <c r="B4" s="13"/>
      <c r="C4" s="13" t="s">
        <v>555</v>
      </c>
      <c r="D4" s="61" t="s">
        <v>556</v>
      </c>
      <c r="E4" s="61"/>
      <c r="F4" s="61"/>
      <c r="G4" s="61"/>
      <c r="H4" s="61"/>
      <c r="I4" s="61"/>
      <c r="J4" s="61"/>
      <c r="K4" s="61"/>
      <c r="L4" s="13"/>
      <c r="M4" s="24"/>
    </row>
    <row r="5" spans="1:30" x14ac:dyDescent="0.25">
      <c r="A5" s="23"/>
      <c r="B5" s="13"/>
      <c r="C5" s="13"/>
      <c r="D5" s="61" t="s">
        <v>547</v>
      </c>
      <c r="E5" s="61"/>
      <c r="F5" s="61"/>
      <c r="G5" s="61"/>
      <c r="H5" s="61"/>
      <c r="I5" s="61"/>
      <c r="J5" s="61"/>
      <c r="K5" s="61"/>
      <c r="L5" s="13"/>
      <c r="M5" s="24"/>
    </row>
    <row r="6" spans="1:30" ht="16.5" thickBot="1" x14ac:dyDescent="0.3">
      <c r="A6" s="25"/>
      <c r="B6" s="26"/>
      <c r="C6" s="26"/>
      <c r="D6" s="62" t="s">
        <v>557</v>
      </c>
      <c r="E6" s="62"/>
      <c r="F6" s="62"/>
      <c r="G6" s="62"/>
      <c r="H6" s="62"/>
      <c r="I6" s="62"/>
      <c r="J6" s="62"/>
      <c r="K6" s="62"/>
      <c r="L6" s="26"/>
      <c r="M6" s="27"/>
    </row>
    <row r="7" spans="1:30" x14ac:dyDescent="0.25">
      <c r="A7" s="17" t="s">
        <v>558</v>
      </c>
      <c r="B7" s="18"/>
      <c r="C7" s="57" t="s">
        <v>540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8" t="s">
        <v>541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 t="s">
        <v>543</v>
      </c>
      <c r="AB7" s="59"/>
      <c r="AC7" s="60"/>
      <c r="AD7" s="2"/>
    </row>
    <row r="8" spans="1:30" x14ac:dyDescent="0.25">
      <c r="A8" s="33"/>
      <c r="B8" s="34"/>
      <c r="C8" s="28" t="s">
        <v>66</v>
      </c>
      <c r="D8" s="28" t="s">
        <v>3</v>
      </c>
      <c r="E8" s="28" t="s">
        <v>4</v>
      </c>
      <c r="F8" s="28" t="s">
        <v>5</v>
      </c>
      <c r="G8" s="28" t="s">
        <v>6</v>
      </c>
      <c r="H8" s="28" t="s">
        <v>7</v>
      </c>
      <c r="I8" s="28" t="s">
        <v>8</v>
      </c>
      <c r="J8" s="28" t="s">
        <v>9</v>
      </c>
      <c r="K8" s="28" t="s">
        <v>10</v>
      </c>
      <c r="L8" s="28" t="s">
        <v>11</v>
      </c>
      <c r="M8" s="28" t="s">
        <v>62</v>
      </c>
      <c r="N8" s="29" t="s">
        <v>63</v>
      </c>
      <c r="O8" s="29" t="s">
        <v>64</v>
      </c>
      <c r="P8" s="29" t="s">
        <v>65</v>
      </c>
      <c r="Q8" s="29" t="s">
        <v>66</v>
      </c>
      <c r="R8" s="29" t="s">
        <v>3</v>
      </c>
      <c r="S8" s="29" t="s">
        <v>4</v>
      </c>
      <c r="T8" s="29" t="s">
        <v>5</v>
      </c>
      <c r="U8" s="29" t="s">
        <v>6</v>
      </c>
      <c r="V8" s="29" t="s">
        <v>7</v>
      </c>
      <c r="W8" s="29" t="s">
        <v>8</v>
      </c>
      <c r="X8" s="29" t="s">
        <v>9</v>
      </c>
      <c r="Y8" s="29" t="s">
        <v>10</v>
      </c>
      <c r="Z8" s="29" t="s">
        <v>11</v>
      </c>
      <c r="AA8" s="30" t="s">
        <v>76</v>
      </c>
      <c r="AB8" s="30" t="s">
        <v>77</v>
      </c>
      <c r="AC8" s="32" t="s">
        <v>78</v>
      </c>
    </row>
    <row r="9" spans="1:30" x14ac:dyDescent="0.25">
      <c r="A9" s="33"/>
      <c r="B9" s="34" t="s">
        <v>559</v>
      </c>
      <c r="C9" s="35">
        <f>_xlfn.VAR.S('Integrated Data Set'!D3:D461)</f>
        <v>0</v>
      </c>
      <c r="D9" s="35">
        <f>_xlfn.VAR.S('Integrated Data Set'!E3:E461)</f>
        <v>0.2178649237472767</v>
      </c>
      <c r="E9" s="35">
        <f>_xlfn.VAR.S('Integrated Data Set'!F3:F461)</f>
        <v>0.26361655773420478</v>
      </c>
      <c r="F9" s="35">
        <f>_xlfn.VAR.S('Integrated Data Set'!G3:G461)</f>
        <v>29.442484611505929</v>
      </c>
      <c r="G9" s="35">
        <f>_xlfn.VAR.S('Integrated Data Set'!H3:H461)</f>
        <v>134.8262788861299</v>
      </c>
      <c r="H9" s="35">
        <f>_xlfn.VAR.S('Integrated Data Set'!I3:I461)</f>
        <v>1727.3160373319636</v>
      </c>
      <c r="I9" s="35">
        <f>_xlfn.VAR.S('Integrated Data Set'!J3:J461)</f>
        <v>10337.726384488778</v>
      </c>
      <c r="J9" s="35">
        <f>_xlfn.VAR.S('Integrated Data Set'!K3:K461)</f>
        <v>28259.692363311166</v>
      </c>
      <c r="K9" s="35">
        <f>_xlfn.VAR.S('Integrated Data Set'!L3:L461)</f>
        <v>93695.603143343687</v>
      </c>
      <c r="L9" s="35">
        <f>_xlfn.VAR.S('Integrated Data Set'!M3:M461)</f>
        <v>303916.06250535155</v>
      </c>
      <c r="M9" s="35">
        <f>_xlfn.VAR.S('Integrated Data Set'!N3:N461)</f>
        <v>1332863.7265176815</v>
      </c>
      <c r="N9" s="35">
        <f>_xlfn.VAR.P('Integrated Data Set'!O3:O461)</f>
        <v>46231461355325.125</v>
      </c>
      <c r="O9" s="35">
        <f>_xlfn.VAR.P('Integrated Data Set'!P3:P461)</f>
        <v>11269681963976.703</v>
      </c>
      <c r="P9" s="35">
        <f>_xlfn.VAR.P('Integrated Data Set'!Q3:Q461)</f>
        <v>11853676664580.15</v>
      </c>
      <c r="Q9" s="36">
        <f>_xlfn.VAR.P('Integrated Data Set'!R3:R461)</f>
        <v>208327186916.80515</v>
      </c>
      <c r="R9" s="36">
        <f>_xlfn.VAR.P('Integrated Data Set'!S3:S461)</f>
        <v>837675846001.93152</v>
      </c>
      <c r="S9" s="36">
        <f>_xlfn.VAR.P('Integrated Data Set'!T3:T461)</f>
        <v>949468209238.96155</v>
      </c>
      <c r="T9" s="36">
        <f>_xlfn.VAR.P('Integrated Data Set'!U3:U461)</f>
        <v>924847333998.11755</v>
      </c>
      <c r="U9" s="36">
        <f>_xlfn.VAR.P('Integrated Data Set'!V3:V461)</f>
        <v>866392229552.47705</v>
      </c>
      <c r="V9" s="36">
        <f>_xlfn.VAR.P('Integrated Data Set'!W3:W461)</f>
        <v>896047668603.92444</v>
      </c>
      <c r="W9" s="36">
        <f>_xlfn.VAR.P('Integrated Data Set'!X3:X461)</f>
        <v>595053032366.9408</v>
      </c>
      <c r="X9" s="36">
        <f>_xlfn.VAR.P('Integrated Data Set'!Y3:Y461)</f>
        <v>233711789729.37662</v>
      </c>
      <c r="Y9" s="36">
        <f>_xlfn.VAR.P('Integrated Data Set'!Z3:Z461)</f>
        <v>80193766683.517319</v>
      </c>
      <c r="Z9" s="36">
        <f>_xlfn.VAR.P('Integrated Data Set'!AA3:AA461)</f>
        <v>14943822151.148853</v>
      </c>
      <c r="AA9" s="36">
        <f>_xlfn.VAR.S('Integrated Data Set'!AU4:AU461)</f>
        <v>293757422.841887</v>
      </c>
      <c r="AB9" s="34">
        <f>_xlfn.VAR.S('Integrated Data Set'!AV4:AV461)</f>
        <v>2178667.9441965353</v>
      </c>
      <c r="AC9" s="37">
        <f>_xlfn.VAR.S('Integrated Data Set'!AW4:AW461)</f>
        <v>531031541762.88593</v>
      </c>
    </row>
    <row r="10" spans="1:30" x14ac:dyDescent="0.25">
      <c r="A10" s="33"/>
      <c r="B10" s="34" t="s">
        <v>560</v>
      </c>
      <c r="C10" s="35">
        <f>_xlfn.STDEV.S('Integrated Data Set'!D3:D461)</f>
        <v>0</v>
      </c>
      <c r="D10" s="35">
        <f>_xlfn.STDEV.S('Integrated Data Set'!E3:E461)</f>
        <v>0.46676002800933664</v>
      </c>
      <c r="E10" s="35">
        <f>_xlfn.STDEV.S('Integrated Data Set'!F3:F461)</f>
        <v>0.51343603081027023</v>
      </c>
      <c r="F10" s="35">
        <f>_xlfn.STDEV.S('Integrated Data Set'!G3:G461)</f>
        <v>5.4260929416575543</v>
      </c>
      <c r="G10" s="35">
        <f>_xlfn.STDEV.S('Integrated Data Set'!H3:H461)</f>
        <v>11.611471865621942</v>
      </c>
      <c r="H10" s="35">
        <f>_xlfn.STDEV.S('Integrated Data Set'!I3:I461)</f>
        <v>41.560991775124464</v>
      </c>
      <c r="I10" s="35">
        <f>_xlfn.STDEV.S('Integrated Data Set'!J3:J461)</f>
        <v>101.67461032376164</v>
      </c>
      <c r="J10" s="35">
        <f>_xlfn.STDEV.S('Integrated Data Set'!K3:K461)</f>
        <v>168.10619370895043</v>
      </c>
      <c r="K10" s="35">
        <f>_xlfn.STDEV.S('Integrated Data Set'!L3:L461)</f>
        <v>306.09737526372828</v>
      </c>
      <c r="L10" s="35">
        <f>_xlfn.STDEV.S('Integrated Data Set'!M3:M461)</f>
        <v>551.28582650504586</v>
      </c>
      <c r="M10" s="35">
        <f>_xlfn.STDEV.S('Integrated Data Set'!N3:N461)</f>
        <v>1154.4971747551751</v>
      </c>
      <c r="N10" s="35">
        <f>_xlfn.STDEV.P('Integrated Data Set'!O3:O461)</f>
        <v>6799372.1294929227</v>
      </c>
      <c r="O10" s="35">
        <f>_xlfn.STDEV.P('Integrated Data Set'!P3:P461)</f>
        <v>3357034.6980596883</v>
      </c>
      <c r="P10" s="35">
        <f>_xlfn.STDEV.P('Integrated Data Set'!Q3:Q461)</f>
        <v>3442916.8831936899</v>
      </c>
      <c r="Q10" s="34">
        <f>_xlfn.STDEV.P('Integrated Data Set'!R3:R461)</f>
        <v>456428.73147601605</v>
      </c>
      <c r="R10" s="34">
        <f>_xlfn.STDEV.P('Integrated Data Set'!S3:S461)</f>
        <v>915246.33077763906</v>
      </c>
      <c r="S10" s="34">
        <f>_xlfn.STDEV.P('Integrated Data Set'!T3:T461)</f>
        <v>974406.59338848968</v>
      </c>
      <c r="T10" s="34">
        <f>_xlfn.STDEV.P('Integrated Data Set'!U3:U461)</f>
        <v>961689.83253339923</v>
      </c>
      <c r="U10" s="34">
        <f>_xlfn.STDEV.P('Integrated Data Set'!V3:V461)</f>
        <v>930801.92820625217</v>
      </c>
      <c r="V10" s="34">
        <f>_xlfn.STDEV.P('Integrated Data Set'!W3:W461)</f>
        <v>946597.9445381891</v>
      </c>
      <c r="W10" s="34">
        <f>_xlfn.STDEV.P('Integrated Data Set'!X3:X461)</f>
        <v>771396.80603885103</v>
      </c>
      <c r="X10" s="34">
        <f>_xlfn.STDEV.P('Integrated Data Set'!Y3:Y461)</f>
        <v>483437.47240917996</v>
      </c>
      <c r="Y10" s="34">
        <f>_xlfn.STDEV.P('Integrated Data Set'!Z3:Z461)</f>
        <v>283185.03965343459</v>
      </c>
      <c r="Z10" s="34">
        <f>_xlfn.STDEV.P('Integrated Data Set'!AA3:AA461)</f>
        <v>122244.92689330241</v>
      </c>
      <c r="AA10" s="34">
        <f>_xlfn.STDEV.S('Integrated Data Set'!AU4:AU461)</f>
        <v>17139.353046188382</v>
      </c>
      <c r="AB10" s="34">
        <f>_xlfn.STDEV.S('Integrated Data Set'!AV4:AV461)</f>
        <v>1476.031146079423</v>
      </c>
      <c r="AC10" s="38">
        <f>_xlfn.STDEV.S('Integrated Data Set'!AW4:AW461)</f>
        <v>728719.11033187946</v>
      </c>
    </row>
    <row r="11" spans="1:30" ht="16.5" thickBot="1" x14ac:dyDescent="0.3">
      <c r="A11" s="39"/>
      <c r="B11" s="40" t="s">
        <v>561</v>
      </c>
      <c r="C11" s="40">
        <f>AVERAGE('Integrated Data Set'!D36:D460)</f>
        <v>0</v>
      </c>
      <c r="D11" s="40">
        <f>AVERAGE('Integrated Data Set'!E36:E460)</f>
        <v>2.3529411764705882E-2</v>
      </c>
      <c r="E11" s="40">
        <f>AVERAGE('Integrated Data Set'!F36:F460)</f>
        <v>2.5882352941176471E-2</v>
      </c>
      <c r="F11" s="40">
        <f>AVERAGE('Integrated Data Set'!G36:G460)</f>
        <v>0.71529411764705886</v>
      </c>
      <c r="G11" s="40">
        <f>AVERAGE('Integrated Data Set'!H36:H460)</f>
        <v>2.7223529411764704</v>
      </c>
      <c r="H11" s="40">
        <f>AVERAGE('Integrated Data Set'!I36:I460)</f>
        <v>17.842352941176472</v>
      </c>
      <c r="I11" s="40">
        <f>AVERAGE('Integrated Data Set'!J36:J460)</f>
        <v>61.195294117647059</v>
      </c>
      <c r="J11" s="40">
        <f>AVERAGE('Integrated Data Set'!K36:K460)</f>
        <v>120.1364705882353</v>
      </c>
      <c r="K11" s="40">
        <f>AVERAGE('Integrated Data Set'!L36:L460)</f>
        <v>253.2235294117647</v>
      </c>
      <c r="L11" s="40">
        <f>AVERAGE('Integrated Data Set'!M36:M460)</f>
        <v>482.18823529411765</v>
      </c>
      <c r="M11" s="40">
        <f>AVERAGE('Integrated Data Set'!N36:N460)</f>
        <v>938.07294117647064</v>
      </c>
      <c r="N11" s="40">
        <f>AVERAGE('Integrated Data Set'!O36:O460)</f>
        <v>6162697.6823529415</v>
      </c>
      <c r="O11" s="40">
        <f>AVERAGE('Integrated Data Set'!P36:P460)</f>
        <v>3030349.5435294118</v>
      </c>
      <c r="P11" s="40">
        <f>AVERAGE('Integrated Data Set'!Q36:Q460)</f>
        <v>3132348.1388235292</v>
      </c>
      <c r="Q11" s="40">
        <f>AVERAGE('Integrated Data Set'!R36:R460)</f>
        <v>397721.95048705908</v>
      </c>
      <c r="R11" s="40">
        <f>AVERAGE('Integrated Data Set'!S36:S460)</f>
        <v>809965.78427294153</v>
      </c>
      <c r="S11" s="40">
        <f>AVERAGE('Integrated Data Set'!T36:T460)</f>
        <v>864329.96583764767</v>
      </c>
      <c r="T11" s="40">
        <f>AVERAGE('Integrated Data Set'!U36:U460)</f>
        <v>831588.7605270585</v>
      </c>
      <c r="U11" s="40">
        <f>AVERAGE('Integrated Data Set'!V36:V460)</f>
        <v>819310.29876470496</v>
      </c>
      <c r="V11" s="40">
        <f>AVERAGE('Integrated Data Set'!W36:W460)</f>
        <v>873555.5584023525</v>
      </c>
      <c r="W11" s="40">
        <f>AVERAGE('Integrated Data Set'!X36:X460)</f>
        <v>735593.71995294094</v>
      </c>
      <c r="X11" s="40">
        <f>AVERAGE('Integrated Data Set'!Y36:Y460)</f>
        <v>455569.91831529414</v>
      </c>
      <c r="Y11" s="40">
        <f>AVERAGE('Integrated Data Set'!Z36:Z460)</f>
        <v>263373.52895764733</v>
      </c>
      <c r="Z11" s="40">
        <f>AVERAGE('Integrated Data Set'!AA36:AA460)</f>
        <v>111906.91140941174</v>
      </c>
      <c r="AA11" s="40">
        <f>AVERAGE('Integrated Data Set'!AU345:AU461)</f>
        <v>12615.17094017094</v>
      </c>
      <c r="AB11" s="40">
        <f>AVERAGE('Integrated Data Set'!AV345:AV461)</f>
        <v>1690.2051282051282</v>
      </c>
      <c r="AC11" s="41">
        <f>AVERAGE('Integrated Data Set'!AW345:AW461)</f>
        <v>649580.39316239313</v>
      </c>
    </row>
    <row r="12" spans="1:30" x14ac:dyDescent="0.25">
      <c r="A12" s="14" t="s">
        <v>562</v>
      </c>
      <c r="B12" s="15" t="s">
        <v>563</v>
      </c>
      <c r="C12" s="42">
        <f>C10+C11</f>
        <v>0</v>
      </c>
      <c r="D12" s="42">
        <f t="shared" ref="D12:AC12" si="0">D10+D11</f>
        <v>0.49028943977404249</v>
      </c>
      <c r="E12" s="42">
        <f t="shared" si="0"/>
        <v>0.53931838375144669</v>
      </c>
      <c r="F12" s="42">
        <f t="shared" si="0"/>
        <v>6.1413870593046127</v>
      </c>
      <c r="G12" s="42">
        <f t="shared" si="0"/>
        <v>14.333824806798413</v>
      </c>
      <c r="H12" s="42">
        <f t="shared" si="0"/>
        <v>59.403344716300936</v>
      </c>
      <c r="I12" s="42">
        <f t="shared" si="0"/>
        <v>162.86990444140869</v>
      </c>
      <c r="J12" s="42">
        <f t="shared" si="0"/>
        <v>288.24266429718574</v>
      </c>
      <c r="K12" s="42">
        <f t="shared" si="0"/>
        <v>559.32090467549301</v>
      </c>
      <c r="L12" s="42">
        <f t="shared" si="0"/>
        <v>1033.4740617991636</v>
      </c>
      <c r="M12" s="42">
        <f t="shared" si="0"/>
        <v>2092.5701159316459</v>
      </c>
      <c r="N12" s="42">
        <f t="shared" si="0"/>
        <v>12962069.811845865</v>
      </c>
      <c r="O12" s="42">
        <f t="shared" si="0"/>
        <v>6387384.2415891001</v>
      </c>
      <c r="P12" s="42">
        <f t="shared" si="0"/>
        <v>6575265.0220172191</v>
      </c>
      <c r="Q12" s="42">
        <f t="shared" si="0"/>
        <v>854150.68196307519</v>
      </c>
      <c r="R12" s="42">
        <f t="shared" si="0"/>
        <v>1725212.1150505806</v>
      </c>
      <c r="S12" s="42">
        <f t="shared" si="0"/>
        <v>1838736.5592261374</v>
      </c>
      <c r="T12" s="42">
        <f t="shared" si="0"/>
        <v>1793278.5930604576</v>
      </c>
      <c r="U12" s="42">
        <f t="shared" si="0"/>
        <v>1750112.2269709571</v>
      </c>
      <c r="V12" s="42">
        <f t="shared" si="0"/>
        <v>1820153.5029405416</v>
      </c>
      <c r="W12" s="42">
        <f t="shared" si="0"/>
        <v>1506990.5259917919</v>
      </c>
      <c r="X12" s="42">
        <f t="shared" si="0"/>
        <v>939007.3907244741</v>
      </c>
      <c r="Y12" s="42">
        <f t="shared" si="0"/>
        <v>546558.56861108192</v>
      </c>
      <c r="Z12" s="42">
        <f t="shared" si="0"/>
        <v>234151.83830271417</v>
      </c>
      <c r="AA12" s="42">
        <f t="shared" si="0"/>
        <v>29754.523986359323</v>
      </c>
      <c r="AB12" s="42">
        <f t="shared" si="0"/>
        <v>3166.2362742845512</v>
      </c>
      <c r="AC12" s="43">
        <f t="shared" si="0"/>
        <v>1378299.5034942725</v>
      </c>
    </row>
    <row r="13" spans="1:30" x14ac:dyDescent="0.25">
      <c r="A13" s="23"/>
      <c r="B13" s="13" t="s">
        <v>564</v>
      </c>
      <c r="C13" s="31">
        <f>C10-C11</f>
        <v>0</v>
      </c>
      <c r="D13" s="31">
        <f t="shared" ref="D13:AC13" si="1">D10-D11</f>
        <v>0.44323061624463078</v>
      </c>
      <c r="E13" s="31">
        <f t="shared" si="1"/>
        <v>0.48755367786909376</v>
      </c>
      <c r="F13" s="31">
        <f t="shared" si="1"/>
        <v>4.7107988240104959</v>
      </c>
      <c r="G13" s="31">
        <f t="shared" si="1"/>
        <v>8.8891189244454711</v>
      </c>
      <c r="H13" s="31">
        <f t="shared" si="1"/>
        <v>23.718638833947992</v>
      </c>
      <c r="I13" s="31">
        <f t="shared" si="1"/>
        <v>40.479316206114582</v>
      </c>
      <c r="J13" s="31">
        <f t="shared" si="1"/>
        <v>47.96972312071513</v>
      </c>
      <c r="K13" s="31">
        <f t="shared" si="1"/>
        <v>52.87384585196358</v>
      </c>
      <c r="L13" s="31">
        <f t="shared" si="1"/>
        <v>69.097591210928215</v>
      </c>
      <c r="M13" s="31">
        <f t="shared" si="1"/>
        <v>216.4242335787045</v>
      </c>
      <c r="N13" s="31">
        <f t="shared" si="1"/>
        <v>636674.4471399812</v>
      </c>
      <c r="O13" s="31">
        <f t="shared" si="1"/>
        <v>326685.15453027654</v>
      </c>
      <c r="P13" s="31">
        <f t="shared" si="1"/>
        <v>310568.74437016062</v>
      </c>
      <c r="Q13" s="31">
        <f t="shared" si="1"/>
        <v>58706.780988956976</v>
      </c>
      <c r="R13" s="31">
        <f t="shared" si="1"/>
        <v>105280.54650469753</v>
      </c>
      <c r="S13" s="31">
        <f t="shared" si="1"/>
        <v>110076.62755084201</v>
      </c>
      <c r="T13" s="31">
        <f t="shared" si="1"/>
        <v>130101.07200634072</v>
      </c>
      <c r="U13" s="31">
        <f t="shared" si="1"/>
        <v>111491.62944154721</v>
      </c>
      <c r="V13" s="31">
        <f t="shared" si="1"/>
        <v>73042.386135836598</v>
      </c>
      <c r="W13" s="31">
        <f t="shared" si="1"/>
        <v>35803.086085910094</v>
      </c>
      <c r="X13" s="31">
        <f t="shared" si="1"/>
        <v>27867.554093885818</v>
      </c>
      <c r="Y13" s="31">
        <f t="shared" si="1"/>
        <v>19811.510695787263</v>
      </c>
      <c r="Z13" s="31">
        <f t="shared" si="1"/>
        <v>10338.015483890675</v>
      </c>
      <c r="AA13" s="31">
        <f t="shared" si="1"/>
        <v>4524.1821060174425</v>
      </c>
      <c r="AB13" s="31">
        <f t="shared" si="1"/>
        <v>-214.17398212570515</v>
      </c>
      <c r="AC13" s="44">
        <f t="shared" si="1"/>
        <v>79138.717169486335</v>
      </c>
    </row>
    <row r="14" spans="1:30" ht="16.5" thickBot="1" x14ac:dyDescent="0.3">
      <c r="A14" s="46"/>
      <c r="B14" s="16" t="s">
        <v>569</v>
      </c>
      <c r="C14" s="16">
        <v>0</v>
      </c>
      <c r="D14" s="47">
        <f>COUNTIF('Integrated Data Set'!E3:E461,"&gt;0")/'Integrated Data Set'!E462</f>
        <v>0.1</v>
      </c>
      <c r="E14" s="47">
        <f>COUNTIF('Integrated Data Set'!F3:F461,"&gt;1")/'Integrated Data Set'!F462</f>
        <v>9.0909090909090912E-2</v>
      </c>
      <c r="F14" s="47">
        <f>COUNTIF('Integrated Data Set'!G3:G461,"&gt;6")/'Integrated Data Set'!G462</f>
        <v>3.9473684210526314E-2</v>
      </c>
      <c r="G14" s="47">
        <f>COUNTIF('Integrated Data Set'!H3:H461,"&gt;14")/'Integrated Data Set'!H462</f>
        <v>2.0134228187919462E-2</v>
      </c>
      <c r="H14" s="47">
        <f>COUNTIF('Integrated Data Set'!I3:I461,"&gt;59")/'Integrated Data Set'!I462</f>
        <v>4.8849466512405192E-3</v>
      </c>
      <c r="I14" s="47">
        <f>COUNTIF('Integrated Data Set'!J3:J461,"&gt;163")/'Integrated Data Set'!J462</f>
        <v>2.3457571582827567E-3</v>
      </c>
      <c r="J14" s="47">
        <f>COUNTIF('Integrated Data Set'!K3:K461,"&gt;288")/'Integrated Data Set'!K462</f>
        <v>1.1039179732814429E-3</v>
      </c>
      <c r="K14" s="47">
        <f>COUNTIF('Integrated Data Set'!L3:L461,"&gt;559")/'Integrated Data Set'!L462</f>
        <v>5.0406345893651457E-4</v>
      </c>
      <c r="L14" s="47">
        <f>COUNTIF('Integrated Data Set'!M3:M461,"&gt;1033")/'Integrated Data Set'!M462</f>
        <v>2.4913156496928163E-4</v>
      </c>
      <c r="M14" s="47">
        <f>COUNTIF('Integrated Data Set'!N3:N461,"&gt;2093")/'Integrated Data Set'!N462</f>
        <v>1.3721086421179579E-4</v>
      </c>
      <c r="N14" s="47">
        <f>COUNTIF('Integrated Data Set'!O3:O461,"&gt;12962070")/'Integrated Data Set'!O462</f>
        <v>1.3129119406865073E-8</v>
      </c>
      <c r="O14" s="47">
        <f>COUNTIF('Integrated Data Set'!P3:P461,"&gt;6387384")/'Integrated Data Set'!P462</f>
        <v>2.6696085772963351E-8</v>
      </c>
      <c r="P14" s="47">
        <f>COUNTIF('Integrated Data Set'!Q3:Q461,"&gt;6575265")/'Integrated Data Set'!Q462</f>
        <v>2.583452249759994E-8</v>
      </c>
      <c r="Q14" s="47">
        <f>COUNTIF('Integrated Data Set'!R3:R461,"&gt;854151")/'Integrated Data Set'!R462</f>
        <v>2.0868145061914541E-7</v>
      </c>
      <c r="R14" s="47">
        <f>COUNTIF('Integrated Data Set'!S3:S461,"&gt;1725212")/'Integrated Data Set'!S462</f>
        <v>1.0529264456084109E-7</v>
      </c>
      <c r="S14" s="47">
        <f>COUNTIF('Integrated Data Set'!T3:T461,"&gt;1838737")/'Integrated Data Set'!T462</f>
        <v>9.3590099187095226E-8</v>
      </c>
      <c r="T14" s="47">
        <f>COUNTIF('Integrated Data Set'!U3:U461,"&gt;1793279")/'Integrated Data Set'!U462</f>
        <v>9.7346550802341901E-8</v>
      </c>
      <c r="U14" s="47">
        <f>COUNTIF('Integrated Data Set'!V3:V461,"&gt;1750112")/'Integrated Data Set'!V462</f>
        <v>1.0438562350657139E-7</v>
      </c>
      <c r="V14" s="47">
        <f>COUNTIF('Integrated Data Set'!W3:W461,"&gt;1820154")/'Integrated Data Set'!W462</f>
        <v>1.1861796975953788E-7</v>
      </c>
      <c r="W14" s="47">
        <f>COUNTIF('Integrated Data Set'!X3:X461,"&gt;1506991")/'Integrated Data Set'!X462</f>
        <v>1.5588476241048768E-7</v>
      </c>
      <c r="X14" s="47">
        <f>COUNTIF('Integrated Data Set'!Y3:Y461,"&gt;939007")/'Integrated Data Set'!Y462</f>
        <v>2.310291333599065E-7</v>
      </c>
      <c r="Y14" s="47">
        <f>COUNTIF('Integrated Data Set'!Z3:Z461,"&gt;546559")/'Integrated Data Set'!Z462</f>
        <v>4.0029074710971396E-7</v>
      </c>
      <c r="Z14" s="47">
        <f>COUNTIF('Integrated Data Set'!AA3:AA461,"&gt;234152")/'Integrated Data Set'!AA462</f>
        <v>1.0291445351900624E-6</v>
      </c>
      <c r="AA14" s="47">
        <f>COUNTIF('Integrated Data Set'!AU3:AU461,"&gt;29755")/'Integrated Data Set'!AU462</f>
        <v>4.5286143257522859E-6</v>
      </c>
      <c r="AB14" s="47">
        <f>COUNTIF('Integrated Data Set'!AV3:AV461,"&gt;3166")/'Integrated Data Set'!AV462</f>
        <v>4.4602709147808195E-5</v>
      </c>
      <c r="AC14" s="47">
        <f>COUNTIF('Integrated Data Set'!AW3:AW461,"&gt;1378300")/'Integrated Data Set'!AW462</f>
        <v>9.9275302347719787E-8</v>
      </c>
    </row>
    <row r="15" spans="1:30" x14ac:dyDescent="0.25">
      <c r="A15" s="45" t="s">
        <v>565</v>
      </c>
      <c r="B15" s="55" t="s">
        <v>566</v>
      </c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30" x14ac:dyDescent="0.25">
      <c r="A16" s="33"/>
      <c r="B16" s="34" t="s">
        <v>8</v>
      </c>
      <c r="C16" s="34">
        <f>CORREL('Integrated Data Set'!J3:J461,'Integrated Data Set'!X3:X461)</f>
        <v>0.94026367263102195</v>
      </c>
      <c r="D16" s="34" t="s">
        <v>567</v>
      </c>
      <c r="E16" s="34"/>
      <c r="F16" s="34"/>
      <c r="G16" s="34"/>
      <c r="H16" s="34"/>
      <c r="I16" s="34"/>
      <c r="J16" s="34"/>
      <c r="K16" s="34"/>
      <c r="L16" s="38"/>
    </row>
    <row r="17" spans="1:12" x14ac:dyDescent="0.25">
      <c r="A17" s="33"/>
      <c r="B17" s="34" t="s">
        <v>9</v>
      </c>
      <c r="C17" s="34">
        <f>CORREL('Integrated Data Set'!K3:K461,'Integrated Data Set'!Y3:Y461)</f>
        <v>0.94323981647539867</v>
      </c>
      <c r="D17" s="34" t="s">
        <v>567</v>
      </c>
      <c r="E17" s="34"/>
      <c r="F17" s="34"/>
      <c r="G17" s="34"/>
      <c r="H17" s="34"/>
      <c r="I17" s="34"/>
      <c r="J17" s="34"/>
      <c r="K17" s="34"/>
      <c r="L17" s="38"/>
    </row>
    <row r="18" spans="1:12" x14ac:dyDescent="0.25">
      <c r="A18" s="33"/>
      <c r="B18" s="34" t="s">
        <v>10</v>
      </c>
      <c r="C18" s="34">
        <f>CORREL('Integrated Data Set'!L3:L461,'Integrated Data Set'!Z3:Z461)</f>
        <v>0.9402722648169064</v>
      </c>
      <c r="D18" s="34" t="s">
        <v>567</v>
      </c>
      <c r="E18" s="34"/>
      <c r="F18" s="34"/>
      <c r="G18" s="34"/>
      <c r="H18" s="34"/>
      <c r="I18" s="34"/>
      <c r="J18" s="34"/>
      <c r="K18" s="34"/>
      <c r="L18" s="38"/>
    </row>
    <row r="19" spans="1:12" x14ac:dyDescent="0.25">
      <c r="A19" s="33"/>
      <c r="B19" s="34" t="s">
        <v>79</v>
      </c>
      <c r="C19" s="34">
        <f>CORREL('Integrated Data Set'!M3:M461,'Integrated Data Set'!AA3:AA461)</f>
        <v>0.94133153338209385</v>
      </c>
      <c r="D19" s="34" t="s">
        <v>567</v>
      </c>
      <c r="E19" s="34"/>
      <c r="F19" s="34"/>
      <c r="G19" s="34"/>
      <c r="H19" s="34"/>
      <c r="I19" s="34"/>
      <c r="J19" s="34"/>
      <c r="K19" s="34"/>
      <c r="L19" s="38"/>
    </row>
    <row r="20" spans="1:12" ht="16.5" thickBot="1" x14ac:dyDescent="0.3">
      <c r="A20" s="20"/>
      <c r="B20" s="21" t="s">
        <v>568</v>
      </c>
      <c r="C20" s="21"/>
      <c r="D20" s="21"/>
      <c r="E20" s="21"/>
      <c r="F20" s="21"/>
      <c r="G20" s="21"/>
      <c r="H20" s="21"/>
      <c r="I20" s="21"/>
      <c r="J20" s="21"/>
      <c r="K20" s="21"/>
      <c r="L20" s="22"/>
    </row>
  </sheetData>
  <mergeCells count="8">
    <mergeCell ref="D3:M3"/>
    <mergeCell ref="B15:L15"/>
    <mergeCell ref="C7:M7"/>
    <mergeCell ref="N7:Z7"/>
    <mergeCell ref="AA7:AC7"/>
    <mergeCell ref="D4:K4"/>
    <mergeCell ref="D5:K5"/>
    <mergeCell ref="D6:K6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3C0-E6D6-4992-8FA9-50EDD9A39831}">
  <dimension ref="A1:A18"/>
  <sheetViews>
    <sheetView tabSelected="1" workbookViewId="0">
      <selection sqref="A1:A18"/>
    </sheetView>
  </sheetViews>
  <sheetFormatPr defaultRowHeight="15.75" x14ac:dyDescent="0.25"/>
  <cols>
    <col min="1" max="1" width="144.125" customWidth="1"/>
  </cols>
  <sheetData>
    <row r="1" spans="1:1" x14ac:dyDescent="0.25">
      <c r="A1" s="63" t="s">
        <v>570</v>
      </c>
    </row>
    <row r="2" spans="1:1" x14ac:dyDescent="0.25">
      <c r="A2" s="64"/>
    </row>
    <row r="3" spans="1:1" x14ac:dyDescent="0.25">
      <c r="A3" s="65" t="s">
        <v>571</v>
      </c>
    </row>
    <row r="4" spans="1:1" x14ac:dyDescent="0.25">
      <c r="A4" s="65" t="s">
        <v>572</v>
      </c>
    </row>
    <row r="5" spans="1:1" x14ac:dyDescent="0.25">
      <c r="A5" s="65" t="s">
        <v>573</v>
      </c>
    </row>
    <row r="6" spans="1:1" x14ac:dyDescent="0.25">
      <c r="A6" s="65" t="s">
        <v>574</v>
      </c>
    </row>
    <row r="7" spans="1:1" x14ac:dyDescent="0.25">
      <c r="A7" s="66" t="s">
        <v>575</v>
      </c>
    </row>
    <row r="8" spans="1:1" x14ac:dyDescent="0.25">
      <c r="A8" s="67"/>
    </row>
    <row r="9" spans="1:1" x14ac:dyDescent="0.25">
      <c r="A9" s="65" t="s">
        <v>576</v>
      </c>
    </row>
    <row r="10" spans="1:1" x14ac:dyDescent="0.25">
      <c r="A10" s="65" t="s">
        <v>577</v>
      </c>
    </row>
    <row r="11" spans="1:1" x14ac:dyDescent="0.25">
      <c r="A11" s="66" t="s">
        <v>578</v>
      </c>
    </row>
    <row r="12" spans="1:1" x14ac:dyDescent="0.25">
      <c r="A12" s="66" t="s">
        <v>579</v>
      </c>
    </row>
    <row r="13" spans="1:1" x14ac:dyDescent="0.25">
      <c r="A13" s="66" t="s">
        <v>580</v>
      </c>
    </row>
    <row r="14" spans="1:1" x14ac:dyDescent="0.25">
      <c r="A14" s="66" t="s">
        <v>581</v>
      </c>
    </row>
    <row r="15" spans="1:1" x14ac:dyDescent="0.25">
      <c r="A15" s="67"/>
    </row>
    <row r="16" spans="1:1" x14ac:dyDescent="0.25">
      <c r="A16" s="65" t="s">
        <v>582</v>
      </c>
    </row>
    <row r="17" spans="1:1" x14ac:dyDescent="0.25">
      <c r="A17" s="68" t="s">
        <v>583</v>
      </c>
    </row>
    <row r="18" spans="1:1" x14ac:dyDescent="0.25">
      <c r="A18" s="68" t="s">
        <v>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 Set</vt:lpstr>
      <vt:lpstr>Answers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Alexandra Lindsay</cp:lastModifiedBy>
  <dcterms:created xsi:type="dcterms:W3CDTF">2019-09-08T18:19:05Z</dcterms:created>
  <dcterms:modified xsi:type="dcterms:W3CDTF">2022-10-17T23:17:11Z</dcterms:modified>
</cp:coreProperties>
</file>