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>
    <mc:Choice Requires="x15">
      <x15ac:absPath xmlns:x15ac="http://schemas.microsoft.com/office/spreadsheetml/2010/11/ac" url="/Users/momont-igor/arcadia/market/mbi/mbi/report-generator/src/main/resources/turnover/"/>
    </mc:Choice>
  </mc:AlternateContent>
  <xr:revisionPtr revIDLastSave="0" documentId="13_ncr:1_{9B21A9A9-D62F-E747-88F3-AE7F7C814A30}" xr6:coauthVersionLast="47" xr6:coauthVersionMax="47" xr10:uidLastSave="{00000000-0000-0000-0000-000000000000}"/>
  <bookViews>
    <workbookView xWindow="5400" yWindow="660" windowWidth="30800" windowHeight="19520" xr2:uid="{9792F298-2AFE-0D48-B169-103767926FCD}" activeTab="0"/>
  </bookViews>
  <sheets>
    <sheet name="Сводка" r:id="rId8" sheetId="7"/>
    <sheet name="Калькулятор оборачиваемости" sheetId="6" r:id="rId3"/>
  </sheets>
  <calcPr calcId="191029" iterate="1" calcOnSave="0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<sst xmlns="http://schemas.openxmlformats.org/spreadsheetml/2006/main" count="176" uniqueCount="98">
  <si>
    <t>Ваш SKU</t>
  </si>
  <si>
    <t>Название товара</t>
  </si>
  <si>
    <t>Рекомендация Маркета</t>
  </si>
  <si>
    <t>Период</t>
  </si>
  <si>
    <t>Все</t>
  </si>
  <si>
    <t>Магазин</t>
  </si>
  <si>
    <t>Склад Маркета</t>
  </si>
  <si>
    <t>Всего</t>
  </si>
  <si>
    <t>Категория</t>
  </si>
  <si>
    <t>Стоимость платного хранения</t>
  </si>
  <si>
    <t>Длина, см</t>
  </si>
  <si>
    <t>Ширина, см</t>
  </si>
  <si>
    <t>Высота, см</t>
  </si>
  <si>
    <t xml:space="preserve"> </t>
  </si>
  <si>
    <t>Оборачиваемость</t>
  </si>
  <si>
    <t>Тариф за день</t>
  </si>
  <si>
    <t>До 120 дней</t>
  </si>
  <si>
    <t>—</t>
  </si>
  <si>
    <t>От 120 до 150 дней</t>
  </si>
  <si>
    <t>0,2 ₽ за литр</t>
  </si>
  <si>
    <t xml:space="preserve">От 150 дней	</t>
  </si>
  <si>
    <t>0,45 ₽ за литр</t>
  </si>
  <si>
    <t>Среднесуточный объём товаров на складе в литрах</t>
  </si>
  <si>
    <t>Среднесуточный объём проданных товаров в литрах</t>
  </si>
  <si>
    <t>Оборачиваемость в днях</t>
  </si>
  <si>
    <t>↑ Считаем как «Среднесуточный объём товаров на складе» / «Среднесуточный объём проданных товаров»</t>
  </si>
  <si>
    <t xml:space="preserve">Тариф </t>
  </si>
  <si>
    <t>Среднесуточный объём проданных товаров, л</t>
  </si>
  <si>
    <t>Среднесуточное количество проданных товаров, шт.</t>
  </si>
  <si>
    <t>Среднесуточный объём товаров на складе, л</t>
  </si>
  <si>
    <t>Доступно к продаже на последний день периода, шт.</t>
  </si>
  <si>
    <t>SKU на Маркете</t>
  </si>
  <si>
    <t>Объём, л</t>
  </si>
  <si>
    <t xml:space="preserve">Отчёт по оборачиваемости </t>
  </si>
  <si>
    <t>${summary.partnerName}</t>
  </si>
  <si>
    <t>${fromDate} – ${toDate}</t>
  </si>
  <si>
    <t>${department.firstItemInCategory.categoryName}</t>
  </si>
  <si>
    <t>${item.offerId}</t>
  </si>
  <si>
    <t>${item.msku}</t>
  </si>
  <si>
    <t>${item.offerTitle}</t>
  </si>
  <si>
    <t>${item.length}</t>
  </si>
  <si>
    <t>${item.width}</t>
  </si>
  <si>
    <t>${item.height}</t>
  </si>
  <si>
    <t>${item.volume}</t>
  </si>
  <si>
    <t>${item.turnoverStatus.turnoverStr}</t>
  </si>
  <si>
    <t>${item.turnoverStatus.recommendations}</t>
  </si>
  <si>
    <t>${item.averageSoldVolume}</t>
  </si>
  <si>
    <t>${item.averageSoldItems}</t>
  </si>
  <si>
    <t>${item.averageSoldVolumeOnStock}</t>
  </si>
  <si>
    <t>${item.itemsOnStock}</t>
  </si>
  <si>
    <t>${summary.totalAmount}</t>
  </si>
  <si>
    <t>${category.categoryName}</t>
  </si>
  <si>
    <t>${category.averageVolumeOnStock}</t>
  </si>
  <si>
    <t>${category.averageSoldVolume}</t>
  </si>
  <si>
    <t>${category.tariff}</t>
  </si>
  <si>
    <t>${category.daysInReportingPeriod}</t>
  </si>
  <si>
    <t>${category.amount}</t>
  </si>
  <si>
    <t>${category.categoryTurnoverStr}</t>
  </si>
  <si>
    <t>Количество дней хранения по тарифу</t>
  </si>
  <si>
    <t>↑ Считаем как «Среднесуточный объём товаров на складе» × «Тариф» × «Количество дней хранения по тарифу»</t>
  </si>
  <si>
    <t>Объём на складе, л</t>
  </si>
  <si>
    <t>Объём продаж, л</t>
  </si>
  <si>
    <t>Товар 1</t>
  </si>
  <si>
    <t>Товар 2</t>
  </si>
  <si>
    <t>Товар 3</t>
  </si>
  <si>
    <t>Итого</t>
  </si>
  <si>
    <t>Стоимость хранения за месяц</t>
  </si>
  <si>
    <t>День</t>
  </si>
  <si>
    <t>Поставка, л</t>
  </si>
  <si>
    <t>Вывоз, л</t>
  </si>
  <si>
    <t>На складе, л</t>
  </si>
  <si>
    <t>Продажи, л</t>
  </si>
  <si>
    <t>Тариф</t>
  </si>
  <si>
    <t>дней</t>
  </si>
  <si>
    <t>Объём</t>
  </si>
  <si>
    <t>литров</t>
  </si>
  <si>
    <t>Калькулятор оборачиваемости</t>
  </si>
  <si>
    <t>Наглядно покажет, как меняется оборачиваемость в зависимости от объёма товаров на складах и количества продаж. Заполните пустые поля в таблицах 1, 2, 3 и опционально 4.</t>
  </si>
  <si>
    <t>1. Товары на складах Маркета</t>
  </si>
  <si>
    <t>2. Количество товаров</t>
  </si>
  <si>
    <t>3. Среднесуточные продажи</t>
  </si>
  <si>
    <t>4. Будущие поставки и вывозы (опционально)</t>
  </si>
  <si>
    <t>Укажите товары и их габариты.</t>
  </si>
  <si>
    <t>Укажите количество на складе на начало месяца.</t>
  </si>
  <si>
    <t>Укажите среднее количество за день.</t>
  </si>
  <si>
    <t>Укажите, какой объём товаров хотите привезти в следующей поставке или сколько хотите вывезти.</t>
  </si>
  <si>
    <t>На складе, шт.</t>
  </si>
  <si>
    <t>Продажи, шт.</t>
  </si>
  <si>
    <t>Оборачиваемость ваших товаров</t>
  </si>
  <si>
    <t>Среднесуточный объём 
товаров на складе, л</t>
  </si>
  <si>
    <t>₽/литр</t>
  </si>
  <si>
    <t>Дни</t>
  </si>
  <si>
    <t>Оборачиваемость, дни</t>
  </si>
  <si>
    <t>₽</t>
  </si>
  <si>
    <t xml:space="preserve">Отчёт помогает прогнозировать стоимость хранения по новым тарифам с 1 июня. Теперь хранение зависит от оборачиваемости — количества дней, за которое продадутся остатки товаров из категории. Подробнее о расчёте — в Справке. </t>
  </si>
  <si>
    <t/>
  </si>
  <si>
    <t>supp10774</t>
  </si>
  <si>
    <t>01-05-2022 – 18-05-2022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</si>
</sst>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0\ &quot;₽&quot;"/>
    <numFmt numFmtId="166" formatCode="#,##0.0\ &quot;₽&quot;"/>
  </numFmts>
  <fonts count="2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sz val="14"/>
      <color indexed="8"/>
      <name val="Calibri"/>
      <family val="2"/>
    </font>
    <font>
      <b/>
      <sz val="18"/>
      <color rgb="FF000000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  <charset val="204"/>
    </font>
    <font>
      <b/>
      <sz val="16"/>
      <color rgb="FF000000"/>
      <name val="Arial"/>
      <family val="2"/>
    </font>
    <font>
      <b/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Arial"/>
      <family val="2"/>
    </font>
    <font>
      <u/>
      <sz val="14"/>
      <color theme="10"/>
      <name val="Calibri"/>
      <family val="2"/>
      <scheme val="minor"/>
    </font>
    <font>
      <sz val="18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5E4A8"/>
        <bgColor indexed="64"/>
      </patternFill>
    </fill>
    <fill>
      <patternFill patternType="solid">
        <fgColor rgb="FFEDE9AB"/>
        <bgColor indexed="64"/>
      </patternFill>
    </fill>
    <fill>
      <patternFill patternType="solid">
        <fgColor rgb="FFFCFDE5"/>
        <bgColor indexed="64"/>
      </patternFill>
    </fill>
    <fill>
      <patternFill patternType="solid">
        <fgColor rgb="FFE4F3D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rgb="FFC0C0C0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rgb="FFC0C0C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34998626667073579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C0C0C0"/>
      </left>
      <right style="thin">
        <color theme="0" tint="-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0.34998626667073579"/>
      </right>
      <top style="thin">
        <color theme="0" tint="-4.9989318521683403E-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0.34998626667073579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/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rgb="FFC0C0C0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rgb="FFF84E57"/>
      </left>
      <right/>
      <top style="thin">
        <color rgb="FFF84E57"/>
      </top>
      <bottom/>
      <diagonal/>
    </border>
    <border>
      <left/>
      <right/>
      <top style="thin">
        <color rgb="FFF84E57"/>
      </top>
      <bottom/>
      <diagonal/>
    </border>
    <border>
      <left/>
      <right style="thin">
        <color rgb="FFF84E57"/>
      </right>
      <top style="thin">
        <color rgb="FFF84E57"/>
      </top>
      <bottom/>
      <diagonal/>
    </border>
    <border>
      <left style="thin">
        <color rgb="FFF84E57"/>
      </left>
      <right/>
      <top/>
      <bottom/>
      <diagonal/>
    </border>
    <border>
      <left/>
      <right style="thin">
        <color rgb="FFF84E57"/>
      </right>
      <top/>
      <bottom/>
      <diagonal/>
    </border>
    <border>
      <left style="thin">
        <color rgb="FFF84E57"/>
      </left>
      <right/>
      <top/>
      <bottom style="thin">
        <color rgb="FFF84E57"/>
      </bottom>
      <diagonal/>
    </border>
    <border>
      <left/>
      <right/>
      <top/>
      <bottom style="thin">
        <color rgb="FFF84E57"/>
      </bottom>
      <diagonal/>
    </border>
    <border>
      <left/>
      <right style="thin">
        <color rgb="FFF84E57"/>
      </right>
      <top/>
      <bottom style="thin">
        <color rgb="FFF84E57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rgb="FFC0C0C0"/>
      </left>
      <right/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9.9948118533890809E-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9.9948118533890809E-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0.499984740745262"/>
      </right>
      <top/>
      <bottom style="thin">
        <color theme="2" tint="-9.9948118533890809E-2"/>
      </bottom>
      <diagonal/>
    </border>
    <border>
      <left style="thin">
        <color theme="2" tint="-0.499984740745262"/>
      </left>
      <right style="thin">
        <color theme="2" tint="-9.9948118533890809E-2"/>
      </right>
      <top style="thin">
        <color theme="2" tint="-0.49998474074526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0.499984740745262"/>
      </right>
      <top style="thin">
        <color theme="2" tint="-0.499984740745262"/>
      </top>
      <bottom style="thin">
        <color theme="2" tint="-9.9948118533890809E-2"/>
      </bottom>
      <diagonal/>
    </border>
    <border>
      <left style="thin">
        <color theme="2" tint="-0.49998474074526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0.49998474074526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0.499984740745262"/>
      </left>
      <right style="thin">
        <color theme="2" tint="-9.9948118533890809E-2"/>
      </right>
      <top style="thin">
        <color theme="2" tint="-9.9948118533890809E-2"/>
      </top>
      <bottom style="thin">
        <color theme="2" tint="-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0.499984740745262"/>
      </bottom>
      <diagonal/>
    </border>
    <border>
      <left style="thin">
        <color theme="2" tint="-9.9948118533890809E-2"/>
      </left>
      <right style="thin">
        <color theme="2" tint="-0.499984740745262"/>
      </right>
      <top style="thin">
        <color theme="2" tint="-9.9948118533890809E-2"/>
      </top>
      <bottom style="thin">
        <color theme="2" tint="-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9.9948118533890809E-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9.9948118533890809E-2"/>
      </left>
      <right style="thin">
        <color theme="2" tint="-0.499984740745262"/>
      </right>
      <top style="thin">
        <color theme="2" tint="-0.499984740745262"/>
      </top>
      <bottom style="thin">
        <color theme="2" tint="-9.9978637043366805E-2"/>
      </bottom>
      <diagonal/>
    </border>
    <border>
      <left style="thin">
        <color theme="2" tint="-9.9948118533890809E-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0.499984740745262"/>
      </right>
      <top style="thin">
        <color theme="2" tint="-9.9978637043366805E-2"/>
      </top>
      <bottom style="thin">
        <color theme="2" tint="-9.9948118533890809E-2"/>
      </bottom>
      <diagonal/>
    </border>
    <border>
      <left style="thin">
        <color theme="2" tint="-0.499984740745262"/>
      </left>
      <right style="thin">
        <color theme="2" tint="-9.9948118533890809E-2"/>
      </right>
      <top style="thin">
        <color theme="2" tint="-9.9978637043366805E-2"/>
      </top>
      <bottom style="thin">
        <color theme="2" tint="-0.499984740745262"/>
      </bottom>
      <diagonal/>
    </border>
    <border>
      <left style="medium">
        <color rgb="FFFFBC48"/>
      </left>
      <right/>
      <top style="medium">
        <color rgb="FFFFBC48"/>
      </top>
      <bottom style="thin">
        <color rgb="FFFFC000"/>
      </bottom>
      <diagonal/>
    </border>
    <border>
      <left/>
      <right/>
      <top style="medium">
        <color rgb="FFFFBC48"/>
      </top>
      <bottom style="thin">
        <color rgb="FFFFC000"/>
      </bottom>
      <diagonal/>
    </border>
    <border>
      <left/>
      <right style="medium">
        <color rgb="FFFFBC48"/>
      </right>
      <top style="medium">
        <color rgb="FFFFBC48"/>
      </top>
      <bottom style="thin">
        <color rgb="FFFFC000"/>
      </bottom>
      <diagonal/>
    </border>
    <border>
      <left style="medium">
        <color rgb="FFFFBC48"/>
      </left>
      <right/>
      <top/>
      <bottom/>
      <diagonal/>
    </border>
    <border>
      <left style="medium">
        <color rgb="FF92D050"/>
      </left>
      <right/>
      <top style="medium">
        <color rgb="FF92D050"/>
      </top>
      <bottom style="thin">
        <color rgb="FF92D050"/>
      </bottom>
      <diagonal/>
    </border>
    <border>
      <left/>
      <right/>
      <top style="medium">
        <color rgb="FF92D050"/>
      </top>
      <bottom style="thin">
        <color rgb="FF92D050"/>
      </bottom>
      <diagonal/>
    </border>
    <border>
      <left/>
      <right style="medium">
        <color rgb="FF92D050"/>
      </right>
      <top style="medium">
        <color rgb="FF92D050"/>
      </top>
      <bottom style="thin">
        <color rgb="FF92D050"/>
      </bottom>
      <diagonal/>
    </border>
    <border>
      <left style="medium">
        <color rgb="FFFFBC48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medium">
        <color rgb="FFFFBC48"/>
      </right>
      <top style="thin">
        <color rgb="FFFFC00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FFBC48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medium">
        <color rgb="FFFFBC48"/>
      </right>
      <top/>
      <bottom style="thin">
        <color rgb="FFFFC000"/>
      </bottom>
      <diagonal/>
    </border>
    <border>
      <left style="medium">
        <color rgb="FF92D050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medium">
        <color rgb="FF92D050"/>
      </right>
      <top/>
      <bottom style="thin">
        <color theme="9" tint="0.39997558519241921"/>
      </bottom>
      <diagonal/>
    </border>
    <border>
      <left style="medium">
        <color rgb="FF92D050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medium">
        <color rgb="FF92D050"/>
      </right>
      <top style="thin">
        <color theme="9" tint="0.39997558519241921"/>
      </top>
      <bottom/>
      <diagonal/>
    </border>
    <border>
      <left/>
      <right style="thin">
        <color theme="2" tint="-0.499984740745262"/>
      </right>
      <top/>
      <bottom/>
      <diagonal/>
    </border>
    <border>
      <left/>
      <right style="medium">
        <color rgb="FFFFBC48"/>
      </right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238">
    <xf numFmtId="0" fontId="0" fillId="0" borderId="0" xfId="0"/>
    <xf numFmtId="0" fontId="0" fillId="4" borderId="0" xfId="0" applyFill="1" applyBorder="1"/>
    <xf numFmtId="0" fontId="0" fillId="4" borderId="0" xfId="0" applyFill="1"/>
    <xf numFmtId="0" fontId="0" fillId="4" borderId="2" xfId="0" applyFill="1" applyBorder="1"/>
    <xf numFmtId="0" fontId="3" fillId="4" borderId="6" xfId="0" applyFont="1" applyFill="1" applyBorder="1" applyAlignment="1">
      <alignment horizontal="left" vertical="center" wrapText="1" indent="1"/>
    </xf>
    <xf numFmtId="0" fontId="5" fillId="4" borderId="7" xfId="0" applyFont="1" applyFill="1" applyBorder="1" applyAlignment="1">
      <alignment horizontal="right" vertical="center"/>
    </xf>
    <xf numFmtId="165" fontId="5" fillId="4" borderId="8" xfId="0" applyNumberFormat="1" applyFont="1" applyFill="1" applyBorder="1" applyAlignment="1">
      <alignment vertical="center"/>
    </xf>
    <xf numFmtId="165" fontId="3" fillId="4" borderId="11" xfId="0" applyNumberFormat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left" vertical="center" wrapText="1" indent="1"/>
    </xf>
    <xf numFmtId="164" fontId="3" fillId="4" borderId="4" xfId="0" applyNumberFormat="1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 indent="1"/>
    </xf>
    <xf numFmtId="164" fontId="3" fillId="2" borderId="7" xfId="0" applyNumberFormat="1" applyFont="1" applyFill="1" applyBorder="1" applyAlignment="1">
      <alignment horizontal="right" vertical="center" wrapText="1"/>
    </xf>
    <xf numFmtId="0" fontId="6" fillId="0" borderId="14" xfId="0" applyFont="1" applyBorder="1" applyAlignment="1">
      <alignment horizontal="left" vertical="center" indent="1"/>
    </xf>
    <xf numFmtId="0" fontId="5" fillId="0" borderId="15" xfId="0" applyFont="1" applyBorder="1" applyAlignment="1">
      <alignment vertical="top"/>
    </xf>
    <xf numFmtId="49" fontId="9" fillId="4" borderId="0" xfId="0" applyNumberFormat="1" applyFont="1" applyFill="1" applyBorder="1" applyAlignment="1">
      <alignment vertical="center" wrapText="1"/>
    </xf>
    <xf numFmtId="0" fontId="6" fillId="4" borderId="0" xfId="0" applyFont="1" applyFill="1" applyBorder="1"/>
    <xf numFmtId="0" fontId="3" fillId="4" borderId="0" xfId="0" applyFont="1" applyFill="1" applyBorder="1" applyAlignment="1">
      <alignment horizontal="left" vertical="center" wrapText="1" indent="1"/>
    </xf>
    <xf numFmtId="0" fontId="5" fillId="4" borderId="0" xfId="0" applyFont="1" applyFill="1" applyBorder="1" applyAlignment="1">
      <alignment vertical="top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21" xfId="0" applyFont="1" applyFill="1" applyBorder="1" applyAlignment="1">
      <alignment horizontal="left" vertical="center" wrapText="1" indent="1"/>
    </xf>
    <xf numFmtId="0" fontId="4" fillId="4" borderId="0" xfId="0" applyFont="1" applyFill="1" applyBorder="1" applyAlignment="1">
      <alignment horizontal="left" vertical="center" wrapText="1" indent="1"/>
    </xf>
    <xf numFmtId="0" fontId="0" fillId="4" borderId="0" xfId="0" applyFill="1" applyBorder="1" applyAlignment="1">
      <alignment horizontal="left" indent="1"/>
    </xf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0" fillId="4" borderId="0" xfId="0" applyFill="1" applyAlignment="1">
      <alignment horizontal="left" wrapText="1" indent="1"/>
    </xf>
    <xf numFmtId="0" fontId="11" fillId="3" borderId="17" xfId="0" applyFont="1" applyFill="1" applyBorder="1" applyAlignment="1">
      <alignment horizontal="left" vertical="center" indent="1"/>
    </xf>
    <xf numFmtId="0" fontId="11" fillId="3" borderId="17" xfId="0" applyFont="1" applyFill="1" applyBorder="1" applyAlignment="1">
      <alignment horizontal="left" vertical="center" wrapText="1" indent="1"/>
    </xf>
    <xf numFmtId="0" fontId="11" fillId="3" borderId="17" xfId="0" applyFont="1" applyFill="1" applyBorder="1" applyAlignment="1">
      <alignment horizontal="right" vertical="center" wrapText="1" indent="1"/>
    </xf>
    <xf numFmtId="0" fontId="6" fillId="0" borderId="18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wrapText="1" indent="1"/>
    </xf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0" fillId="4" borderId="2" xfId="0" applyFill="1" applyBorder="1" applyAlignment="1">
      <alignment horizontal="left" wrapText="1" indent="1"/>
    </xf>
    <xf numFmtId="0" fontId="0" fillId="4" borderId="2" xfId="0" applyFill="1" applyBorder="1" applyAlignment="1">
      <alignment horizontal="left" indent="1"/>
    </xf>
    <xf numFmtId="0" fontId="0" fillId="4" borderId="0" xfId="0" applyFill="1" applyAlignment="1">
      <alignment vertical="center"/>
    </xf>
    <xf numFmtId="0" fontId="3" fillId="2" borderId="18" xfId="0" applyFont="1" applyFill="1" applyBorder="1" applyAlignment="1">
      <alignment horizontal="left" vertical="center" wrapText="1" indent="1"/>
    </xf>
    <xf numFmtId="0" fontId="3" fillId="2" borderId="19" xfId="0" applyFont="1" applyFill="1" applyBorder="1" applyAlignment="1">
      <alignment horizontal="left" vertical="center" wrapText="1" indent="1"/>
    </xf>
    <xf numFmtId="0" fontId="3" fillId="2" borderId="20" xfId="0" applyFont="1" applyFill="1" applyBorder="1" applyAlignment="1">
      <alignment horizontal="left" vertical="center" wrapText="1" indent="1"/>
    </xf>
    <xf numFmtId="0" fontId="11" fillId="3" borderId="26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166" fontId="4" fillId="3" borderId="1" xfId="0" applyNumberFormat="1" applyFont="1" applyFill="1" applyBorder="1" applyAlignment="1">
      <alignment horizontal="right" vertical="center" wrapText="1"/>
    </xf>
    <xf numFmtId="165" fontId="4" fillId="3" borderId="27" xfId="0" applyNumberFormat="1" applyFont="1" applyFill="1" applyBorder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left" vertical="center" indent="1"/>
    </xf>
    <xf numFmtId="0" fontId="4" fillId="4" borderId="31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left" vertical="center" wrapText="1"/>
    </xf>
    <xf numFmtId="0" fontId="3" fillId="4" borderId="19" xfId="0" applyFont="1" applyFill="1" applyBorder="1" applyAlignment="1">
      <alignment horizontal="left" vertical="center" wrapText="1" indent="1"/>
    </xf>
    <xf numFmtId="0" fontId="3" fillId="4" borderId="20" xfId="0" applyFont="1" applyFill="1" applyBorder="1" applyAlignment="1">
      <alignment horizontal="left" vertical="center" wrapText="1" indent="1"/>
    </xf>
    <xf numFmtId="0" fontId="3" fillId="4" borderId="42" xfId="0" applyFont="1" applyFill="1" applyBorder="1" applyAlignment="1">
      <alignment horizontal="left" vertical="center" wrapText="1" indent="1"/>
    </xf>
    <xf numFmtId="0" fontId="12" fillId="4" borderId="44" xfId="0" applyFont="1" applyFill="1" applyBorder="1" applyAlignment="1">
      <alignment horizontal="left" vertical="center" wrapText="1" indent="1"/>
    </xf>
    <xf numFmtId="0" fontId="0" fillId="4" borderId="46" xfId="0" applyFill="1" applyBorder="1"/>
    <xf numFmtId="0" fontId="13" fillId="4" borderId="13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indent="1"/>
    </xf>
    <xf numFmtId="0" fontId="3" fillId="4" borderId="46" xfId="0" applyFont="1" applyFill="1" applyBorder="1" applyAlignment="1">
      <alignment horizontal="left" vertical="center" wrapText="1" indent="1"/>
    </xf>
    <xf numFmtId="0" fontId="8" fillId="0" borderId="45" xfId="0" applyFont="1" applyBorder="1" applyAlignment="1">
      <alignment horizontal="left" vertical="center"/>
    </xf>
    <xf numFmtId="164" fontId="7" fillId="3" borderId="29" xfId="0" applyNumberFormat="1" applyFont="1" applyFill="1" applyBorder="1" applyAlignment="1">
      <alignment horizontal="right" vertical="center"/>
    </xf>
    <xf numFmtId="0" fontId="3" fillId="3" borderId="47" xfId="0" applyFont="1" applyFill="1" applyBorder="1" applyAlignment="1">
      <alignment horizontal="left" vertical="center" wrapText="1" indent="1"/>
    </xf>
    <xf numFmtId="164" fontId="5" fillId="3" borderId="30" xfId="0" applyNumberFormat="1" applyFont="1" applyFill="1" applyBorder="1" applyAlignment="1">
      <alignment vertical="top"/>
    </xf>
    <xf numFmtId="0" fontId="8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right" vertical="center" wrapText="1"/>
    </xf>
    <xf numFmtId="165" fontId="3" fillId="4" borderId="0" xfId="0" applyNumberFormat="1" applyFont="1" applyFill="1" applyBorder="1" applyAlignment="1">
      <alignment horizontal="right" vertical="center" wrapText="1"/>
    </xf>
    <xf numFmtId="164" fontId="3" fillId="4" borderId="0" xfId="0" applyNumberFormat="1" applyFont="1" applyFill="1" applyBorder="1" applyAlignment="1">
      <alignment horizontal="right" vertical="center" wrapText="1"/>
    </xf>
    <xf numFmtId="164" fontId="5" fillId="4" borderId="0" xfId="0" applyNumberFormat="1" applyFont="1" applyFill="1" applyBorder="1" applyAlignment="1">
      <alignment horizontal="right" vertical="center"/>
    </xf>
    <xf numFmtId="165" fontId="3" fillId="4" borderId="0" xfId="0" applyNumberFormat="1" applyFont="1" applyFill="1" applyBorder="1" applyAlignment="1">
      <alignment vertical="center" wrapText="1"/>
    </xf>
    <xf numFmtId="164" fontId="3" fillId="4" borderId="0" xfId="0" applyNumberFormat="1" applyFont="1" applyFill="1" applyBorder="1" applyAlignment="1">
      <alignment vertical="top" wrapText="1"/>
    </xf>
    <xf numFmtId="164" fontId="7" fillId="4" borderId="0" xfId="0" applyNumberFormat="1" applyFont="1" applyFill="1" applyBorder="1" applyAlignment="1">
      <alignment horizontal="right" vertical="center"/>
    </xf>
    <xf numFmtId="164" fontId="5" fillId="4" borderId="0" xfId="0" applyNumberFormat="1" applyFont="1" applyFill="1" applyBorder="1" applyAlignment="1">
      <alignment vertical="top"/>
    </xf>
    <xf numFmtId="49" fontId="9" fillId="4" borderId="0" xfId="0" applyNumberFormat="1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right" vertical="center"/>
    </xf>
    <xf numFmtId="165" fontId="5" fillId="4" borderId="0" xfId="0" applyNumberFormat="1" applyFont="1" applyFill="1" applyBorder="1" applyAlignment="1">
      <alignment vertical="center"/>
    </xf>
    <xf numFmtId="0" fontId="6" fillId="4" borderId="0" xfId="0" applyFont="1" applyFill="1" applyBorder="1" applyAlignment="1">
      <alignment horizontal="left" vertical="center" indent="1"/>
    </xf>
    <xf numFmtId="166" fontId="4" fillId="4" borderId="0" xfId="0" applyNumberFormat="1" applyFont="1" applyFill="1" applyBorder="1" applyAlignment="1">
      <alignment horizontal="right" vertical="center" wrapText="1"/>
    </xf>
    <xf numFmtId="166" fontId="7" fillId="4" borderId="0" xfId="0" applyNumberFormat="1" applyFont="1" applyFill="1" applyBorder="1" applyAlignment="1">
      <alignment horizontal="right" vertical="center"/>
    </xf>
    <xf numFmtId="165" fontId="4" fillId="4" borderId="0" xfId="0" applyNumberFormat="1" applyFont="1" applyFill="1" applyBorder="1" applyAlignment="1">
      <alignment vertical="center" wrapText="1"/>
    </xf>
    <xf numFmtId="14" fontId="3" fillId="2" borderId="5" xfId="0" applyNumberFormat="1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11" fillId="3" borderId="17" xfId="0" applyFont="1" applyFill="1" applyBorder="1" applyAlignment="1">
      <alignment horizontal="center" vertical="center"/>
    </xf>
    <xf numFmtId="1" fontId="6" fillId="0" borderId="4" xfId="0" applyNumberFormat="1" applyFont="1" applyBorder="1" applyAlignment="1">
      <alignment horizontal="left" vertical="center" indent="1"/>
    </xf>
    <xf numFmtId="2" fontId="6" fillId="0" borderId="4" xfId="0" applyNumberFormat="1" applyFont="1" applyBorder="1" applyAlignment="1">
      <alignment horizontal="right" vertical="center" indent="1"/>
    </xf>
    <xf numFmtId="2" fontId="6" fillId="4" borderId="4" xfId="0" applyNumberFormat="1" applyFont="1" applyFill="1" applyBorder="1" applyAlignment="1">
      <alignment horizontal="left" vertical="center" wrapText="1" indent="1"/>
    </xf>
    <xf numFmtId="2" fontId="6" fillId="0" borderId="4" xfId="0" applyNumberFormat="1" applyFont="1" applyBorder="1" applyAlignment="1">
      <alignment horizontal="right" vertical="center" wrapText="1" indent="1"/>
    </xf>
    <xf numFmtId="2" fontId="6" fillId="0" borderId="5" xfId="0" applyNumberFormat="1" applyFont="1" applyBorder="1" applyAlignment="1">
      <alignment horizontal="right" vertical="center" wrapText="1" indent="1"/>
    </xf>
    <xf numFmtId="0" fontId="19" fillId="0" borderId="0" xfId="0" applyFont="1"/>
    <xf numFmtId="0" fontId="19" fillId="0" borderId="0" xfId="0" applyFont="1" applyAlignment="1">
      <alignment horizontal="left"/>
    </xf>
    <xf numFmtId="0" fontId="18" fillId="0" borderId="49" xfId="0" applyFont="1" applyBorder="1" applyAlignment="1">
      <alignment horizontal="center" vertical="center"/>
    </xf>
    <xf numFmtId="0" fontId="18" fillId="3" borderId="50" xfId="0" applyFont="1" applyFill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3" borderId="52" xfId="0" applyFont="1" applyFill="1" applyBorder="1" applyAlignment="1">
      <alignment horizontal="center"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6" xfId="0" applyBorder="1" applyAlignment="1">
      <alignment vertical="center"/>
    </xf>
    <xf numFmtId="4" fontId="0" fillId="3" borderId="57" xfId="0" applyNumberFormat="1" applyFill="1" applyBorder="1" applyAlignment="1">
      <alignment vertical="center"/>
    </xf>
    <xf numFmtId="4" fontId="0" fillId="0" borderId="56" xfId="0" applyNumberFormat="1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4" fontId="0" fillId="3" borderId="60" xfId="0" applyNumberFormat="1" applyFill="1" applyBorder="1" applyAlignment="1">
      <alignment vertical="center"/>
    </xf>
    <xf numFmtId="4" fontId="0" fillId="0" borderId="58" xfId="0" applyNumberFormat="1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0" xfId="0" applyAlignment="1">
      <alignment horizontal="left" vertical="top"/>
    </xf>
    <xf numFmtId="0" fontId="18" fillId="3" borderId="61" xfId="0" applyFont="1" applyFill="1" applyBorder="1" applyAlignment="1">
      <alignment horizontal="center" vertical="center"/>
    </xf>
    <xf numFmtId="4" fontId="18" fillId="3" borderId="63" xfId="0" applyNumberFormat="1" applyFont="1" applyFill="1" applyBorder="1" applyAlignment="1">
      <alignment vertical="center"/>
    </xf>
    <xf numFmtId="0" fontId="0" fillId="7" borderId="0" xfId="0" applyFill="1"/>
    <xf numFmtId="0" fontId="14" fillId="9" borderId="0" xfId="0" applyFont="1" applyFill="1" applyAlignment="1">
      <alignment vertical="top"/>
    </xf>
    <xf numFmtId="0" fontId="0" fillId="9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4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66" xfId="0" applyFont="1" applyBorder="1" applyAlignment="1">
      <alignment horizontal="center"/>
    </xf>
    <xf numFmtId="0" fontId="18" fillId="0" borderId="6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64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2" fontId="0" fillId="3" borderId="55" xfId="0" applyNumberFormat="1" applyFill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3" borderId="68" xfId="0" applyNumberFormat="1" applyFill="1" applyBorder="1" applyAlignment="1">
      <alignment vertical="center"/>
    </xf>
    <xf numFmtId="0" fontId="0" fillId="0" borderId="53" xfId="0" applyBorder="1"/>
    <xf numFmtId="0" fontId="0" fillId="0" borderId="54" xfId="0" applyBorder="1"/>
    <xf numFmtId="4" fontId="0" fillId="0" borderId="54" xfId="0" applyNumberFormat="1" applyBorder="1"/>
    <xf numFmtId="4" fontId="0" fillId="0" borderId="55" xfId="0" applyNumberFormat="1" applyBorder="1"/>
    <xf numFmtId="2" fontId="0" fillId="3" borderId="60" xfId="0" applyNumberFormat="1" applyFill="1" applyBorder="1" applyAlignment="1">
      <alignment vertical="center"/>
    </xf>
    <xf numFmtId="4" fontId="0" fillId="3" borderId="69" xfId="0" applyNumberFormat="1" applyFill="1" applyBorder="1" applyAlignment="1">
      <alignment vertical="center"/>
    </xf>
    <xf numFmtId="0" fontId="0" fillId="0" borderId="58" xfId="0" applyBorder="1"/>
    <xf numFmtId="0" fontId="0" fillId="0" borderId="59" xfId="0" applyBorder="1"/>
    <xf numFmtId="4" fontId="0" fillId="0" borderId="59" xfId="0" applyNumberFormat="1" applyBorder="1"/>
    <xf numFmtId="4" fontId="0" fillId="0" borderId="60" xfId="0" applyNumberFormat="1" applyBorder="1"/>
    <xf numFmtId="2" fontId="0" fillId="3" borderId="63" xfId="0" applyNumberFormat="1" applyFill="1" applyBorder="1" applyAlignment="1">
      <alignment vertical="center"/>
    </xf>
    <xf numFmtId="4" fontId="0" fillId="0" borderId="70" xfId="0" applyNumberFormat="1" applyBorder="1" applyAlignment="1">
      <alignment vertical="center"/>
    </xf>
    <xf numFmtId="4" fontId="0" fillId="3" borderId="71" xfId="0" applyNumberFormat="1" applyFill="1" applyBorder="1" applyAlignment="1">
      <alignment vertical="center"/>
    </xf>
    <xf numFmtId="4" fontId="18" fillId="0" borderId="0" xfId="0" applyNumberFormat="1" applyFont="1" applyAlignment="1">
      <alignment vertical="center"/>
    </xf>
    <xf numFmtId="0" fontId="18" fillId="3" borderId="72" xfId="0" applyFont="1" applyFill="1" applyBorder="1" applyAlignment="1">
      <alignment horizontal="center" vertical="center"/>
    </xf>
    <xf numFmtId="0" fontId="0" fillId="0" borderId="76" xfId="0" applyBorder="1"/>
    <xf numFmtId="0" fontId="0" fillId="0" borderId="94" xfId="0" applyBorder="1"/>
    <xf numFmtId="0" fontId="0" fillId="0" borderId="61" xfId="0" applyBorder="1"/>
    <xf numFmtId="0" fontId="0" fillId="0" borderId="62" xfId="0" applyBorder="1"/>
    <xf numFmtId="4" fontId="0" fillId="0" borderId="62" xfId="0" applyNumberFormat="1" applyBorder="1"/>
    <xf numFmtId="4" fontId="0" fillId="0" borderId="63" xfId="0" applyNumberFormat="1" applyBorder="1"/>
    <xf numFmtId="0" fontId="3" fillId="4" borderId="12" xfId="0" applyFont="1" applyFill="1" applyBorder="1" applyAlignment="1">
      <alignment horizontal="left" vertical="center" wrapText="1"/>
    </xf>
    <xf numFmtId="0" fontId="5" fillId="0" borderId="16" xfId="0" applyFont="1" applyBorder="1"/>
    <xf numFmtId="0" fontId="6" fillId="4" borderId="0" xfId="0" applyFont="1" applyFill="1" applyAlignment="1">
      <alignment vertical="center" wrapText="1"/>
    </xf>
    <xf numFmtId="43" fontId="3" fillId="4" borderId="5" xfId="0" applyNumberFormat="1" applyFont="1" applyFill="1" applyBorder="1" applyAlignment="1">
      <alignment vertical="center" wrapText="1"/>
    </xf>
    <xf numFmtId="43" fontId="0" fillId="4" borderId="0" xfId="0" applyNumberFormat="1" applyFill="1" applyBorder="1" applyAlignment="1">
      <alignment horizontal="left" indent="1"/>
    </xf>
    <xf numFmtId="43" fontId="0" fillId="4" borderId="0" xfId="0" applyNumberFormat="1" applyFill="1"/>
    <xf numFmtId="43" fontId="9" fillId="4" borderId="0" xfId="0" applyNumberFormat="1" applyFont="1" applyFill="1" applyBorder="1" applyAlignment="1">
      <alignment vertical="center" wrapText="1"/>
    </xf>
    <xf numFmtId="43" fontId="0" fillId="0" borderId="0" xfId="0" applyNumberFormat="1"/>
    <xf numFmtId="43" fontId="3" fillId="2" borderId="8" xfId="0" applyNumberFormat="1" applyFont="1" applyFill="1" applyBorder="1" applyAlignment="1">
      <alignment vertical="top" wrapText="1"/>
    </xf>
    <xf numFmtId="165" fontId="9" fillId="4" borderId="0" xfId="0" applyNumberFormat="1" applyFont="1" applyFill="1" applyBorder="1" applyAlignment="1">
      <alignment vertical="center" wrapText="1"/>
    </xf>
    <xf numFmtId="165" fontId="0" fillId="4" borderId="0" xfId="0" applyNumberFormat="1" applyFill="1"/>
    <xf numFmtId="165" fontId="0" fillId="0" borderId="0" xfId="0" applyNumberFormat="1"/>
    <xf numFmtId="0" fontId="10" fillId="2" borderId="24" xfId="0" applyFont="1" applyFill="1" applyBorder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0" fontId="3" fillId="2" borderId="22" xfId="0" applyFont="1" applyFill="1" applyBorder="1" applyAlignment="1">
      <alignment horizontal="left" vertical="center" wrapText="1"/>
    </xf>
    <xf numFmtId="0" fontId="3" fillId="2" borderId="4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28" xfId="0" applyFont="1" applyFill="1" applyBorder="1" applyAlignment="1">
      <alignment horizontal="left" vertical="center" wrapText="1"/>
    </xf>
    <xf numFmtId="49" fontId="9" fillId="5" borderId="2" xfId="0" applyNumberFormat="1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left" vertical="center" wrapText="1"/>
    </xf>
    <xf numFmtId="0" fontId="6" fillId="6" borderId="33" xfId="0" applyFont="1" applyFill="1" applyBorder="1" applyAlignment="1">
      <alignment horizontal="left" vertical="center" wrapText="1"/>
    </xf>
    <xf numFmtId="0" fontId="6" fillId="6" borderId="34" xfId="0" applyFont="1" applyFill="1" applyBorder="1" applyAlignment="1">
      <alignment horizontal="left" vertical="center" wrapText="1"/>
    </xf>
    <xf numFmtId="0" fontId="6" fillId="6" borderId="35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6" fillId="6" borderId="36" xfId="0" applyFont="1" applyFill="1" applyBorder="1" applyAlignment="1">
      <alignment horizontal="left" vertical="center" wrapText="1"/>
    </xf>
    <xf numFmtId="0" fontId="24" fillId="6" borderId="38" xfId="1" applyFont="1" applyFill="1" applyBorder="1" applyAlignment="1">
      <alignment horizontal="left" vertical="center" wrapText="1"/>
    </xf>
    <xf numFmtId="0" fontId="24" fillId="6" borderId="39" xfId="1" applyFont="1" applyFill="1" applyBorder="1" applyAlignment="1">
      <alignment horizontal="left" vertical="center" wrapText="1"/>
    </xf>
    <xf numFmtId="49" fontId="9" fillId="4" borderId="0" xfId="0" applyNumberFormat="1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 vertical="center"/>
    </xf>
    <xf numFmtId="49" fontId="9" fillId="4" borderId="0" xfId="0" applyNumberFormat="1" applyFont="1" applyFill="1" applyBorder="1" applyAlignment="1">
      <alignment horizontal="left" vertical="center" wrapText="1" indent="1"/>
    </xf>
    <xf numFmtId="0" fontId="3" fillId="2" borderId="23" xfId="0" applyFont="1" applyFill="1" applyBorder="1" applyAlignment="1">
      <alignment horizontal="left" vertical="center" wrapText="1"/>
    </xf>
    <xf numFmtId="0" fontId="3" fillId="2" borderId="30" xfId="0" applyFont="1" applyFill="1" applyBorder="1" applyAlignment="1">
      <alignment horizontal="left" vertical="center" wrapText="1"/>
    </xf>
    <xf numFmtId="0" fontId="12" fillId="4" borderId="12" xfId="0" applyFont="1" applyFill="1" applyBorder="1" applyAlignment="1">
      <alignment horizontal="left" vertical="center" wrapText="1" indent="1"/>
    </xf>
    <xf numFmtId="0" fontId="12" fillId="4" borderId="11" xfId="0" applyFont="1" applyFill="1" applyBorder="1" applyAlignment="1">
      <alignment horizontal="left" vertical="center" wrapText="1" indent="1"/>
    </xf>
    <xf numFmtId="0" fontId="3" fillId="4" borderId="40" xfId="0" applyFont="1" applyFill="1" applyBorder="1" applyAlignment="1">
      <alignment horizontal="left" vertical="center" wrapText="1" indent="1"/>
    </xf>
    <xf numFmtId="0" fontId="3" fillId="4" borderId="43" xfId="0" applyFont="1" applyFill="1" applyBorder="1" applyAlignment="1">
      <alignment horizontal="left" vertical="center" wrapText="1" indent="1"/>
    </xf>
    <xf numFmtId="2" fontId="3" fillId="4" borderId="7" xfId="0" applyNumberFormat="1" applyFont="1" applyFill="1" applyBorder="1" applyAlignment="1">
      <alignment horizontal="left" vertical="center" wrapText="1" indent="1"/>
    </xf>
    <xf numFmtId="2" fontId="3" fillId="4" borderId="8" xfId="0" applyNumberFormat="1" applyFont="1" applyFill="1" applyBorder="1" applyAlignment="1">
      <alignment horizontal="left" vertical="center" wrapText="1" indent="1"/>
    </xf>
    <xf numFmtId="2" fontId="3" fillId="4" borderId="10" xfId="0" applyNumberFormat="1" applyFont="1" applyFill="1" applyBorder="1" applyAlignment="1">
      <alignment horizontal="left" vertical="center" wrapText="1" indent="1"/>
    </xf>
    <xf numFmtId="2" fontId="3" fillId="4" borderId="21" xfId="0" applyNumberFormat="1" applyFont="1" applyFill="1" applyBorder="1" applyAlignment="1">
      <alignment horizontal="left" vertical="center" wrapText="1" indent="1"/>
    </xf>
    <xf numFmtId="0" fontId="6" fillId="4" borderId="0" xfId="0" applyFont="1" applyFill="1" applyBorder="1" applyAlignment="1">
      <alignment horizontal="left" vertical="center" wrapText="1" indent="1"/>
    </xf>
    <xf numFmtId="0" fontId="3" fillId="2" borderId="19" xfId="0" applyFont="1" applyFill="1" applyBorder="1" applyAlignment="1">
      <alignment horizontal="left" vertical="center" wrapText="1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2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1"/>
    </xf>
    <xf numFmtId="0" fontId="10" fillId="2" borderId="25" xfId="0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18" xfId="0" applyFont="1" applyFill="1" applyBorder="1" applyAlignment="1">
      <alignment horizontal="left" vertical="center" wrapText="1" indent="1"/>
    </xf>
    <xf numFmtId="0" fontId="3" fillId="2" borderId="4" xfId="0" applyFont="1" applyFill="1" applyBorder="1" applyAlignment="1">
      <alignment horizontal="left" vertical="center" wrapText="1" indent="1"/>
    </xf>
    <xf numFmtId="0" fontId="0" fillId="9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/>
    </xf>
    <xf numFmtId="0" fontId="0" fillId="0" borderId="65" xfId="0" applyBorder="1" applyAlignment="1">
      <alignment horizontal="left" vertical="top"/>
    </xf>
    <xf numFmtId="0" fontId="0" fillId="0" borderId="65" xfId="0" applyBorder="1" applyAlignment="1">
      <alignment horizontal="left" vertical="top" wrapText="1"/>
    </xf>
    <xf numFmtId="0" fontId="19" fillId="10" borderId="73" xfId="0" applyFont="1" applyFill="1" applyBorder="1" applyAlignment="1">
      <alignment horizontal="left"/>
    </xf>
    <xf numFmtId="0" fontId="19" fillId="10" borderId="74" xfId="0" applyFont="1" applyFill="1" applyBorder="1" applyAlignment="1">
      <alignment horizontal="left"/>
    </xf>
    <xf numFmtId="0" fontId="19" fillId="10" borderId="75" xfId="0" applyFont="1" applyFill="1" applyBorder="1" applyAlignment="1">
      <alignment horizontal="left"/>
    </xf>
    <xf numFmtId="0" fontId="19" fillId="8" borderId="77" xfId="0" applyFont="1" applyFill="1" applyBorder="1" applyAlignment="1">
      <alignment horizontal="left"/>
    </xf>
    <xf numFmtId="0" fontId="19" fillId="8" borderId="78" xfId="0" applyFont="1" applyFill="1" applyBorder="1" applyAlignment="1">
      <alignment horizontal="left"/>
    </xf>
    <xf numFmtId="0" fontId="19" fillId="8" borderId="79" xfId="0" applyFont="1" applyFill="1" applyBorder="1" applyAlignment="1">
      <alignment horizontal="left"/>
    </xf>
    <xf numFmtId="0" fontId="0" fillId="10" borderId="80" xfId="0" applyFill="1" applyBorder="1" applyAlignment="1">
      <alignment horizontal="left" vertical="center" wrapText="1"/>
    </xf>
    <xf numFmtId="0" fontId="0" fillId="10" borderId="81" xfId="0" applyFill="1" applyBorder="1" applyAlignment="1">
      <alignment horizontal="left" vertical="center" wrapText="1"/>
    </xf>
    <xf numFmtId="0" fontId="0" fillId="10" borderId="85" xfId="0" applyFill="1" applyBorder="1" applyAlignment="1">
      <alignment horizontal="left" vertical="center" wrapText="1"/>
    </xf>
    <xf numFmtId="0" fontId="0" fillId="10" borderId="86" xfId="0" applyFill="1" applyBorder="1" applyAlignment="1">
      <alignment horizontal="left" vertical="center" wrapText="1"/>
    </xf>
    <xf numFmtId="4" fontId="0" fillId="10" borderId="82" xfId="0" applyNumberFormat="1" applyFill="1" applyBorder="1" applyAlignment="1">
      <alignment horizontal="right" vertical="center"/>
    </xf>
    <xf numFmtId="4" fontId="0" fillId="10" borderId="87" xfId="0" applyNumberFormat="1" applyFill="1" applyBorder="1" applyAlignment="1">
      <alignment horizontal="right" vertical="center"/>
    </xf>
    <xf numFmtId="0" fontId="5" fillId="8" borderId="83" xfId="0" applyFont="1" applyFill="1" applyBorder="1" applyAlignment="1">
      <alignment horizontal="left" vertical="center"/>
    </xf>
    <xf numFmtId="0" fontId="5" fillId="8" borderId="88" xfId="0" applyFont="1" applyFill="1" applyBorder="1" applyAlignment="1">
      <alignment horizontal="left" vertical="center"/>
    </xf>
    <xf numFmtId="4" fontId="20" fillId="8" borderId="0" xfId="0" applyNumberFormat="1" applyFont="1" applyFill="1" applyAlignment="1">
      <alignment horizontal="right" vertical="center" wrapText="1"/>
    </xf>
    <xf numFmtId="4" fontId="20" fillId="8" borderId="89" xfId="0" applyNumberFormat="1" applyFont="1" applyFill="1" applyBorder="1" applyAlignment="1">
      <alignment horizontal="right" vertical="center" wrapText="1"/>
    </xf>
    <xf numFmtId="0" fontId="21" fillId="8" borderId="84" xfId="0" applyFont="1" applyFill="1" applyBorder="1" applyAlignment="1">
      <alignment horizontal="left" vertical="center"/>
    </xf>
    <xf numFmtId="0" fontId="21" fillId="8" borderId="90" xfId="0" applyFont="1" applyFill="1" applyBorder="1" applyAlignment="1">
      <alignment horizontal="left" vertical="center"/>
    </xf>
    <xf numFmtId="0" fontId="22" fillId="12" borderId="91" xfId="0" applyFont="1" applyFill="1" applyBorder="1" applyAlignment="1">
      <alignment horizontal="center" vertical="center" wrapText="1"/>
    </xf>
    <xf numFmtId="0" fontId="22" fillId="12" borderId="102" xfId="0" applyFont="1" applyFill="1" applyBorder="1" applyAlignment="1">
      <alignment horizontal="center" vertical="center" wrapText="1"/>
    </xf>
    <xf numFmtId="4" fontId="20" fillId="12" borderId="92" xfId="0" applyNumberFormat="1" applyFont="1" applyFill="1" applyBorder="1" applyAlignment="1">
      <alignment horizontal="right" vertical="center" wrapText="1"/>
    </xf>
    <xf numFmtId="4" fontId="20" fillId="12" borderId="103" xfId="0" applyNumberFormat="1" applyFont="1" applyFill="1" applyBorder="1" applyAlignment="1">
      <alignment horizontal="right" vertical="center" wrapText="1"/>
    </xf>
    <xf numFmtId="0" fontId="21" fillId="12" borderId="93" xfId="0" applyFont="1" applyFill="1" applyBorder="1" applyAlignment="1">
      <alignment horizontal="left" vertical="center"/>
    </xf>
    <xf numFmtId="0" fontId="21" fillId="12" borderId="104" xfId="0" applyFont="1" applyFill="1" applyBorder="1" applyAlignment="1">
      <alignment horizontal="left" vertical="center"/>
    </xf>
    <xf numFmtId="0" fontId="0" fillId="10" borderId="76" xfId="0" applyFill="1" applyBorder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4" fontId="0" fillId="10" borderId="95" xfId="0" applyNumberFormat="1" applyFill="1" applyBorder="1" applyAlignment="1">
      <alignment horizontal="right" vertical="center"/>
    </xf>
    <xf numFmtId="0" fontId="5" fillId="8" borderId="91" xfId="0" applyFont="1" applyFill="1" applyBorder="1" applyAlignment="1">
      <alignment horizontal="left" vertical="center"/>
    </xf>
    <xf numFmtId="3" fontId="20" fillId="8" borderId="92" xfId="0" applyNumberFormat="1" applyFont="1" applyFill="1" applyBorder="1" applyAlignment="1">
      <alignment horizontal="right" vertical="center" wrapText="1"/>
    </xf>
    <xf numFmtId="3" fontId="20" fillId="8" borderId="0" xfId="0" applyNumberFormat="1" applyFont="1" applyFill="1" applyAlignment="1">
      <alignment horizontal="right" vertical="center" wrapText="1"/>
    </xf>
    <xf numFmtId="0" fontId="21" fillId="8" borderId="93" xfId="0" applyFont="1" applyFill="1" applyBorder="1" applyAlignment="1">
      <alignment horizontal="left" vertical="center"/>
    </xf>
    <xf numFmtId="0" fontId="0" fillId="11" borderId="96" xfId="0" applyFill="1" applyBorder="1" applyAlignment="1">
      <alignment horizontal="left" vertical="center"/>
    </xf>
    <xf numFmtId="0" fontId="0" fillId="11" borderId="97" xfId="0" applyFill="1" applyBorder="1" applyAlignment="1">
      <alignment horizontal="left" vertical="center"/>
    </xf>
    <xf numFmtId="0" fontId="0" fillId="11" borderId="99" xfId="0" applyFill="1" applyBorder="1" applyAlignment="1">
      <alignment horizontal="left" vertical="center"/>
    </xf>
    <xf numFmtId="0" fontId="0" fillId="11" borderId="100" xfId="0" applyFill="1" applyBorder="1" applyAlignment="1">
      <alignment horizontal="left" vertical="center"/>
    </xf>
    <xf numFmtId="4" fontId="7" fillId="11" borderId="98" xfId="0" applyNumberFormat="1" applyFont="1" applyFill="1" applyBorder="1" applyAlignment="1">
      <alignment horizontal="right" vertical="center"/>
    </xf>
    <xf numFmtId="4" fontId="7" fillId="11" borderId="101" xfId="0" applyNumberFormat="1" applyFont="1" applyFill="1" applyBorder="1" applyAlignment="1">
      <alignment horizontal="right" vertical="center"/>
    </xf>
    <xf numFmtId="4" fontId="20" fillId="8" borderId="92" xfId="0" applyNumberFormat="1" applyFont="1" applyFill="1" applyBorder="1" applyAlignment="1">
      <alignment horizontal="right" vertical="center" wrapText="1"/>
    </xf>
    <xf numFmtId="0" fontId="25" fillId="6" borderId="37" xfId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5D474"/>
      <color rgb="FFEDE9AB"/>
      <color rgb="FFE5E3A8"/>
      <color rgb="FFF84E57"/>
      <color rgb="FFFFECA1"/>
      <color rgb="FFFBA0A5"/>
      <color rgb="FFFFBC48"/>
      <color rgb="FFA9D08E"/>
      <color rgb="FF000000"/>
      <color rgb="FFFFDB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8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8C93-BBE7-B14F-B5A1-5AFEEC7815CE}">
  <dimension ref="A1:U47"/>
  <sheetViews>
    <sheetView showGridLines="0" zoomScale="142" zoomScaleNormal="100" workbookViewId="0">
      <selection activeCell="F12" sqref="F12"/>
    </sheetView>
  </sheetViews>
  <sheetFormatPr baseColWidth="10" defaultColWidth="10.6640625" defaultRowHeight="16" x14ac:dyDescent="0.2"/>
  <cols>
    <col min="1" max="1" customWidth="true" width="3.6640625" collapsed="false"/>
    <col min="2" max="2" customWidth="true" width="10.83203125" collapsed="false"/>
    <col min="3" max="3" customWidth="true" width="9.83203125" collapsed="false"/>
    <col min="4" max="4" customWidth="true" width="11.5" collapsed="false"/>
    <col min="5" max="6" customWidth="true" width="13.33203125" collapsed="false"/>
    <col min="7" max="7" customWidth="true" width="5.33203125" collapsed="false"/>
    <col min="8" max="8" customWidth="true" width="10.1640625" collapsed="false"/>
    <col min="9" max="9" customWidth="true" width="19.6640625" collapsed="false"/>
    <col min="10" max="10" customWidth="true" width="18.0" collapsed="false"/>
    <col min="11" max="11" customWidth="true" width="5.1640625" collapsed="false"/>
    <col min="12" max="12" customWidth="true" width="8.33203125" collapsed="false"/>
    <col min="13" max="13" customWidth="true" width="13.5" collapsed="false"/>
    <col min="14" max="14" customWidth="true" width="18.6640625" collapsed="false"/>
    <col min="15" max="15" customWidth="true" width="5.1640625" collapsed="false"/>
    <col min="17" max="17" customWidth="true" width="11.0" collapsed="false"/>
    <col min="19" max="19" customWidth="true" width="12.0" collapsed="false"/>
    <col min="20" max="20" customWidth="true" width="11.5" collapsed="false"/>
  </cols>
  <sheetData>
    <row r="1" spans="2:21" ht="33" customHeight="1" x14ac:dyDescent="0.2">
      <c r="B1" s="107" t="s">
        <v>76</v>
      </c>
      <c r="C1" s="107"/>
      <c r="D1" s="107"/>
      <c r="E1" s="107"/>
      <c r="F1" s="107"/>
      <c r="G1" s="107"/>
      <c r="H1" s="107"/>
      <c r="I1" s="107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2:21" ht="18" customHeight="1" x14ac:dyDescent="0.2">
      <c r="B2" s="194" t="s">
        <v>77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2:21" ht="18" customHeight="1" x14ac:dyDescent="0.2"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2:21" ht="27" customHeight="1" x14ac:dyDescent="0.25">
      <c r="B4" s="196" t="s">
        <v>78</v>
      </c>
      <c r="C4" s="196"/>
      <c r="D4" s="196"/>
      <c r="E4" s="196"/>
      <c r="F4" s="196"/>
      <c r="H4" s="86" t="s">
        <v>79</v>
      </c>
      <c r="I4" s="86"/>
      <c r="J4" s="86"/>
      <c r="K4" s="86"/>
      <c r="L4" s="196" t="s">
        <v>80</v>
      </c>
      <c r="M4" s="196"/>
      <c r="N4" s="196"/>
      <c r="P4" s="87" t="s">
        <v>81</v>
      </c>
      <c r="Q4" s="87"/>
      <c r="R4" s="87"/>
      <c r="S4" s="87"/>
      <c r="T4" s="87"/>
    </row>
    <row r="5" spans="2:21" ht="34" customHeight="1" x14ac:dyDescent="0.2">
      <c r="B5" s="197" t="s">
        <v>82</v>
      </c>
      <c r="C5" s="197"/>
      <c r="D5" s="197"/>
      <c r="E5" s="197"/>
      <c r="F5" s="197"/>
      <c r="H5" s="198" t="s">
        <v>83</v>
      </c>
      <c r="I5" s="198"/>
      <c r="J5" s="198"/>
      <c r="K5" s="109"/>
      <c r="L5" s="195" t="s">
        <v>84</v>
      </c>
      <c r="M5" s="195"/>
      <c r="N5" s="195"/>
      <c r="P5" s="198" t="s">
        <v>85</v>
      </c>
      <c r="Q5" s="198"/>
      <c r="R5" s="198"/>
      <c r="S5" s="198"/>
      <c r="T5" s="198"/>
      <c r="U5" s="110"/>
    </row>
    <row r="6" spans="2:21" ht="18" customHeight="1" x14ac:dyDescent="0.25">
      <c r="B6" s="111"/>
      <c r="C6" s="88" t="s">
        <v>10</v>
      </c>
      <c r="D6" s="88" t="s">
        <v>11</v>
      </c>
      <c r="E6" s="88" t="s">
        <v>12</v>
      </c>
      <c r="F6" s="89" t="s">
        <v>32</v>
      </c>
      <c r="G6" s="112"/>
      <c r="H6" s="111"/>
      <c r="I6" s="90" t="s">
        <v>86</v>
      </c>
      <c r="J6" s="91" t="s">
        <v>60</v>
      </c>
      <c r="K6" s="113"/>
      <c r="L6" s="114"/>
      <c r="M6" s="115" t="s">
        <v>87</v>
      </c>
      <c r="N6" s="91" t="s">
        <v>61</v>
      </c>
      <c r="O6" s="116"/>
      <c r="P6" s="90" t="s">
        <v>67</v>
      </c>
      <c r="Q6" s="117" t="s">
        <v>68</v>
      </c>
      <c r="R6" s="117" t="s">
        <v>69</v>
      </c>
      <c r="S6" s="117" t="s">
        <v>70</v>
      </c>
      <c r="T6" s="118" t="s">
        <v>71</v>
      </c>
    </row>
    <row r="7" spans="2:21" ht="18" customHeight="1" x14ac:dyDescent="0.2">
      <c r="B7" s="92" t="s">
        <v>62</v>
      </c>
      <c r="C7" s="93"/>
      <c r="D7" s="93"/>
      <c r="E7" s="93"/>
      <c r="F7" s="119">
        <f>E7*D7*C7*0.001</f>
        <v>0</v>
      </c>
      <c r="G7" s="22"/>
      <c r="H7" s="92" t="s">
        <v>62</v>
      </c>
      <c r="I7" s="94"/>
      <c r="J7" s="95">
        <f>I7*F7</f>
        <v>0</v>
      </c>
      <c r="K7" s="120"/>
      <c r="L7" s="92" t="s">
        <v>62</v>
      </c>
      <c r="M7" s="96"/>
      <c r="N7" s="121">
        <f>M7*F7</f>
        <v>0</v>
      </c>
      <c r="P7" s="122">
        <v>1</v>
      </c>
      <c r="Q7" s="123"/>
      <c r="R7" s="123"/>
      <c r="S7" s="124">
        <f>SUM(J7:J9)+$Q$7-R7</f>
        <v>0</v>
      </c>
      <c r="T7" s="125">
        <f t="shared" ref="T7:T36" si="0">SUM($N$7:$N$9)</f>
        <v>0</v>
      </c>
    </row>
    <row r="8" spans="2:21" ht="18" customHeight="1" x14ac:dyDescent="0.2">
      <c r="B8" s="97" t="s">
        <v>63</v>
      </c>
      <c r="C8" s="98"/>
      <c r="D8" s="98"/>
      <c r="E8" s="98"/>
      <c r="F8" s="126">
        <f>E8*D8*C8*0.001</f>
        <v>0</v>
      </c>
      <c r="G8" s="22"/>
      <c r="H8" s="97" t="s">
        <v>63</v>
      </c>
      <c r="I8" s="97"/>
      <c r="J8" s="99">
        <f>I8*F8</f>
        <v>0</v>
      </c>
      <c r="K8" s="120"/>
      <c r="L8" s="97" t="s">
        <v>63</v>
      </c>
      <c r="M8" s="100"/>
      <c r="N8" s="127">
        <f t="shared" ref="N8" si="1">M8*F8</f>
        <v>0</v>
      </c>
      <c r="P8" s="128">
        <v>2</v>
      </c>
      <c r="Q8" s="129"/>
      <c r="R8" s="129"/>
      <c r="S8" s="130">
        <f t="shared" ref="S8:S36" si="2">S7-T7+Q8-R8</f>
        <v>0</v>
      </c>
      <c r="T8" s="131">
        <f t="shared" si="0"/>
        <v>0</v>
      </c>
    </row>
    <row r="9" spans="2:21" ht="18" customHeight="1" x14ac:dyDescent="0.2">
      <c r="B9" s="101" t="s">
        <v>64</v>
      </c>
      <c r="C9" s="102"/>
      <c r="D9" s="102"/>
      <c r="E9" s="102"/>
      <c r="F9" s="132">
        <f>E9*D9*C9*0.001</f>
        <v>0</v>
      </c>
      <c r="G9" s="22"/>
      <c r="H9" s="101" t="s">
        <v>64</v>
      </c>
      <c r="I9" s="97"/>
      <c r="J9" s="99">
        <f>I9*F9</f>
        <v>0</v>
      </c>
      <c r="K9" s="120"/>
      <c r="L9" s="101" t="s">
        <v>64</v>
      </c>
      <c r="M9" s="133"/>
      <c r="N9" s="134">
        <f>M9*F9</f>
        <v>0</v>
      </c>
      <c r="P9" s="128">
        <v>3</v>
      </c>
      <c r="Q9" s="129"/>
      <c r="R9" s="129"/>
      <c r="S9" s="130">
        <f t="shared" si="2"/>
        <v>0</v>
      </c>
      <c r="T9" s="131">
        <f t="shared" si="0"/>
        <v>0</v>
      </c>
    </row>
    <row r="10" spans="2:21" ht="18" customHeight="1" x14ac:dyDescent="0.25">
      <c r="B10" s="103"/>
      <c r="C10" s="22"/>
      <c r="D10" s="22"/>
      <c r="E10" s="22"/>
      <c r="F10" s="22"/>
      <c r="G10" s="22"/>
      <c r="I10" s="104" t="s">
        <v>65</v>
      </c>
      <c r="J10" s="105">
        <f>SUM(J7:J9)</f>
        <v>0</v>
      </c>
      <c r="K10" s="135"/>
      <c r="L10" s="86"/>
      <c r="M10" s="136" t="s">
        <v>65</v>
      </c>
      <c r="N10" s="105">
        <f>SUM(N7:N9)</f>
        <v>0</v>
      </c>
      <c r="P10" s="128">
        <v>4</v>
      </c>
      <c r="Q10" s="129"/>
      <c r="R10" s="129"/>
      <c r="S10" s="130">
        <f t="shared" si="2"/>
        <v>0</v>
      </c>
      <c r="T10" s="131">
        <f t="shared" si="0"/>
        <v>0</v>
      </c>
    </row>
    <row r="11" spans="2:21" ht="18" customHeight="1" x14ac:dyDescent="0.25">
      <c r="F11" s="22"/>
      <c r="L11" s="86"/>
      <c r="P11" s="128">
        <v>5</v>
      </c>
      <c r="Q11" s="129"/>
      <c r="R11" s="129"/>
      <c r="S11" s="130">
        <f t="shared" si="2"/>
        <v>0</v>
      </c>
      <c r="T11" s="131">
        <f t="shared" si="0"/>
        <v>0</v>
      </c>
    </row>
    <row r="12" spans="2:21" ht="18" customHeight="1" thickBot="1" x14ac:dyDescent="0.25">
      <c r="P12" s="128">
        <v>6</v>
      </c>
      <c r="Q12" s="129"/>
      <c r="R12" s="129"/>
      <c r="S12" s="130">
        <f t="shared" si="2"/>
        <v>0</v>
      </c>
      <c r="T12" s="131">
        <f t="shared" si="0"/>
        <v>0</v>
      </c>
    </row>
    <row r="13" spans="2:21" ht="18" customHeight="1" x14ac:dyDescent="0.25">
      <c r="H13" s="199" t="s">
        <v>88</v>
      </c>
      <c r="I13" s="200"/>
      <c r="J13" s="201"/>
      <c r="K13" s="137"/>
      <c r="L13" s="202" t="s">
        <v>66</v>
      </c>
      <c r="M13" s="203"/>
      <c r="N13" s="204"/>
      <c r="P13" s="128">
        <v>7</v>
      </c>
      <c r="Q13" s="129"/>
      <c r="R13" s="129"/>
      <c r="S13" s="130">
        <f t="shared" si="2"/>
        <v>0</v>
      </c>
      <c r="T13" s="131">
        <f t="shared" si="0"/>
        <v>0</v>
      </c>
    </row>
    <row r="14" spans="2:21" ht="18" customHeight="1" x14ac:dyDescent="0.2">
      <c r="H14" s="205" t="s">
        <v>89</v>
      </c>
      <c r="I14" s="206"/>
      <c r="J14" s="209">
        <f>AVERAGE(S7:S36)</f>
        <v>0</v>
      </c>
      <c r="K14" s="137"/>
      <c r="L14" s="211" t="s">
        <v>72</v>
      </c>
      <c r="M14" s="213">
        <f>IF(J18&gt;150,0.45,IF(J18&gt;120,0.2,0))</f>
        <v>0.45</v>
      </c>
      <c r="N14" s="215" t="s">
        <v>90</v>
      </c>
      <c r="P14" s="128">
        <v>8</v>
      </c>
      <c r="Q14" s="129"/>
      <c r="R14" s="129"/>
      <c r="S14" s="130">
        <f t="shared" si="2"/>
        <v>0</v>
      </c>
      <c r="T14" s="131">
        <f t="shared" si="0"/>
        <v>0</v>
      </c>
    </row>
    <row r="15" spans="2:21" ht="18" customHeight="1" x14ac:dyDescent="0.2">
      <c r="H15" s="207"/>
      <c r="I15" s="208"/>
      <c r="J15" s="210"/>
      <c r="K15" s="137"/>
      <c r="L15" s="212"/>
      <c r="M15" s="214"/>
      <c r="N15" s="216"/>
      <c r="P15" s="128">
        <v>9</v>
      </c>
      <c r="Q15" s="129"/>
      <c r="R15" s="129"/>
      <c r="S15" s="130">
        <f t="shared" si="2"/>
        <v>0</v>
      </c>
      <c r="T15" s="131">
        <f t="shared" si="0"/>
        <v>0</v>
      </c>
    </row>
    <row r="16" spans="2:21" ht="18" customHeight="1" x14ac:dyDescent="0.2">
      <c r="H16" s="205" t="s">
        <v>27</v>
      </c>
      <c r="I16" s="206"/>
      <c r="J16" s="209">
        <f>AVERAGE(T7:T36)</f>
        <v>0</v>
      </c>
      <c r="K16" s="137"/>
      <c r="L16" s="226" t="s">
        <v>91</v>
      </c>
      <c r="M16" s="227">
        <f>COUNT(P7:P36)</f>
        <v>30</v>
      </c>
      <c r="N16" s="229" t="s">
        <v>73</v>
      </c>
      <c r="O16" s="138"/>
      <c r="P16" s="128">
        <v>10</v>
      </c>
      <c r="Q16" s="129"/>
      <c r="R16" s="129"/>
      <c r="S16" s="130">
        <f t="shared" si="2"/>
        <v>0</v>
      </c>
      <c r="T16" s="131">
        <f t="shared" si="0"/>
        <v>0</v>
      </c>
    </row>
    <row r="17" spans="2:20" ht="18" customHeight="1" thickBot="1" x14ac:dyDescent="0.25">
      <c r="B17" s="116"/>
      <c r="H17" s="223"/>
      <c r="I17" s="224"/>
      <c r="J17" s="225"/>
      <c r="K17" s="137"/>
      <c r="L17" s="211"/>
      <c r="M17" s="228"/>
      <c r="N17" s="215"/>
      <c r="O17" s="138"/>
      <c r="P17" s="128">
        <v>11</v>
      </c>
      <c r="Q17" s="129"/>
      <c r="R17" s="129"/>
      <c r="S17" s="130">
        <f t="shared" si="2"/>
        <v>0</v>
      </c>
      <c r="T17" s="131">
        <f t="shared" si="0"/>
        <v>0</v>
      </c>
    </row>
    <row r="18" spans="2:20" ht="18" customHeight="1" x14ac:dyDescent="0.2">
      <c r="B18" s="116"/>
      <c r="H18" s="230" t="s">
        <v>92</v>
      </c>
      <c r="I18" s="231"/>
      <c r="J18" s="234" t="str">
        <f>IFERROR(J14/J16,"Нет продаж")</f>
        <v>Нет продаж</v>
      </c>
      <c r="L18" s="226" t="s">
        <v>74</v>
      </c>
      <c r="M18" s="236">
        <f>J14</f>
        <v>0</v>
      </c>
      <c r="N18" s="229" t="s">
        <v>75</v>
      </c>
      <c r="O18" s="138"/>
      <c r="P18" s="128">
        <v>12</v>
      </c>
      <c r="Q18" s="129"/>
      <c r="R18" s="129"/>
      <c r="S18" s="130">
        <f t="shared" si="2"/>
        <v>0</v>
      </c>
      <c r="T18" s="131">
        <f t="shared" si="0"/>
        <v>0</v>
      </c>
    </row>
    <row r="19" spans="2:20" ht="18" customHeight="1" thickBot="1" x14ac:dyDescent="0.25">
      <c r="B19" s="116"/>
      <c r="H19" s="232"/>
      <c r="I19" s="233"/>
      <c r="J19" s="235"/>
      <c r="L19" s="212"/>
      <c r="M19" s="214"/>
      <c r="N19" s="216"/>
      <c r="P19" s="128">
        <v>13</v>
      </c>
      <c r="Q19" s="129"/>
      <c r="R19" s="129"/>
      <c r="S19" s="130">
        <f t="shared" si="2"/>
        <v>0</v>
      </c>
      <c r="T19" s="131">
        <f t="shared" si="0"/>
        <v>0</v>
      </c>
    </row>
    <row r="20" spans="2:20" ht="18" customHeight="1" x14ac:dyDescent="0.2">
      <c r="B20" s="116"/>
      <c r="L20" s="217" t="s">
        <v>65</v>
      </c>
      <c r="M20" s="219">
        <f>M14*M16*M18</f>
        <v>0</v>
      </c>
      <c r="N20" s="221" t="s">
        <v>93</v>
      </c>
      <c r="P20" s="128">
        <v>14</v>
      </c>
      <c r="Q20" s="129"/>
      <c r="R20" s="129"/>
      <c r="S20" s="130">
        <f t="shared" si="2"/>
        <v>0</v>
      </c>
      <c r="T20" s="131">
        <f t="shared" si="0"/>
        <v>0</v>
      </c>
    </row>
    <row r="21" spans="2:20" ht="18" customHeight="1" thickBot="1" x14ac:dyDescent="0.25">
      <c r="L21" s="218"/>
      <c r="M21" s="220"/>
      <c r="N21" s="222"/>
      <c r="P21" s="128">
        <v>15</v>
      </c>
      <c r="Q21" s="129"/>
      <c r="R21" s="129"/>
      <c r="S21" s="130">
        <f t="shared" si="2"/>
        <v>0</v>
      </c>
      <c r="T21" s="131">
        <f t="shared" si="0"/>
        <v>0</v>
      </c>
    </row>
    <row r="22" spans="2:20" ht="18" customHeight="1" x14ac:dyDescent="0.2">
      <c r="P22" s="128">
        <v>16</v>
      </c>
      <c r="Q22" s="129"/>
      <c r="R22" s="129"/>
      <c r="S22" s="130">
        <f t="shared" si="2"/>
        <v>0</v>
      </c>
      <c r="T22" s="131">
        <f t="shared" si="0"/>
        <v>0</v>
      </c>
    </row>
    <row r="23" spans="2:20" ht="18" customHeight="1" x14ac:dyDescent="0.2">
      <c r="P23" s="128">
        <v>17</v>
      </c>
      <c r="Q23" s="129"/>
      <c r="R23" s="129"/>
      <c r="S23" s="130">
        <f>S22-T22+Q23-R23</f>
        <v>0</v>
      </c>
      <c r="T23" s="131">
        <f t="shared" si="0"/>
        <v>0</v>
      </c>
    </row>
    <row r="24" spans="2:20" ht="18" customHeight="1" x14ac:dyDescent="0.2">
      <c r="P24" s="128">
        <v>18</v>
      </c>
      <c r="Q24" s="129"/>
      <c r="R24" s="129"/>
      <c r="S24" s="130">
        <f t="shared" si="2"/>
        <v>0</v>
      </c>
      <c r="T24" s="131">
        <f t="shared" si="0"/>
        <v>0</v>
      </c>
    </row>
    <row r="25" spans="2:20" ht="18" customHeight="1" x14ac:dyDescent="0.2">
      <c r="P25" s="128">
        <v>19</v>
      </c>
      <c r="Q25" s="129"/>
      <c r="R25" s="129"/>
      <c r="S25" s="130">
        <f t="shared" si="2"/>
        <v>0</v>
      </c>
      <c r="T25" s="131">
        <f t="shared" si="0"/>
        <v>0</v>
      </c>
    </row>
    <row r="26" spans="2:20" ht="18" customHeight="1" x14ac:dyDescent="0.2">
      <c r="P26" s="128">
        <v>20</v>
      </c>
      <c r="Q26" s="129"/>
      <c r="R26" s="129"/>
      <c r="S26" s="130">
        <f t="shared" si="2"/>
        <v>0</v>
      </c>
      <c r="T26" s="131">
        <f t="shared" si="0"/>
        <v>0</v>
      </c>
    </row>
    <row r="27" spans="2:20" ht="18" customHeight="1" x14ac:dyDescent="0.2">
      <c r="P27" s="128">
        <v>21</v>
      </c>
      <c r="Q27" s="129"/>
      <c r="R27" s="129"/>
      <c r="S27" s="130">
        <f t="shared" si="2"/>
        <v>0</v>
      </c>
      <c r="T27" s="131">
        <f t="shared" si="0"/>
        <v>0</v>
      </c>
    </row>
    <row r="28" spans="2:20" ht="18" customHeight="1" x14ac:dyDescent="0.2">
      <c r="P28" s="128">
        <v>22</v>
      </c>
      <c r="Q28" s="129"/>
      <c r="R28" s="129"/>
      <c r="S28" s="130">
        <f t="shared" si="2"/>
        <v>0</v>
      </c>
      <c r="T28" s="131">
        <f t="shared" si="0"/>
        <v>0</v>
      </c>
    </row>
    <row r="29" spans="2:20" ht="18" customHeight="1" x14ac:dyDescent="0.2">
      <c r="P29" s="128">
        <v>23</v>
      </c>
      <c r="Q29" s="129"/>
      <c r="R29" s="129"/>
      <c r="S29" s="130">
        <f t="shared" si="2"/>
        <v>0</v>
      </c>
      <c r="T29" s="131">
        <f t="shared" si="0"/>
        <v>0</v>
      </c>
    </row>
    <row r="30" spans="2:20" ht="18" customHeight="1" x14ac:dyDescent="0.2">
      <c r="P30" s="128">
        <v>24</v>
      </c>
      <c r="Q30" s="129"/>
      <c r="R30" s="129"/>
      <c r="S30" s="130">
        <f t="shared" si="2"/>
        <v>0</v>
      </c>
      <c r="T30" s="131">
        <f t="shared" si="0"/>
        <v>0</v>
      </c>
    </row>
    <row r="31" spans="2:20" ht="18" customHeight="1" x14ac:dyDescent="0.2">
      <c r="P31" s="128">
        <v>25</v>
      </c>
      <c r="Q31" s="129"/>
      <c r="R31" s="129"/>
      <c r="S31" s="130">
        <f t="shared" si="2"/>
        <v>0</v>
      </c>
      <c r="T31" s="131">
        <f t="shared" si="0"/>
        <v>0</v>
      </c>
    </row>
    <row r="32" spans="2:20" ht="18" customHeight="1" x14ac:dyDescent="0.2">
      <c r="P32" s="128">
        <v>26</v>
      </c>
      <c r="Q32" s="129"/>
      <c r="R32" s="129"/>
      <c r="S32" s="130">
        <f t="shared" si="2"/>
        <v>0</v>
      </c>
      <c r="T32" s="131">
        <f t="shared" si="0"/>
        <v>0</v>
      </c>
    </row>
    <row r="33" spans="1:20" ht="18" customHeight="1" x14ac:dyDescent="0.2">
      <c r="P33" s="128">
        <v>27</v>
      </c>
      <c r="Q33" s="129"/>
      <c r="R33" s="129"/>
      <c r="S33" s="130">
        <f t="shared" si="2"/>
        <v>0</v>
      </c>
      <c r="T33" s="131">
        <f t="shared" si="0"/>
        <v>0</v>
      </c>
    </row>
    <row r="34" spans="1:20" ht="18" customHeight="1" x14ac:dyDescent="0.2">
      <c r="P34" s="128">
        <v>28</v>
      </c>
      <c r="Q34" s="129"/>
      <c r="R34" s="129"/>
      <c r="S34" s="130">
        <f t="shared" si="2"/>
        <v>0</v>
      </c>
      <c r="T34" s="131">
        <f t="shared" si="0"/>
        <v>0</v>
      </c>
    </row>
    <row r="35" spans="1:20" ht="18" customHeight="1" x14ac:dyDescent="0.2">
      <c r="P35" s="128">
        <v>29</v>
      </c>
      <c r="Q35" s="129"/>
      <c r="R35" s="129"/>
      <c r="S35" s="130">
        <f t="shared" si="2"/>
        <v>0</v>
      </c>
      <c r="T35" s="131">
        <f t="shared" si="0"/>
        <v>0</v>
      </c>
    </row>
    <row r="36" spans="1:20" ht="18" customHeight="1" x14ac:dyDescent="0.2">
      <c r="P36" s="139">
        <v>30</v>
      </c>
      <c r="Q36" s="140"/>
      <c r="R36" s="140"/>
      <c r="S36" s="141">
        <f t="shared" si="2"/>
        <v>0</v>
      </c>
      <c r="T36" s="142">
        <f t="shared" si="0"/>
        <v>0</v>
      </c>
    </row>
    <row r="47" spans="1:20" x14ac:dyDescent="0.2">
      <c r="A47" s="106"/>
    </row>
  </sheetData>
  <mergeCells count="28">
    <mergeCell ref="L20:L21"/>
    <mergeCell ref="M20:M21"/>
    <mergeCell ref="N20:N21"/>
    <mergeCell ref="H16:I17"/>
    <mergeCell ref="J16:J17"/>
    <mergeCell ref="L16:L17"/>
    <mergeCell ref="M16:M17"/>
    <mergeCell ref="N16:N17"/>
    <mergeCell ref="H18:I19"/>
    <mergeCell ref="J18:J19"/>
    <mergeCell ref="L18:L19"/>
    <mergeCell ref="M18:M19"/>
    <mergeCell ref="N18:N19"/>
    <mergeCell ref="H13:J13"/>
    <mergeCell ref="L13:N13"/>
    <mergeCell ref="H14:I15"/>
    <mergeCell ref="J14:J15"/>
    <mergeCell ref="L14:L15"/>
    <mergeCell ref="M14:M15"/>
    <mergeCell ref="N14:N15"/>
    <mergeCell ref="B2:T2"/>
    <mergeCell ref="B3:T3"/>
    <mergeCell ref="B4:F4"/>
    <mergeCell ref="L4:N4"/>
    <mergeCell ref="B5:F5"/>
    <mergeCell ref="H5:J5"/>
    <mergeCell ref="L5:N5"/>
    <mergeCell ref="P5:T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:AL90"/>
  <sheetViews>
    <sheetView workbookViewId="0" showGridLines="true"/>
  </sheetViews>
  <sheetFormatPr defaultRowHeight="15.0"/>
  <cols>
    <col min="1" max="1" style="0" width="64.83203125" customWidth="true"/>
    <col min="2" max="2" style="0" width="32.83203125" customWidth="true"/>
    <col min="3" max="3" style="0" width="28.83203125" customWidth="true"/>
    <col min="4" max="4" style="0" width="28.83203125" customWidth="true"/>
    <col min="5" max="5" style="0" width="28.83203125" customWidth="true"/>
    <col min="6" max="6" style="2" width="10.83203125" customWidth="true"/>
    <col min="7" max="7" style="2" width="10.83203125" customWidth="true"/>
    <col min="8" max="8" style="2" width="10.83203125" customWidth="true"/>
    <col min="9" max="9" style="2" width="10.83203125" customWidth="true"/>
    <col min="10" max="10" style="2" width="10.83203125" customWidth="true"/>
    <col min="11" max="11" style="2" width="10.83203125" customWidth="true"/>
    <col min="12" max="12" style="2" width="10.83203125" customWidth="true"/>
    <col min="13" max="13" style="2" width="10.83203125" customWidth="true"/>
    <col min="14" max="14" style="2" width="10.83203125" customWidth="true"/>
    <col min="15" max="15" style="2" width="10.83203125" customWidth="true"/>
    <col min="16" max="16" style="2" width="10.83203125" customWidth="true"/>
    <col min="17" max="17" style="2" width="10.83203125" customWidth="true"/>
    <col min="18" max="18" style="2" width="10.83203125" customWidth="true"/>
    <col min="19" max="19" style="2" width="10.83203125" customWidth="true"/>
    <col min="20" max="20" style="2" width="10.83203125" customWidth="true"/>
    <col min="21" max="21" style="2" width="10.83203125" customWidth="true"/>
    <col min="22" max="22" style="2" width="10.83203125" customWidth="true"/>
    <col min="23" max="23" style="2" width="10.83203125" customWidth="true"/>
    <col min="24" max="24" style="2" width="10.83203125" customWidth="true"/>
    <col min="25" max="25" style="2" width="10.83203125" customWidth="true"/>
    <col min="26" max="26" style="2" width="10.83203125" customWidth="true"/>
    <col min="27" max="27" style="2" width="10.83203125" customWidth="true"/>
    <col min="28" max="28" style="2" width="10.83203125" customWidth="true"/>
    <col min="29" max="29" style="2" width="10.83203125" customWidth="true"/>
    <col min="30" max="30" style="2" width="10.83203125" customWidth="true"/>
    <col min="31" max="31" style="2" width="10.83203125" customWidth="true"/>
    <col min="32" max="32" style="2" width="10.83203125" customWidth="true"/>
    <col min="33" max="33" style="2" width="10.83203125" customWidth="true"/>
    <col min="34" max="34" style="2" width="10.83203125" customWidth="true"/>
    <col min="35" max="35" style="2" width="10.83203125" customWidth="true"/>
    <col min="36" max="36" style="2" width="10.83203125" customWidth="true"/>
    <col min="37" max="37" style="2" width="10.83203125" customWidth="true"/>
    <col min="38" max="38" style="2" width="10.83203125" customWidth="true"/>
  </cols>
  <sheetData>
    <row r="1" ht="16.0" customHeight="true">
      <c r="A1" s="1"/>
      <c r="B1" s="1"/>
      <c r="C1" s="1"/>
      <c r="D1" s="1"/>
      <c r="E1" s="1"/>
    </row>
    <row r="2" ht="32.0" customHeight="true">
      <c r="A2" t="s" s="155">
        <v>33</v>
      </c>
      <c r="B2" s="156"/>
      <c r="C2" s="156"/>
      <c r="D2" s="156"/>
      <c r="E2" s="156"/>
    </row>
    <row r="3" ht="32.0" customHeight="true">
      <c r="A3" t="s" s="162">
        <v>94</v>
      </c>
      <c r="B3" s="163"/>
      <c r="C3" s="164"/>
      <c r="D3" s="145"/>
      <c r="E3" s="145"/>
    </row>
    <row r="4" ht="32.0" customHeight="true">
      <c r="A4" s="165"/>
      <c r="B4" s="166"/>
      <c r="C4" s="167"/>
      <c r="D4" s="145"/>
      <c r="E4" s="145"/>
    </row>
    <row r="5" ht="40.0" customHeight="true">
      <c r="A5" t="n" s="237">
        <f>HYPERLINK("https://yandex.ru/support/marketplace/introduction/rates.html#rates__paid-storage", "Перейти в Справку")</f>
      </c>
      <c r="B5" s="168"/>
      <c r="C5" s="169"/>
      <c r="D5" s="145"/>
      <c r="E5" s="145"/>
    </row>
    <row r="6" ht="16.0" customHeight="true">
      <c r="A6" s="44"/>
      <c r="B6" s="44"/>
      <c r="C6" s="44"/>
      <c r="D6" s="44"/>
      <c r="E6" s="45"/>
    </row>
    <row r="7" ht="24.0" customHeight="true">
      <c r="A7" t="s" s="37">
        <v>5</v>
      </c>
      <c r="B7" t="s" s="157">
        <v>96</v>
      </c>
      <c r="C7" s="158"/>
      <c r="D7" s="46"/>
      <c r="E7" s="21"/>
    </row>
    <row r="8" ht="24.0" customHeight="true">
      <c r="A8" t="s" s="38">
        <v>3</v>
      </c>
      <c r="B8" t="s" s="159">
        <v>97</v>
      </c>
      <c r="C8" s="160"/>
      <c r="D8" s="46"/>
      <c r="E8" s="21"/>
    </row>
    <row r="9" ht="24.0" customHeight="true">
      <c r="A9" t="s" s="39">
        <v>6</v>
      </c>
      <c r="B9" t="s" s="173">
        <v>4</v>
      </c>
      <c r="C9" s="174"/>
      <c r="D9" s="46"/>
      <c r="E9" s="21"/>
    </row>
    <row r="10" ht="24.0" customHeight="true">
      <c r="A10" s="47"/>
      <c r="B10" s="48"/>
      <c r="C10" s="48"/>
      <c r="D10" s="20"/>
      <c r="E10" s="21"/>
    </row>
    <row r="11" ht="24.0" customHeight="true">
      <c r="A11" t="s" s="52">
        <v>14</v>
      </c>
      <c r="B11" t="s" s="175">
        <v>15</v>
      </c>
      <c r="C11" s="176"/>
      <c r="D11" s="20"/>
      <c r="E11" s="21"/>
    </row>
    <row r="12" ht="24.0" customHeight="true">
      <c r="A12" t="s" s="51">
        <v>16</v>
      </c>
      <c r="B12" t="s" s="177">
        <v>17</v>
      </c>
      <c r="C12" s="178"/>
      <c r="D12" s="20"/>
      <c r="E12" s="21"/>
    </row>
    <row r="13" ht="24.0" customHeight="true">
      <c r="A13" t="s" s="49">
        <v>18</v>
      </c>
      <c r="B13" t="s" s="179">
        <v>19</v>
      </c>
      <c r="C13" s="180"/>
      <c r="D13" s="20"/>
      <c r="E13" s="21"/>
    </row>
    <row r="14" ht="24.0" customHeight="true">
      <c r="A14" t="s" s="50">
        <v>20</v>
      </c>
      <c r="B14" t="s" s="181">
        <v>21</v>
      </c>
      <c r="C14" s="182"/>
      <c r="D14" s="14"/>
      <c r="E14" s="14"/>
      <c r="F14" s="14"/>
    </row>
    <row r="15" ht="24.0" customHeight="true">
      <c r="A15" s="16"/>
      <c r="B15" s="16"/>
      <c r="C15" s="16"/>
      <c r="D15" s="14"/>
      <c r="E15" s="14"/>
      <c r="F15" s="14"/>
    </row>
    <row r="16" ht="24.0" customHeight="true">
      <c r="A16" s="16"/>
      <c r="B16" s="16"/>
      <c r="C16" s="16"/>
      <c r="D16" s="14"/>
      <c r="E16" s="14"/>
      <c r="F16" s="14"/>
    </row>
    <row r="17" ht="24.0" customHeight="true">
      <c r="A17" t="s" s="54">
        <v>14</v>
      </c>
      <c r="B17" t="s" s="143">
        <v>7</v>
      </c>
      <c r="C17" s="7"/>
      <c r="D17" s="21"/>
      <c r="E17" s="2"/>
      <c r="F17" s="14"/>
    </row>
    <row r="18" ht="24.0" customHeight="true" s="150" customFormat="true">
      <c r="A18" t="s" s="8">
        <v>22</v>
      </c>
      <c r="B18" s="9"/>
      <c r="C18" s="146"/>
      <c r="D18" s="147"/>
      <c r="E18" s="148"/>
      <c r="F18" s="149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</row>
    <row r="19" ht="24.0" customHeight="true" s="150" customFormat="true">
      <c r="A19" t="s" s="10">
        <v>23</v>
      </c>
      <c r="B19" s="11"/>
      <c r="C19" s="151"/>
      <c r="D19" s="147"/>
      <c r="E19" s="148"/>
      <c r="F19" s="149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</row>
    <row r="20" ht="24.0" customHeight="true">
      <c r="A20" t="s" s="59">
        <v>24</v>
      </c>
      <c r="B20" s="58"/>
      <c r="C20" s="60"/>
      <c r="D20" s="14"/>
      <c r="E20" s="14"/>
      <c r="F20" s="14"/>
    </row>
    <row r="21" ht="24.0" customHeight="true">
      <c r="A21" t="s" s="161">
        <v>25</v>
      </c>
      <c r="B21" s="161"/>
      <c r="C21" s="161"/>
      <c r="D21" s="14"/>
      <c r="E21" s="14"/>
      <c r="F21" s="14"/>
    </row>
    <row r="22" ht="24.0" customHeight="true">
      <c r="A22" s="16"/>
      <c r="B22" s="56"/>
      <c r="C22" s="56"/>
      <c r="D22" s="21"/>
      <c r="E22" s="2"/>
      <c r="F22" s="14"/>
    </row>
    <row r="23" ht="24.0" customHeight="true">
      <c r="A23" t="s" s="55">
        <v>9</v>
      </c>
      <c r="B23" s="57"/>
      <c r="C23" s="57"/>
      <c r="D23" s="14"/>
      <c r="E23" s="14"/>
      <c r="F23" s="14"/>
    </row>
    <row r="24" ht="24.0" customHeight="true" s="150" customFormat="true">
      <c r="A24" t="s" s="8">
        <v>22</v>
      </c>
      <c r="B24" s="9"/>
      <c r="C24" s="146"/>
      <c r="D24" s="149"/>
      <c r="E24" s="149"/>
      <c r="F24" s="149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</row>
    <row r="25" ht="24.0" customHeight="true" s="154" customFormat="true">
      <c r="A25" t="s" s="4">
        <v>26</v>
      </c>
      <c r="B25" s="5"/>
      <c r="C25" s="6"/>
      <c r="D25" s="152"/>
      <c r="E25" s="152"/>
      <c r="F25" s="152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</row>
    <row r="26" ht="24.0" customHeight="true">
      <c r="A26" t="s" s="12">
        <v>58</v>
      </c>
      <c r="B26" s="13"/>
      <c r="C26" s="144"/>
      <c r="D26" s="14"/>
      <c r="E26" s="14"/>
    </row>
    <row r="27" ht="28.0" customHeight="true">
      <c r="A27" t="s" s="41">
        <v>9</v>
      </c>
      <c r="B27" t="n" s="42">
        <v>0.0</v>
      </c>
      <c r="C27" s="43"/>
      <c r="D27" s="14"/>
      <c r="E27" s="14"/>
    </row>
    <row r="28" ht="24.0" customHeight="true">
      <c r="A28" t="s" s="161">
        <v>59</v>
      </c>
      <c r="B28" s="161"/>
      <c r="C28" s="161"/>
      <c r="D28" s="14"/>
      <c r="E28" s="14"/>
    </row>
    <row r="29" ht="24.0" customHeight="true">
      <c r="A29" s="1"/>
      <c r="B29" s="1"/>
      <c r="C29" s="1"/>
      <c r="D29" s="21"/>
      <c r="E29" s="2"/>
    </row>
    <row r="30" ht="24.0" customHeight="true">
      <c r="A30" s="1"/>
      <c r="B30" s="1"/>
      <c r="C30" s="1"/>
      <c r="D30" s="1"/>
      <c r="E30" s="1"/>
    </row>
    <row r="31" ht="24.0" customHeight="true">
      <c r="A31" s="1"/>
      <c r="B31" s="1"/>
      <c r="C31" s="1"/>
      <c r="D31" s="1"/>
      <c r="E31" s="1"/>
    </row>
    <row r="32" ht="24.0" customHeight="true">
      <c r="A32" s="1"/>
      <c r="B32" s="1"/>
      <c r="C32" s="1"/>
      <c r="D32" s="1"/>
      <c r="E32" s="1"/>
    </row>
    <row r="33" ht="24.0" customHeight="true">
      <c r="A33" s="1"/>
      <c r="B33" s="1"/>
      <c r="C33" s="1"/>
      <c r="D33" s="1"/>
      <c r="E33" s="1"/>
    </row>
    <row r="34" ht="16.0" customHeight="true" s="2" customFormat="true">
      <c r="A34" s="1"/>
      <c r="B34" s="53"/>
      <c r="C34" s="53"/>
      <c r="D34" s="53"/>
      <c r="E34" s="53"/>
    </row>
    <row r="35" ht="28.0" customHeight="true">
      <c r="A35" s="1"/>
      <c r="B35" s="1"/>
      <c r="C35" s="1"/>
      <c r="D35" s="1"/>
      <c r="E35" s="1"/>
    </row>
    <row r="36" ht="24.0" customHeight="true">
      <c r="A36" s="1"/>
      <c r="B36" s="1"/>
      <c r="C36" s="1"/>
      <c r="D36" s="1"/>
      <c r="E36" s="1"/>
    </row>
    <row r="37" ht="24.0" customHeight="true">
      <c r="A37" s="1"/>
      <c r="B37" s="1"/>
      <c r="C37" s="1"/>
      <c r="D37" s="1"/>
      <c r="E37" s="1"/>
    </row>
    <row r="38" ht="24.0" customHeight="true">
      <c r="A38" s="1"/>
      <c r="B38" s="1"/>
      <c r="C38" s="1"/>
      <c r="D38" s="1"/>
      <c r="E38" s="1"/>
    </row>
    <row r="39" ht="27.0" customHeight="true">
      <c r="A39" s="1"/>
      <c r="B39" s="1"/>
      <c r="C39" s="1"/>
      <c r="D39" s="1"/>
      <c r="E39" s="1"/>
    </row>
    <row r="40" ht="16.0" customHeight="true" s="2" customFormat="true">
      <c r="A40" s="1"/>
      <c r="B40" s="1"/>
      <c r="C40" s="1"/>
      <c r="D40" s="1"/>
      <c r="E40" s="1"/>
    </row>
    <row r="41" ht="18.0" customHeight="true" s="2" customFormat="true">
      <c r="A41" s="15"/>
      <c r="B41" s="1"/>
      <c r="C41" s="1"/>
      <c r="D41" s="1"/>
      <c r="E41" s="1"/>
    </row>
    <row r="42" ht="18.0" customHeight="true" s="2" customFormat="true">
      <c r="A42" s="15"/>
      <c r="B42" s="1"/>
      <c r="C42" s="1"/>
      <c r="D42" s="1"/>
      <c r="E42" s="1"/>
    </row>
    <row r="43" ht="18.0" customHeight="true" s="2" customFormat="true">
      <c r="A43" s="15"/>
      <c r="B43" s="1"/>
      <c r="C43" s="1"/>
      <c r="D43" s="1"/>
      <c r="E43" s="1"/>
    </row>
    <row r="44" ht="20.0" customHeight="true" s="2" customFormat="true">
      <c r="A44" s="61"/>
      <c r="B44" s="61"/>
      <c r="C44" s="61"/>
      <c r="D44" s="61"/>
      <c r="E44" s="61"/>
    </row>
    <row r="45" ht="18.0" customHeight="true" s="2" customFormat="true">
      <c r="A45" s="62"/>
      <c r="B45" s="63"/>
      <c r="C45" s="63"/>
      <c r="D45" s="63"/>
      <c r="E45" s="64"/>
    </row>
    <row r="46" ht="19.0" customHeight="true" s="2" customFormat="true">
      <c r="A46" s="16"/>
      <c r="B46" s="65"/>
      <c r="C46" s="66"/>
      <c r="D46" s="66"/>
      <c r="E46" s="67"/>
    </row>
    <row r="47" ht="19.0" customHeight="true" s="2" customFormat="true">
      <c r="A47" s="16"/>
      <c r="B47" s="65"/>
      <c r="C47" s="66"/>
      <c r="D47" s="66"/>
      <c r="E47" s="68"/>
    </row>
    <row r="48" ht="19.0" customHeight="true" s="2" customFormat="true">
      <c r="A48" s="16"/>
      <c r="B48" s="69"/>
      <c r="C48" s="69"/>
      <c r="D48" s="69"/>
      <c r="E48" s="70"/>
    </row>
    <row r="49" ht="19.0" customHeight="true" s="2" customFormat="true">
      <c r="A49" s="170"/>
      <c r="B49" s="170"/>
      <c r="C49" s="170"/>
      <c r="D49" s="170"/>
      <c r="E49" s="170"/>
    </row>
    <row r="50" ht="19.0" customHeight="true" s="2" customFormat="true">
      <c r="A50" s="71"/>
      <c r="B50" s="71"/>
      <c r="C50" s="71"/>
      <c r="D50" s="71"/>
      <c r="E50" s="71"/>
    </row>
    <row r="51" ht="20.0" customHeight="true" s="2" customFormat="true">
      <c r="A51" s="171"/>
      <c r="B51" s="171"/>
      <c r="C51" s="171"/>
      <c r="D51" s="171"/>
      <c r="E51" s="171"/>
    </row>
    <row r="52" ht="16.0" customHeight="true" s="2" customFormat="true">
      <c r="A52" s="1"/>
      <c r="B52" s="1"/>
      <c r="C52" s="1"/>
      <c r="D52" s="1"/>
      <c r="E52" s="1"/>
    </row>
    <row r="53" ht="19.0" customHeight="true" s="2" customFormat="true">
      <c r="A53" s="16"/>
      <c r="B53" s="65"/>
      <c r="C53" s="66"/>
      <c r="D53" s="66"/>
      <c r="E53" s="67"/>
    </row>
    <row r="54" ht="19.0" customHeight="true" s="2" customFormat="true">
      <c r="A54" s="16"/>
      <c r="B54" s="72"/>
      <c r="C54" s="72"/>
      <c r="D54" s="66"/>
      <c r="E54" s="73"/>
    </row>
    <row r="55" ht="19.0" customHeight="true" s="2" customFormat="true">
      <c r="A55" s="74"/>
      <c r="B55" s="17"/>
      <c r="C55" s="17"/>
      <c r="D55" s="66"/>
      <c r="E55" s="1"/>
    </row>
    <row r="56" ht="19.0" customHeight="true" s="2" customFormat="true">
      <c r="A56" s="16"/>
      <c r="B56" s="75"/>
      <c r="C56" s="76"/>
      <c r="D56" s="69"/>
      <c r="E56" s="77"/>
    </row>
    <row r="57" ht="19.0" customHeight="true" s="2" customFormat="true">
      <c r="A57" s="172"/>
      <c r="B57" s="172"/>
      <c r="C57" s="172"/>
      <c r="D57" s="172"/>
      <c r="E57" s="172"/>
    </row>
    <row r="58" ht="16.0" customHeight="true" s="2" customFormat="true">
      <c r="A58" s="1"/>
      <c r="B58" s="1"/>
      <c r="C58" s="1"/>
      <c r="D58" s="1"/>
      <c r="E58" s="1"/>
    </row>
    <row r="59" ht="16.0" customHeight="true" s="2" customFormat="true"/>
    <row r="60" ht="16.0" customHeight="true" s="2" customFormat="true"/>
    <row r="61" ht="16.0" customHeight="true" s="2" customFormat="true"/>
    <row r="62" ht="16.0" customHeight="true" s="2" customFormat="true"/>
    <row r="63" ht="16.0" customHeight="true" s="2" customFormat="true"/>
    <row r="64" ht="16.0" customHeight="true" s="2" customFormat="true"/>
    <row r="65" ht="16.0" customHeight="true" s="2" customFormat="true"/>
    <row r="66" ht="16.0" customHeight="true" s="2" customFormat="true"/>
    <row r="67" ht="16.0" customHeight="true" s="2" customFormat="true"/>
    <row r="68" ht="16.0" customHeight="true" s="2" customFormat="true"/>
    <row r="69" ht="16.0" customHeight="true" s="2" customFormat="true"/>
    <row r="70" ht="16.0" customHeight="true" s="2" customFormat="true"/>
    <row r="71" ht="16.0" customHeight="true" s="2" customFormat="true"/>
    <row r="72" ht="16.0" customHeight="true" s="2" customFormat="true"/>
    <row r="73" ht="16.0" customHeight="true" s="2" customFormat="true"/>
    <row r="74" ht="16.0" customHeight="true" s="2" customFormat="true"/>
    <row r="75" ht="16.0" customHeight="true" s="2" customFormat="true"/>
    <row r="76" ht="16.0" customHeight="true" s="2" customFormat="true"/>
    <row r="77" ht="16.0" customHeight="true" s="2" customFormat="true"/>
    <row r="78" ht="16.0" customHeight="true" s="2" customFormat="true"/>
    <row r="79" ht="16.0" customHeight="true" s="2" customFormat="true"/>
    <row r="80" ht="16.0" customHeight="true" s="2" customFormat="true"/>
    <row r="81" ht="16.0" customHeight="true" s="2" customFormat="true"/>
    <row r="82" ht="16.0" customHeight="true" s="2" customFormat="true"/>
    <row r="83" ht="16.0" customHeight="true" s="2" customFormat="true"/>
    <row r="84" ht="16.0" customHeight="true" s="2" customFormat="true"/>
    <row r="85" ht="16.0" customHeight="true" s="2" customFormat="true"/>
    <row r="86" ht="16.0" customHeight="true" s="2" customFormat="true"/>
    <row r="87" ht="16.0" customHeight="true" s="2" customFormat="true"/>
    <row r="88" ht="16.0" customHeight="true" s="2" customFormat="true"/>
    <row r="89" ht="16.0" customHeight="true" s="2" customFormat="true"/>
    <row r="90" ht="16.0" customHeight="true" s="2" customFormat="true"/>
  </sheetData>
  <mergeCells count="15">
    <mergeCell ref="A2:E2"/>
    <mergeCell ref="A3:C4"/>
    <mergeCell ref="A5:C5"/>
    <mergeCell ref="B7:C7"/>
    <mergeCell ref="B8:C8"/>
    <mergeCell ref="B9:C9"/>
    <mergeCell ref="B11:C11"/>
    <mergeCell ref="B12:C12"/>
    <mergeCell ref="B13:C13"/>
    <mergeCell ref="B14:C14"/>
    <mergeCell ref="A21:C21"/>
    <mergeCell ref="A28:C28"/>
    <mergeCell ref="A49:E49"/>
    <mergeCell ref="A51:E51"/>
    <mergeCell ref="A57:E57"/>
  </mergeCells>
  <printOptions verticalCentered="false"/>
  <pageMargins bottom="0.75" footer="0.3" header="0.3" left="0.7" right="0.7" top="0.75"/>
  <pageSetup copies="1" draft="false" fitToHeight="1" fitToWidth="1" horizontalDpi="600" orientation="default" pageOrder="downThenOver" blackAndWhite="false" firstPageNumber="1" paperSize="1" scale="100" useFirstPageNumber="false" usePrinterDefaults="true" verticalDpi="6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category_template</vt:lpstr>
      <vt:lpstr>Калькулятор оборачиваемости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2022-04-27T19:54:32Z</dcterms:created>
  <dc:creator>Aidyn Akhmedov</dc:creator>
  <cp:lastModifiedBy>Microsoft Office User</cp:lastModifiedBy>
  <dcterms:modified xsi:type="dcterms:W3CDTF">2022-07-15T14:35:16Z</dcterms:modified>
</cp:coreProperties>
</file>