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stik/Downloads/"/>
    </mc:Choice>
  </mc:AlternateContent>
  <xr:revisionPtr revIDLastSave="0" documentId="8_{FD6B6C70-4688-7E4E-8789-5464B41236AB}" xr6:coauthVersionLast="47" xr6:coauthVersionMax="47" xr10:uidLastSave="{00000000-0000-0000-0000-000000000000}"/>
  <bookViews>
    <workbookView xWindow="0" yWindow="500" windowWidth="35840" windowHeight="17500" xr2:uid="{9792F298-2AFE-0D48-B169-103767926FCD}"/>
  </bookViews>
  <sheets>
    <sheet name="Сводка" sheetId="2" r:id="rId1"/>
    <sheet name="Категория 1" sheetId="1" r:id="rId2"/>
    <sheet name="Категория 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1" i="2" l="1"/>
  <c r="C15" i="2"/>
  <c r="D15" i="2"/>
  <c r="E15" i="2" s="1"/>
  <c r="D21" i="2"/>
  <c r="G14" i="1"/>
  <c r="G13" i="1"/>
  <c r="N13" i="1" s="1"/>
  <c r="G12" i="1"/>
  <c r="L12" i="1" s="1"/>
  <c r="N12" i="1" l="1"/>
  <c r="L1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tc={D8E9BABF-DC9F-364C-90A4-F4E96537EE1B}</author>
    <author>tc={F689F9BA-7BF9-9045-AA66-5578E0B8F138}</author>
    <author>tc={37369199-C145-6A4F-8529-BAFDDFBD8702}</author>
    <author>tc={6ED842E9-C221-004B-92B0-7968DD310ECF}</author>
    <author>tc={6303C643-FB5A-9948-A421-1F0FF005EB23}</author>
    <author>tc={91E47D04-F7E3-1545-AE2E-884F5297C4FB}</author>
    <author>tc={3E6996D4-FEA8-7A4C-B290-409CE495B056}</author>
    <author>tc={403C93F8-18D8-6341-9999-C3DF0A1053E4}</author>
    <author>tc={C167097B-923C-0D45-949F-56266246ECFF}</author>
  </authors>
  <commentList>
    <comment ref="J10" authorId="0" shapeId="0" xr:uid="{D8E9BABF-DC9F-364C-90A4-F4E96537EE1B}">
      <text>
        <r>
          <rPr>
            <sz val="12"/>
            <color theme="1"/>
            <rFont val="Calibri"/>
            <family val="2"/>
            <scheme val="minor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За отчетный период</t>
        </r>
      </text>
    </comment>
    <comment ref="K10" authorId="1" shapeId="0" xr:uid="{F689F9BA-7BF9-9045-AA66-5578E0B8F138}">
      <text>
        <r>
          <rPr>
            <sz val="12"/>
            <color theme="1"/>
            <rFont val="Calibri"/>
            <family val="2"/>
            <scheme val="minor"/>
          </rPr>
          <t xml:space="preserve"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За отчетный период
</t>
        </r>
      </text>
    </comment>
    <comment ref="L10" authorId="2" shapeId="0" xr:uid="{37369199-C145-6A4F-8529-BAFDDFBD8702}">
      <text>
        <r>
          <rPr>
            <sz val="12"/>
            <color rgb="FF000000"/>
            <rFont val="Calibri"/>
            <family val="2"/>
          </rPr>
          <t xml:space="preserve">[Цепочка примечаний]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 xml:space="preserve">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 xml:space="preserve">Комментарий:
</t>
        </r>
        <r>
          <rPr>
            <sz val="12"/>
            <color rgb="FF000000"/>
            <rFont val="Calibri"/>
            <family val="2"/>
          </rPr>
          <t xml:space="preserve">    В единицах или литрах?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 xml:space="preserve">Ответить:
</t>
        </r>
        <r>
          <rPr>
            <sz val="12"/>
            <color rgb="FF000000"/>
            <rFont val="Calibri"/>
            <family val="2"/>
          </rPr>
          <t xml:space="preserve">    Кажется, лучше в единицах
</t>
        </r>
        <r>
          <rPr>
            <sz val="12"/>
            <color rgb="FF000000"/>
            <rFont val="Calibri"/>
            <family val="2"/>
          </rPr>
          <t xml:space="preserve">Ответить:
</t>
        </r>
        <r>
          <rPr>
            <sz val="12"/>
            <color rgb="FF000000"/>
            <rFont val="Calibri"/>
            <family val="2"/>
          </rPr>
          <t xml:space="preserve">    Среднесуточный объем товара (л) / Пороговая оборачиваемость (дн) / Объем (л)</t>
        </r>
      </text>
    </comment>
    <comment ref="N10" authorId="3" shapeId="0" xr:uid="{6ED842E9-C221-004B-92B0-7968DD310ECF}">
      <text>
        <r>
          <rPr>
            <sz val="12"/>
            <color theme="1"/>
            <rFont val="Calibri"/>
            <family val="2"/>
            <scheme val="minor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Среднесуточные продажи товара (л/дн) * Пороговая оборачиваемость (дн) / Объем (л)</t>
        </r>
      </text>
    </comment>
    <comment ref="H11" authorId="4" shapeId="0" xr:uid="{6303C643-FB5A-9948-A421-1F0FF005EB23}">
      <text>
        <r>
          <rPr>
            <sz val="12"/>
            <color theme="1"/>
            <rFont val="Calibri"/>
            <family val="2"/>
            <scheme val="minor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Делаем предсортировку. Сначала SKU, где нет продаж, затем по убыванию
Ответить:
    Среднесуточный объем товаров на складе (л) / Средний объем продаж (л/дн)</t>
        </r>
      </text>
    </comment>
    <comment ref="I11" authorId="5" shapeId="0" xr:uid="{91E47D04-F7E3-1545-AE2E-884F5297C4FB}">
      <text>
        <r>
          <rPr>
            <sz val="12"/>
            <color theme="1"/>
            <rFont val="Calibri"/>
            <family val="2"/>
            <scheme val="minor"/>
          </rPr>
          <t xml:space="preserve"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Что нужно сделать исходя из данных о фактической оборачиваемости. 
Тут будут статичные рекомендации с if. Уточнить у Ильи по реплену, какие показатели хорошие
</t>
        </r>
      </text>
    </comment>
    <comment ref="H12" authorId="6" shapeId="0" xr:uid="{3E6996D4-FEA8-7A4C-B290-409CE495B056}">
      <text>
        <r>
          <rPr>
            <sz val="12"/>
            <color rgb="FF000000"/>
            <rFont val="Calibri"/>
            <family val="2"/>
          </rPr>
          <t xml:space="preserve">[Цепочка примечаний]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 xml:space="preserve">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 xml:space="preserve">Комментарий:
</t>
        </r>
        <r>
          <rPr>
            <sz val="12"/>
            <color rgb="FF000000"/>
            <rFont val="Calibri"/>
            <family val="2"/>
          </rPr>
          <t xml:space="preserve">    Под вопросом, возможно больше 150 дней. 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 xml:space="preserve">Ответить:
</t>
        </r>
        <r>
          <rPr>
            <sz val="12"/>
            <color rgb="FF000000"/>
            <rFont val="Calibri"/>
            <family val="2"/>
          </rPr>
          <t xml:space="preserve">    Либо после 30 дней
</t>
        </r>
        <r>
          <rPr>
            <sz val="12"/>
            <color rgb="FF000000"/>
            <rFont val="Calibri"/>
            <family val="2"/>
          </rPr>
          <t xml:space="preserve">Ответить:
</t>
        </r>
        <r>
          <rPr>
            <sz val="12"/>
            <color rgb="FF000000"/>
            <rFont val="Calibri"/>
            <family val="2"/>
          </rPr>
          <t xml:space="preserve">    Либо писать “недостаточно данных”
</t>
        </r>
      </text>
    </comment>
    <comment ref="L12" authorId="7" shapeId="0" xr:uid="{403C93F8-18D8-6341-9999-C3DF0A1053E4}">
      <text>
        <r>
          <rPr>
            <sz val="12"/>
            <color theme="1"/>
            <rFont val="Calibri"/>
            <family val="2"/>
            <scheme val="minor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2 знака после запятой</t>
        </r>
      </text>
    </comment>
    <comment ref="L13" authorId="8" shapeId="0" xr:uid="{C167097B-923C-0D45-949F-56266246ECFF}">
      <text>
        <r>
          <rPr>
            <sz val="12"/>
            <color theme="1"/>
            <rFont val="Calibri"/>
            <family val="2"/>
            <scheme val="minor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2 знака после запятой</t>
        </r>
      </text>
    </comment>
  </commentList>
</comments>
</file>

<file path=xl/sharedStrings.xml><?xml version="1.0" encoding="utf-8"?>
<sst xmlns="http://schemas.openxmlformats.org/spreadsheetml/2006/main" count="82" uniqueCount="59">
  <si>
    <t>Ваш SKU</t>
  </si>
  <si>
    <t>SKU на Яндексе</t>
  </si>
  <si>
    <t>Название товара</t>
  </si>
  <si>
    <t>Длина см</t>
  </si>
  <si>
    <t>Высота см</t>
  </si>
  <si>
    <t>Ширина см</t>
  </si>
  <si>
    <t>Объем, Л</t>
  </si>
  <si>
    <t>Инфо о товаре</t>
  </si>
  <si>
    <t>Фактическая оборачиваемость</t>
  </si>
  <si>
    <t>Пороговая оборачиваемость</t>
  </si>
  <si>
    <t>Рекомендация Маркета</t>
  </si>
  <si>
    <t>шарик</t>
  </si>
  <si>
    <t>бобик</t>
  </si>
  <si>
    <t>кандибобер</t>
  </si>
  <si>
    <t>Нет продаж</t>
  </si>
  <si>
    <t>&gt;120</t>
  </si>
  <si>
    <t>&gt;180</t>
  </si>
  <si>
    <t>&lt; 45</t>
  </si>
  <si>
    <t>Ограничить поставки, распродать, вывезти и перевести на другую модель продаж</t>
  </si>
  <si>
    <t>100-120</t>
  </si>
  <si>
    <t>45-100</t>
  </si>
  <si>
    <t>Привезти в ограниченном объеме</t>
  </si>
  <si>
    <t>Поддерживайте на таком же уровне</t>
  </si>
  <si>
    <t xml:space="preserve">Привозите еще </t>
  </si>
  <si>
    <t>Среднесуточный объем продаж, л/дн</t>
  </si>
  <si>
    <t>Среднесуточный объем продаж, единиц/дн</t>
  </si>
  <si>
    <t>Сколько нужно продавать в день, чтобы размещение товаров было бесплатным</t>
  </si>
  <si>
    <t>Сколько можно сейчас размещать товаров бесплатно</t>
  </si>
  <si>
    <t>Дата составления отчета</t>
  </si>
  <si>
    <t>Период</t>
  </si>
  <si>
    <t>Все</t>
  </si>
  <si>
    <t>Магазин</t>
  </si>
  <si>
    <t>01.05.2022 - 31.05.2022</t>
  </si>
  <si>
    <t>Склад Маркета</t>
  </si>
  <si>
    <t>ПОЗИТРОНИКА</t>
  </si>
  <si>
    <t>Отчёт по оборачиваемости</t>
  </si>
  <si>
    <t>Всего</t>
  </si>
  <si>
    <t>Среднесуточные продажи, л/дн</t>
  </si>
  <si>
    <t>Тариф за размещение, руб/л/дн</t>
  </si>
  <si>
    <t>Категория</t>
  </si>
  <si>
    <t>Товары для дома</t>
  </si>
  <si>
    <t>Стоимость платного хранения, руб</t>
  </si>
  <si>
    <t>Среднесуточный остаток на складах, л</t>
  </si>
  <si>
    <t>Фактическая оборачиваемость, дн</t>
  </si>
  <si>
    <t>Электроника</t>
  </si>
  <si>
    <t>Фэшн</t>
  </si>
  <si>
    <t>Доступно к продаже на день выгрузки отчета</t>
  </si>
  <si>
    <t>Среднесуточный объем товаров на складах</t>
  </si>
  <si>
    <t>Оборачиваемость</t>
  </si>
  <si>
    <t>Стоимость платного хранения</t>
  </si>
  <si>
    <t>↑ Считаем как «Среднесуточный остаток на складах» / «Среднесуточные продажи»</t>
  </si>
  <si>
    <t xml:space="preserve">↑ Считаем как «Среднесуточный остаток на складах» * «Тариф за размещение» * «Количество дней с платным размещением»  </t>
  </si>
  <si>
    <t>Количество дней с платным размещением</t>
  </si>
  <si>
    <t>180 дней</t>
  </si>
  <si>
    <t>120  дней</t>
  </si>
  <si>
    <t>Пороговая оборачиваемость для бесплатного размещения</t>
  </si>
  <si>
    <t>Превышенный порог оборачиваемости, по которому определили тариф</t>
  </si>
  <si>
    <t>← Как-то описание, что это значит, т.к. щас не понятно</t>
  </si>
  <si>
    <t>${summary.partner_name}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</si>
</sst>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00\ &quot;₽&quot;"/>
    <numFmt numFmtId="166" formatCode="#,##0.0\ &quot;₽&quot;"/>
  </numFmts>
  <fonts count="1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Calibri"/>
      <family val="2"/>
      <scheme val="minor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b/>
      <sz val="14"/>
      <color rgb="FF000000"/>
      <name val="Arial"/>
      <family val="2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Arial"/>
      <family val="2"/>
    </font>
    <font>
      <sz val="14"/>
      <color indexed="8"/>
      <name val="Calibri"/>
      <family val="2"/>
    </font>
    <font>
      <b/>
      <sz val="18"/>
      <color rgb="FF000000"/>
      <name val="Arial"/>
      <family val="2"/>
    </font>
    <font>
      <sz val="12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5E4A8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indexed="64"/>
      </right>
      <top/>
      <bottom/>
      <diagonal/>
    </border>
    <border>
      <left style="thin">
        <color rgb="FFC0C0C0"/>
      </left>
      <right style="thin">
        <color rgb="FFC0C0C0"/>
      </right>
      <top/>
      <bottom/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  <border>
      <left style="thin">
        <color rgb="FFC0C0C0"/>
      </left>
      <right style="thin">
        <color theme="0" tint="-4.9989318521683403E-2"/>
      </right>
      <top style="thin">
        <color theme="0" tint="-0.34998626667073579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0.34998626667073579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0.34998626667073579"/>
      </right>
      <top style="thin">
        <color theme="0" tint="-0.34998626667073579"/>
      </top>
      <bottom style="thin">
        <color theme="0" tint="-4.9989318521683403E-2"/>
      </bottom>
      <diagonal/>
    </border>
    <border>
      <left style="thin">
        <color rgb="FFC0C0C0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0.34998626667073579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0.34998626667073579"/>
      </bottom>
      <diagonal/>
    </border>
    <border>
      <left style="thin">
        <color theme="0" tint="-4.9989318521683403E-2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0.34998626667073579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C0C0C0"/>
      </left>
      <right style="thin">
        <color theme="0" tint="-4.9989318521683403E-2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C0C0C0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theme="0" tint="-0.34998626667073579"/>
      </right>
      <top style="thin">
        <color theme="0" tint="-4.9989318521683403E-2"/>
      </top>
      <bottom/>
      <diagonal/>
    </border>
    <border>
      <left style="thin">
        <color rgb="FFC0C0C0"/>
      </left>
      <right style="thin">
        <color theme="0" tint="-0.24994659260841701"/>
      </right>
      <top style="thin">
        <color theme="0" tint="-4.9989318521683403E-2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4.9989318521683403E-2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34998626667073579"/>
      </right>
      <top style="thin">
        <color theme="0" tint="-4.9989318521683403E-2"/>
      </top>
      <bottom style="thin">
        <color theme="0" tint="-0.34998626667073579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0.34998626667073579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0" xfId="0" applyFill="1" applyBorder="1"/>
    <xf numFmtId="0" fontId="1" fillId="0" borderId="0" xfId="0" applyFont="1"/>
    <xf numFmtId="0" fontId="0" fillId="0" borderId="0" xfId="0" applyAlignment="1">
      <alignment vertical="center" wrapText="1"/>
    </xf>
    <xf numFmtId="0" fontId="2" fillId="8" borderId="6" xfId="0" applyFont="1" applyFill="1" applyBorder="1" applyAlignment="1">
      <alignment horizontal="left" vertical="center"/>
    </xf>
    <xf numFmtId="0" fontId="2" fillId="8" borderId="6" xfId="0" applyFont="1" applyFill="1" applyBorder="1" applyAlignment="1">
      <alignment horizontal="left" vertical="center" wrapText="1"/>
    </xf>
    <xf numFmtId="0" fontId="3" fillId="0" borderId="0" xfId="0" applyFont="1"/>
    <xf numFmtId="0" fontId="4" fillId="8" borderId="6" xfId="0" applyFont="1" applyFill="1" applyBorder="1" applyAlignment="1">
      <alignment horizontal="left" vertical="center" wrapText="1"/>
    </xf>
    <xf numFmtId="14" fontId="4" fillId="8" borderId="6" xfId="0" applyNumberFormat="1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Fill="1" applyBorder="1"/>
    <xf numFmtId="0" fontId="0" fillId="0" borderId="5" xfId="0" applyBorder="1"/>
    <xf numFmtId="0" fontId="0" fillId="0" borderId="7" xfId="0" applyBorder="1"/>
    <xf numFmtId="0" fontId="2" fillId="8" borderId="8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4" borderId="5" xfId="0" applyFill="1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0" fillId="2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2" fontId="0" fillId="0" borderId="0" xfId="0" applyNumberFormat="1" applyBorder="1"/>
    <xf numFmtId="0" fontId="0" fillId="10" borderId="0" xfId="0" applyFill="1" applyBorder="1"/>
    <xf numFmtId="0" fontId="0" fillId="10" borderId="0" xfId="0" applyFill="1"/>
    <xf numFmtId="0" fontId="0" fillId="10" borderId="12" xfId="0" applyFill="1" applyBorder="1"/>
    <xf numFmtId="0" fontId="5" fillId="10" borderId="16" xfId="0" applyFont="1" applyFill="1" applyBorder="1" applyAlignment="1">
      <alignment horizontal="left" vertical="center" wrapText="1" indent="1"/>
    </xf>
    <xf numFmtId="0" fontId="7" fillId="10" borderId="17" xfId="0" applyFont="1" applyFill="1" applyBorder="1" applyAlignment="1">
      <alignment horizontal="right" vertical="center"/>
    </xf>
    <xf numFmtId="165" fontId="7" fillId="10" borderId="18" xfId="0" applyNumberFormat="1" applyFont="1" applyFill="1" applyBorder="1" applyAlignment="1">
      <alignment vertical="center"/>
    </xf>
    <xf numFmtId="164" fontId="5" fillId="10" borderId="22" xfId="0" applyNumberFormat="1" applyFont="1" applyFill="1" applyBorder="1" applyAlignment="1">
      <alignment horizontal="right" vertical="center" wrapText="1"/>
    </xf>
    <xf numFmtId="164" fontId="7" fillId="10" borderId="22" xfId="0" applyNumberFormat="1" applyFont="1" applyFill="1" applyBorder="1" applyAlignment="1">
      <alignment horizontal="right" vertical="center"/>
    </xf>
    <xf numFmtId="164" fontId="7" fillId="10" borderId="22" xfId="0" applyNumberFormat="1" applyFont="1" applyFill="1" applyBorder="1" applyAlignment="1">
      <alignment vertical="center"/>
    </xf>
    <xf numFmtId="165" fontId="5" fillId="10" borderId="23" xfId="0" applyNumberFormat="1" applyFont="1" applyFill="1" applyBorder="1" applyAlignment="1">
      <alignment vertical="center" wrapText="1"/>
    </xf>
    <xf numFmtId="0" fontId="5" fillId="10" borderId="24" xfId="0" applyFont="1" applyFill="1" applyBorder="1" applyAlignment="1">
      <alignment horizontal="right" vertical="center" wrapText="1"/>
    </xf>
    <xf numFmtId="165" fontId="5" fillId="10" borderId="21" xfId="0" applyNumberFormat="1" applyFont="1" applyFill="1" applyBorder="1" applyAlignment="1">
      <alignment horizontal="right" vertical="center" wrapText="1"/>
    </xf>
    <xf numFmtId="0" fontId="5" fillId="9" borderId="8" xfId="0" applyFont="1" applyFill="1" applyBorder="1" applyAlignment="1">
      <alignment horizontal="left" vertical="center" wrapText="1" indent="1"/>
    </xf>
    <xf numFmtId="166" fontId="6" fillId="9" borderId="8" xfId="0" applyNumberFormat="1" applyFont="1" applyFill="1" applyBorder="1" applyAlignment="1">
      <alignment horizontal="right" vertical="center" wrapText="1"/>
    </xf>
    <xf numFmtId="166" fontId="9" fillId="9" borderId="0" xfId="0" applyNumberFormat="1" applyFont="1" applyFill="1" applyBorder="1" applyAlignment="1">
      <alignment horizontal="right" vertical="center"/>
    </xf>
    <xf numFmtId="164" fontId="9" fillId="9" borderId="0" xfId="0" applyNumberFormat="1" applyFont="1" applyFill="1" applyBorder="1" applyAlignment="1">
      <alignment horizontal="right" vertical="center"/>
    </xf>
    <xf numFmtId="165" fontId="6" fillId="9" borderId="8" xfId="0" applyNumberFormat="1" applyFont="1" applyFill="1" applyBorder="1" applyAlignment="1">
      <alignment vertical="center" wrapText="1"/>
    </xf>
    <xf numFmtId="0" fontId="5" fillId="10" borderId="26" xfId="0" applyFont="1" applyFill="1" applyBorder="1" applyAlignment="1">
      <alignment horizontal="left" vertical="center" wrapText="1" indent="1"/>
    </xf>
    <xf numFmtId="0" fontId="6" fillId="10" borderId="25" xfId="0" applyFont="1" applyFill="1" applyBorder="1" applyAlignment="1">
      <alignment horizontal="left" vertical="center" wrapText="1"/>
    </xf>
    <xf numFmtId="0" fontId="5" fillId="10" borderId="13" xfId="0" applyFont="1" applyFill="1" applyBorder="1" applyAlignment="1">
      <alignment horizontal="left" vertical="center" wrapText="1" indent="1"/>
    </xf>
    <xf numFmtId="164" fontId="5" fillId="10" borderId="14" xfId="0" applyNumberFormat="1" applyFont="1" applyFill="1" applyBorder="1" applyAlignment="1">
      <alignment horizontal="right" vertical="center" wrapText="1"/>
    </xf>
    <xf numFmtId="164" fontId="7" fillId="10" borderId="14" xfId="0" applyNumberFormat="1" applyFont="1" applyFill="1" applyBorder="1" applyAlignment="1">
      <alignment horizontal="right" vertical="center"/>
    </xf>
    <xf numFmtId="164" fontId="7" fillId="10" borderId="14" xfId="0" applyNumberFormat="1" applyFont="1" applyFill="1" applyBorder="1" applyAlignment="1">
      <alignment vertical="center"/>
    </xf>
    <xf numFmtId="165" fontId="5" fillId="10" borderId="15" xfId="0" applyNumberFormat="1" applyFont="1" applyFill="1" applyBorder="1" applyAlignment="1">
      <alignment vertical="center" wrapText="1"/>
    </xf>
    <xf numFmtId="0" fontId="5" fillId="8" borderId="16" xfId="0" applyFont="1" applyFill="1" applyBorder="1" applyAlignment="1">
      <alignment horizontal="left" vertical="center" wrapText="1" indent="1"/>
    </xf>
    <xf numFmtId="164" fontId="5" fillId="8" borderId="18" xfId="0" applyNumberFormat="1" applyFont="1" applyFill="1" applyBorder="1" applyAlignment="1">
      <alignment vertical="top" wrapText="1"/>
    </xf>
    <xf numFmtId="164" fontId="5" fillId="8" borderId="17" xfId="0" applyNumberFormat="1" applyFont="1" applyFill="1" applyBorder="1" applyAlignment="1">
      <alignment horizontal="right" vertical="center" wrapText="1"/>
    </xf>
    <xf numFmtId="164" fontId="7" fillId="0" borderId="17" xfId="0" applyNumberFormat="1" applyFont="1" applyBorder="1" applyAlignment="1">
      <alignment horizontal="right" vertical="center"/>
    </xf>
    <xf numFmtId="164" fontId="7" fillId="0" borderId="17" xfId="0" applyNumberFormat="1" applyFont="1" applyBorder="1" applyAlignment="1">
      <alignment vertical="center"/>
    </xf>
    <xf numFmtId="0" fontId="10" fillId="0" borderId="11" xfId="0" applyFont="1" applyBorder="1" applyAlignment="1">
      <alignment horizontal="left" vertical="center"/>
    </xf>
    <xf numFmtId="0" fontId="8" fillId="0" borderId="27" xfId="0" applyFont="1" applyBorder="1" applyAlignment="1">
      <alignment horizontal="left" vertical="center" indent="1"/>
    </xf>
    <xf numFmtId="0" fontId="7" fillId="0" borderId="28" xfId="0" applyFont="1" applyBorder="1" applyAlignment="1">
      <alignment vertical="top"/>
    </xf>
    <xf numFmtId="0" fontId="0" fillId="0" borderId="29" xfId="0" applyBorder="1"/>
    <xf numFmtId="0" fontId="10" fillId="10" borderId="11" xfId="0" applyFont="1" applyFill="1" applyBorder="1" applyAlignment="1">
      <alignment horizontal="left" vertical="center"/>
    </xf>
    <xf numFmtId="0" fontId="5" fillId="9" borderId="30" xfId="0" applyFont="1" applyFill="1" applyBorder="1" applyAlignment="1">
      <alignment horizontal="left" vertical="center" wrapText="1" indent="1"/>
    </xf>
    <xf numFmtId="164" fontId="9" fillId="9" borderId="31" xfId="0" applyNumberFormat="1" applyFont="1" applyFill="1" applyBorder="1" applyAlignment="1">
      <alignment horizontal="right" vertical="center"/>
    </xf>
    <xf numFmtId="164" fontId="7" fillId="9" borderId="32" xfId="0" applyNumberFormat="1" applyFont="1" applyFill="1" applyBorder="1" applyAlignment="1">
      <alignment vertical="top"/>
    </xf>
    <xf numFmtId="49" fontId="11" fillId="10" borderId="0" xfId="0" applyNumberFormat="1" applyFont="1" applyFill="1" applyBorder="1" applyAlignment="1">
      <alignment vertical="center" wrapText="1"/>
    </xf>
    <xf numFmtId="0" fontId="8" fillId="10" borderId="0" xfId="0" applyFont="1" applyFill="1" applyBorder="1"/>
    <xf numFmtId="0" fontId="5" fillId="10" borderId="0" xfId="0" applyFont="1" applyFill="1" applyBorder="1" applyAlignment="1">
      <alignment horizontal="left" vertical="center" wrapText="1" indent="1"/>
    </xf>
    <xf numFmtId="0" fontId="7" fillId="10" borderId="0" xfId="0" applyFont="1" applyFill="1" applyBorder="1" applyAlignment="1">
      <alignment horizontal="right" vertical="top"/>
    </xf>
    <xf numFmtId="0" fontId="7" fillId="10" borderId="0" xfId="0" applyFont="1" applyFill="1" applyBorder="1" applyAlignment="1">
      <alignment vertical="top"/>
    </xf>
    <xf numFmtId="0" fontId="8" fillId="10" borderId="0" xfId="0" applyFont="1" applyFill="1" applyBorder="1" applyAlignment="1">
      <alignment horizontal="left" vertical="center" wrapText="1" indent="1"/>
    </xf>
    <xf numFmtId="0" fontId="5" fillId="8" borderId="13" xfId="0" applyFont="1" applyFill="1" applyBorder="1" applyAlignment="1">
      <alignment horizontal="left" vertical="center" wrapText="1" indent="1"/>
    </xf>
    <xf numFmtId="0" fontId="5" fillId="8" borderId="14" xfId="0" applyFont="1" applyFill="1" applyBorder="1" applyAlignment="1">
      <alignment horizontal="left" vertical="center" wrapText="1" indent="1"/>
    </xf>
    <xf numFmtId="0" fontId="6" fillId="8" borderId="14" xfId="0" applyFont="1" applyFill="1" applyBorder="1" applyAlignment="1">
      <alignment horizontal="left" vertical="center" wrapText="1" indent="1"/>
    </xf>
    <xf numFmtId="0" fontId="0" fillId="0" borderId="15" xfId="0" applyBorder="1" applyAlignment="1">
      <alignment horizontal="left" indent="1"/>
    </xf>
    <xf numFmtId="14" fontId="5" fillId="8" borderId="17" xfId="0" applyNumberFormat="1" applyFont="1" applyFill="1" applyBorder="1" applyAlignment="1">
      <alignment horizontal="left" vertical="center" wrapText="1" indent="1"/>
    </xf>
    <xf numFmtId="14" fontId="6" fillId="8" borderId="17" xfId="0" applyNumberFormat="1" applyFont="1" applyFill="1" applyBorder="1" applyAlignment="1">
      <alignment horizontal="left" vertical="center" wrapText="1" indent="1"/>
    </xf>
    <xf numFmtId="0" fontId="0" fillId="0" borderId="18" xfId="0" applyBorder="1" applyAlignment="1">
      <alignment horizontal="left" indent="1"/>
    </xf>
    <xf numFmtId="0" fontId="5" fillId="8" borderId="17" xfId="0" applyFont="1" applyFill="1" applyBorder="1" applyAlignment="1">
      <alignment horizontal="left" vertical="center" wrapText="1" indent="1"/>
    </xf>
    <xf numFmtId="0" fontId="6" fillId="8" borderId="17" xfId="0" applyFont="1" applyFill="1" applyBorder="1" applyAlignment="1">
      <alignment horizontal="left" vertical="center" wrapText="1" indent="1"/>
    </xf>
    <xf numFmtId="0" fontId="5" fillId="0" borderId="33" xfId="0" applyFont="1" applyBorder="1" applyAlignment="1">
      <alignment horizontal="left" wrapText="1" indent="1"/>
    </xf>
    <xf numFmtId="0" fontId="5" fillId="8" borderId="34" xfId="0" applyFont="1" applyFill="1" applyBorder="1" applyAlignment="1">
      <alignment horizontal="left" vertical="center" wrapText="1" indent="1"/>
    </xf>
    <xf numFmtId="0" fontId="5" fillId="8" borderId="20" xfId="0" applyFont="1" applyFill="1" applyBorder="1" applyAlignment="1">
      <alignment horizontal="left" vertical="center" wrapText="1" indent="1"/>
    </xf>
    <xf numFmtId="49" fontId="11" fillId="11" borderId="12" xfId="0" applyNumberFormat="1" applyFont="1" applyFill="1" applyBorder="1" applyAlignment="1">
      <alignment horizontal="left" vertical="center" wrapText="1"/>
    </xf>
    <xf numFmtId="49" fontId="11" fillId="11" borderId="19" xfId="0" applyNumberFormat="1" applyFont="1" applyFill="1" applyBorder="1" applyAlignment="1">
      <alignment horizontal="left" vertical="center" wrapText="1" indent="1"/>
    </xf>
    <xf numFmtId="49" fontId="11" fillId="11" borderId="35" xfId="0" applyNumberFormat="1" applyFont="1" applyFill="1" applyBorder="1" applyAlignment="1">
      <alignment horizontal="left" vertical="center" wrapText="1" indent="1"/>
    </xf>
    <xf numFmtId="49" fontId="11" fillId="11" borderId="0" xfId="0" applyNumberFormat="1" applyFont="1" applyFill="1" applyBorder="1" applyAlignment="1">
      <alignment horizontal="left" vertical="center" wrapText="1" indent="1"/>
    </xf>
    <xf numFmtId="0" fontId="10" fillId="0" borderId="11" xfId="0" applyFont="1" applyBorder="1" applyAlignment="1">
      <alignment horizontal="left" vertical="center"/>
    </xf>
    <xf numFmtId="0" fontId="12" fillId="8" borderId="9" xfId="0" applyFont="1" applyFill="1" applyBorder="1" applyAlignment="1">
      <alignment horizontal="left" vertical="center" indent="1"/>
    </xf>
    <xf numFmtId="0" fontId="12" fillId="8" borderId="10" xfId="0" applyFont="1" applyFill="1" applyBorder="1" applyAlignment="1">
      <alignment horizontal="left" vertical="center" inden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5E4A8"/>
      <color rgb="FFE6DE7B"/>
      <color rgb="FFFFF4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idyn Akhmedov" id="{50432301-5132-E246-A152-264D95F37E18}" userId="S::aakhmedov@yandex-team.ru::a99f6304-4ad0-451c-aea5-069728ea5df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0" dT="2022-05-11T16:10:54.08" personId="{50432301-5132-E246-A152-264D95F37E18}" id="{D8E9BABF-DC9F-364C-90A4-F4E96537EE1B}">
    <text>За отчетный период</text>
  </threadedComment>
  <threadedComment ref="K10" dT="2022-05-11T16:11:05.58" personId="{50432301-5132-E246-A152-264D95F37E18}" id="{F689F9BA-7BF9-9045-AA66-5578E0B8F138}">
    <text xml:space="preserve">За отчетный период
</text>
  </threadedComment>
  <threadedComment ref="L10" dT="2022-04-28T11:47:58.72" personId="{50432301-5132-E246-A152-264D95F37E18}" id="{37369199-C145-6A4F-8529-BAFDDFBD8702}">
    <text xml:space="preserve">В единицах или литрах?
</text>
  </threadedComment>
  <threadedComment ref="L10" dT="2022-05-11T15:39:40.37" personId="{50432301-5132-E246-A152-264D95F37E18}" id="{3FFF1CE7-1C6E-274D-B20B-DDB56ED088E6}" parentId="{37369199-C145-6A4F-8529-BAFDDFBD8702}">
    <text>Кажется, лучше в единицах</text>
  </threadedComment>
  <threadedComment ref="L10" dT="2022-05-11T15:58:11.62" personId="{50432301-5132-E246-A152-264D95F37E18}" id="{3F4E4197-81B2-6146-8821-34A8647B367A}" parentId="{37369199-C145-6A4F-8529-BAFDDFBD8702}">
    <text>Среднесуточный объем товара (л) / Пороговая оборачиваемость (дн) / Объем (л)</text>
  </threadedComment>
  <threadedComment ref="N10" dT="2022-05-11T16:28:05.59" personId="{50432301-5132-E246-A152-264D95F37E18}" id="{6ED842E9-C221-004B-92B0-7968DD310ECF}">
    <text>Среднесуточные продажи товара (л/дн) * Пороговая оборачиваемость (дн) / Объем (л)</text>
  </threadedComment>
  <threadedComment ref="H11" dT="2022-05-11T15:57:11.30" personId="{50432301-5132-E246-A152-264D95F37E18}" id="{6303C643-FB5A-9948-A421-1F0FF005EB23}">
    <text>Делаем предсортировку. Сначала SKU, где нет продаж, затем по убыванию</text>
  </threadedComment>
  <threadedComment ref="H11" dT="2022-05-11T16:42:16.04" personId="{50432301-5132-E246-A152-264D95F37E18}" id="{5BE6929F-FAEE-064B-BC13-935E348069DE}" parentId="{6303C643-FB5A-9948-A421-1F0FF005EB23}">
    <text>Среднесуточный объем товаров на складе (л) / Средний объем продаж (л/дн)</text>
  </threadedComment>
  <threadedComment ref="I11" dT="2022-04-27T20:02:14.32" personId="{50432301-5132-E246-A152-264D95F37E18}" id="{91E47D04-F7E3-1545-AE2E-884F5297C4FB}">
    <text xml:space="preserve">Что нужно сделать исходя из данных о фактической оборачиваемости. 
Тут будут статичные рекомендации с if. Уточнить у Ильи по реплену, какие показатели хорошие
</text>
  </threadedComment>
  <threadedComment ref="H12" dT="2022-04-28T12:53:35.12" personId="{50432301-5132-E246-A152-264D95F37E18}" id="{3E6996D4-FEA8-7A4C-B290-409CE495B056}">
    <text xml:space="preserve">Под вопросом, возможно больше 150 дней. 
</text>
  </threadedComment>
  <threadedComment ref="H12" dT="2022-04-28T12:54:29.40" personId="{50432301-5132-E246-A152-264D95F37E18}" id="{11438E51-60B1-C34E-BCAC-2635823D7E9E}" parentId="{3E6996D4-FEA8-7A4C-B290-409CE495B056}">
    <text>Либо после 30 дней</text>
  </threadedComment>
  <threadedComment ref="H12" dT="2022-04-28T12:54:40.72" personId="{50432301-5132-E246-A152-264D95F37E18}" id="{BC6699CE-101F-8645-9348-F7F0D4D80BE6}" parentId="{3E6996D4-FEA8-7A4C-B290-409CE495B056}">
    <text xml:space="preserve">Либо писать “недостаточно данных”
</text>
  </threadedComment>
  <threadedComment ref="L12" dT="2022-05-11T16:01:26.94" personId="{50432301-5132-E246-A152-264D95F37E18}" id="{403C93F8-18D8-6341-9999-C3DF0A1053E4}">
    <text>2 знака после запятой</text>
  </threadedComment>
  <threadedComment ref="L13" dT="2022-05-11T16:01:26.94" personId="{50432301-5132-E246-A152-264D95F37E18}" id="{C167097B-923C-0D45-949F-56266246ECFF}">
    <text>2 знака после запятой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CB229-E820-EF40-A3E3-431BBE4F72F0}">
  <dimension ref="A1:P42"/>
  <sheetViews>
    <sheetView tabSelected="1" workbookViewId="0">
      <selection activeCell="I7" sqref="I7"/>
    </sheetView>
  </sheetViews>
  <sheetFormatPr baseColWidth="10" defaultRowHeight="16" x14ac:dyDescent="0.2"/>
  <cols>
    <col min="1" max="1" width="62.33203125" customWidth="1"/>
    <col min="2" max="5" width="28.83203125" customWidth="1"/>
  </cols>
  <sheetData>
    <row r="1" spans="1:16" x14ac:dyDescent="0.2">
      <c r="A1" s="28"/>
      <c r="B1" s="28"/>
      <c r="C1" s="28"/>
      <c r="D1" s="28"/>
      <c r="E1" s="28"/>
    </row>
    <row r="2" spans="1:16" ht="32" customHeight="1" x14ac:dyDescent="0.2">
      <c r="A2" s="88" t="s">
        <v>35</v>
      </c>
      <c r="B2" s="89"/>
      <c r="C2" s="89"/>
      <c r="D2" s="89"/>
      <c r="E2" s="8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</row>
    <row r="3" spans="1:16" ht="24" customHeight="1" x14ac:dyDescent="0.2">
      <c r="A3" s="71" t="s">
        <v>31</v>
      </c>
      <c r="B3" s="72" t="s">
        <v>58</v>
      </c>
      <c r="C3" s="73"/>
      <c r="D3" s="73"/>
      <c r="E3" s="74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</row>
    <row r="4" spans="1:16" ht="24" customHeight="1" x14ac:dyDescent="0.2">
      <c r="A4" s="52" t="s">
        <v>28</v>
      </c>
      <c r="B4" s="75">
        <v>44701</v>
      </c>
      <c r="C4" s="76"/>
      <c r="D4" s="76"/>
      <c r="E4" s="77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</row>
    <row r="5" spans="1:16" ht="24" customHeight="1" x14ac:dyDescent="0.2">
      <c r="A5" s="52" t="s">
        <v>29</v>
      </c>
      <c r="B5" s="78" t="s">
        <v>32</v>
      </c>
      <c r="C5" s="79"/>
      <c r="D5" s="79"/>
      <c r="E5" s="77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</row>
    <row r="6" spans="1:16" ht="24" customHeight="1" x14ac:dyDescent="0.2">
      <c r="A6" s="52" t="s">
        <v>33</v>
      </c>
      <c r="B6" s="78" t="s">
        <v>30</v>
      </c>
      <c r="C6" s="79"/>
      <c r="D6" s="79"/>
      <c r="E6" s="77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</row>
    <row r="7" spans="1:16" ht="42" customHeight="1" x14ac:dyDescent="0.2">
      <c r="A7" s="80" t="s">
        <v>56</v>
      </c>
      <c r="B7" s="78" t="s">
        <v>53</v>
      </c>
      <c r="C7" s="84" t="s">
        <v>57</v>
      </c>
      <c r="D7" s="85"/>
      <c r="E7" s="85"/>
      <c r="F7" s="65"/>
      <c r="G7" s="65"/>
      <c r="H7" s="29"/>
      <c r="I7" s="29"/>
      <c r="J7" s="29"/>
      <c r="K7" s="29"/>
      <c r="L7" s="29"/>
      <c r="M7" s="29"/>
      <c r="N7" s="29"/>
      <c r="O7" s="29"/>
      <c r="P7" s="29"/>
    </row>
    <row r="8" spans="1:16" ht="42" customHeight="1" x14ac:dyDescent="0.2">
      <c r="A8" s="81" t="s">
        <v>55</v>
      </c>
      <c r="B8" s="82" t="s">
        <v>54</v>
      </c>
      <c r="C8" s="84" t="s">
        <v>57</v>
      </c>
      <c r="D8" s="85"/>
      <c r="E8" s="85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</row>
    <row r="9" spans="1:16" ht="24" customHeight="1" x14ac:dyDescent="0.2">
      <c r="A9" s="30"/>
      <c r="B9" s="30"/>
      <c r="C9" s="30"/>
      <c r="D9" s="30"/>
      <c r="E9" s="30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</row>
    <row r="10" spans="1:16" ht="28" customHeight="1" x14ac:dyDescent="0.2">
      <c r="A10" s="87" t="s">
        <v>49</v>
      </c>
      <c r="B10" s="87"/>
      <c r="C10" s="87"/>
      <c r="D10" s="87"/>
      <c r="E10" s="87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</row>
    <row r="11" spans="1:16" ht="28" customHeight="1" x14ac:dyDescent="0.2">
      <c r="A11" s="46"/>
      <c r="B11" s="38" t="s">
        <v>40</v>
      </c>
      <c r="C11" s="38" t="s">
        <v>44</v>
      </c>
      <c r="D11" s="38" t="s">
        <v>45</v>
      </c>
      <c r="E11" s="39" t="s">
        <v>36</v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</row>
    <row r="12" spans="1:16" ht="28" customHeight="1" x14ac:dyDescent="0.2">
      <c r="A12" s="45" t="s">
        <v>42</v>
      </c>
      <c r="B12" s="34">
        <v>209.78</v>
      </c>
      <c r="C12" s="35">
        <v>500</v>
      </c>
      <c r="D12" s="36">
        <v>200</v>
      </c>
      <c r="E12" s="37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</row>
    <row r="13" spans="1:16" ht="28" customHeight="1" x14ac:dyDescent="0.2">
      <c r="A13" s="31" t="s">
        <v>38</v>
      </c>
      <c r="B13" s="32">
        <v>0.45</v>
      </c>
      <c r="C13" s="32">
        <v>0.2</v>
      </c>
      <c r="D13" s="32">
        <v>0</v>
      </c>
      <c r="E13" s="33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</row>
    <row r="14" spans="1:16" ht="28" customHeight="1" x14ac:dyDescent="0.2">
      <c r="A14" s="58" t="s">
        <v>52</v>
      </c>
      <c r="B14" s="59">
        <v>19</v>
      </c>
      <c r="C14" s="59">
        <v>19</v>
      </c>
      <c r="D14" s="59">
        <v>0</v>
      </c>
      <c r="E14" s="60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</row>
    <row r="15" spans="1:16" ht="28" customHeight="1" x14ac:dyDescent="0.2">
      <c r="A15" s="40" t="s">
        <v>41</v>
      </c>
      <c r="B15" s="41">
        <v>1793.6189999999999</v>
      </c>
      <c r="C15" s="42">
        <f>C12*C13*$E$34</f>
        <v>0</v>
      </c>
      <c r="D15" s="43">
        <f>D12*D13*$E$34</f>
        <v>0</v>
      </c>
      <c r="E15" s="44">
        <f>B15+C15+D15</f>
        <v>1793.6189999999999</v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</row>
    <row r="16" spans="1:16" ht="27" customHeight="1" x14ac:dyDescent="0.2">
      <c r="A16" s="86" t="s">
        <v>51</v>
      </c>
      <c r="B16" s="86"/>
      <c r="C16" s="86"/>
      <c r="D16" s="86"/>
      <c r="E16" s="86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</row>
    <row r="17" spans="1:16" s="29" customFormat="1" ht="16" customHeight="1" x14ac:dyDescent="0.2"/>
    <row r="18" spans="1:16" ht="28" customHeight="1" x14ac:dyDescent="0.2">
      <c r="A18" s="57" t="s">
        <v>8</v>
      </c>
      <c r="B18" s="61"/>
      <c r="C18" s="61"/>
      <c r="D18" s="61"/>
      <c r="E18" s="61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</row>
    <row r="19" spans="1:16" ht="28" customHeight="1" x14ac:dyDescent="0.2">
      <c r="A19" s="47" t="s">
        <v>42</v>
      </c>
      <c r="B19" s="48">
        <v>209.78</v>
      </c>
      <c r="C19" s="49">
        <v>500</v>
      </c>
      <c r="D19" s="50">
        <v>200</v>
      </c>
      <c r="E19" s="51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</row>
    <row r="20" spans="1:16" ht="28" customHeight="1" x14ac:dyDescent="0.2">
      <c r="A20" s="52" t="s">
        <v>37</v>
      </c>
      <c r="B20" s="54">
        <v>1.26</v>
      </c>
      <c r="C20" s="55">
        <v>3.21</v>
      </c>
      <c r="D20" s="56">
        <v>3.45</v>
      </c>
      <c r="E20" s="53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</row>
    <row r="21" spans="1:16" ht="28" customHeight="1" x14ac:dyDescent="0.2">
      <c r="A21" s="62" t="s">
        <v>43</v>
      </c>
      <c r="B21" s="63">
        <v>190</v>
      </c>
      <c r="C21" s="63">
        <f>C12/C20</f>
        <v>155.76323987538942</v>
      </c>
      <c r="D21" s="63">
        <f>D12/D20</f>
        <v>57.971014492753618</v>
      </c>
      <c r="E21" s="64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</row>
    <row r="22" spans="1:16" ht="27" customHeight="1" x14ac:dyDescent="0.2">
      <c r="A22" s="83" t="s">
        <v>50</v>
      </c>
      <c r="B22" s="83"/>
      <c r="C22" s="83"/>
      <c r="D22" s="83"/>
      <c r="E22" s="83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</row>
    <row r="23" spans="1:16" x14ac:dyDescent="0.2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</row>
    <row r="24" spans="1:16" ht="18" x14ac:dyDescent="0.2">
      <c r="A24" s="66"/>
      <c r="B24" s="28"/>
      <c r="C24" s="28"/>
      <c r="D24" s="28"/>
      <c r="E24" s="28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</row>
    <row r="25" spans="1:16" ht="18" x14ac:dyDescent="0.2">
      <c r="A25" s="66"/>
      <c r="B25" s="28"/>
      <c r="C25" s="28"/>
      <c r="D25" s="28"/>
      <c r="E25" s="28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</row>
    <row r="26" spans="1:16" x14ac:dyDescent="0.2">
      <c r="A26" s="28"/>
      <c r="B26" s="28"/>
      <c r="C26" s="28"/>
      <c r="D26" s="28"/>
      <c r="E26" s="28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</row>
    <row r="27" spans="1:16" x14ac:dyDescent="0.2">
      <c r="A27" s="28"/>
      <c r="B27" s="28"/>
      <c r="C27" s="28"/>
      <c r="D27" s="28"/>
      <c r="E27" s="28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</row>
    <row r="28" spans="1:16" x14ac:dyDescent="0.2">
      <c r="A28" s="28"/>
      <c r="B28" s="28"/>
      <c r="C28" s="28"/>
      <c r="D28" s="28"/>
      <c r="E28" s="28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</row>
    <row r="29" spans="1:16" x14ac:dyDescent="0.2">
      <c r="A29" s="28"/>
      <c r="B29" s="28"/>
      <c r="C29" s="28"/>
      <c r="D29" s="28"/>
      <c r="E29" s="28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</row>
    <row r="30" spans="1:16" x14ac:dyDescent="0.2">
      <c r="A30" s="28"/>
      <c r="B30" s="28"/>
      <c r="C30" s="28"/>
      <c r="D30" s="28"/>
      <c r="E30" s="28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</row>
    <row r="31" spans="1:16" ht="19" x14ac:dyDescent="0.2">
      <c r="A31" s="67"/>
      <c r="B31" s="68"/>
      <c r="C31" s="68"/>
      <c r="D31" s="68"/>
      <c r="E31" s="6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</row>
    <row r="32" spans="1:16" ht="19" x14ac:dyDescent="0.2">
      <c r="A32" s="67"/>
      <c r="B32" s="68"/>
      <c r="C32" s="68"/>
      <c r="D32" s="68"/>
      <c r="E32" s="6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</row>
    <row r="33" spans="1:16" x14ac:dyDescent="0.2">
      <c r="A33" s="28"/>
      <c r="B33" s="28"/>
      <c r="C33" s="28"/>
      <c r="D33" s="28"/>
      <c r="E33" s="28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</row>
    <row r="34" spans="1:16" ht="19" x14ac:dyDescent="0.2">
      <c r="A34" s="70"/>
      <c r="B34" s="68"/>
      <c r="C34" s="68"/>
      <c r="D34" s="68"/>
      <c r="E34" s="6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</row>
    <row r="35" spans="1:16" x14ac:dyDescent="0.2">
      <c r="A35" s="28"/>
      <c r="B35" s="28"/>
      <c r="C35" s="28"/>
      <c r="D35" s="28"/>
      <c r="E35" s="28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</row>
    <row r="36" spans="1:16" x14ac:dyDescent="0.2">
      <c r="A36" s="28"/>
      <c r="B36" s="28"/>
      <c r="C36" s="28"/>
      <c r="D36" s="28"/>
      <c r="E36" s="28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</row>
    <row r="37" spans="1:16" x14ac:dyDescent="0.2"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</row>
    <row r="38" spans="1:16" x14ac:dyDescent="0.2"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</row>
    <row r="39" spans="1:16" x14ac:dyDescent="0.2"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</row>
    <row r="40" spans="1:16" x14ac:dyDescent="0.2"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</row>
    <row r="41" spans="1:16" x14ac:dyDescent="0.2"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</row>
    <row r="42" spans="1:16" x14ac:dyDescent="0.2"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</row>
  </sheetData>
  <mergeCells count="6">
    <mergeCell ref="A2:E2"/>
    <mergeCell ref="A22:E22"/>
    <mergeCell ref="C7:E7"/>
    <mergeCell ref="C8:E8"/>
    <mergeCell ref="A16:E16"/>
    <mergeCell ref="A10:E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41C53-59A2-0245-9D6C-02F74131AAF3}">
  <dimension ref="A1:O28"/>
  <sheetViews>
    <sheetView topLeftCell="B2" zoomScale="88" zoomScaleNormal="100" workbookViewId="0">
      <selection activeCell="I12" sqref="I12"/>
    </sheetView>
  </sheetViews>
  <sheetFormatPr baseColWidth="10" defaultRowHeight="16" x14ac:dyDescent="0.2"/>
  <cols>
    <col min="1" max="1" width="33.6640625" customWidth="1"/>
    <col min="2" max="2" width="26.1640625" customWidth="1"/>
    <col min="3" max="3" width="15.5" bestFit="1" customWidth="1"/>
    <col min="8" max="8" width="29.1640625" customWidth="1"/>
    <col min="9" max="9" width="43.83203125" customWidth="1"/>
    <col min="10" max="10" width="35.33203125" bestFit="1" customWidth="1"/>
    <col min="11" max="11" width="30.83203125" bestFit="1" customWidth="1"/>
    <col min="12" max="12" width="37.83203125" bestFit="1" customWidth="1"/>
    <col min="13" max="13" width="30.6640625" bestFit="1" customWidth="1"/>
    <col min="14" max="14" width="34.5" customWidth="1"/>
    <col min="15" max="15" width="29.1640625" customWidth="1"/>
  </cols>
  <sheetData>
    <row r="1" spans="1:15" x14ac:dyDescent="0.2">
      <c r="A1" s="8" t="s">
        <v>35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5" ht="25" customHeight="1" x14ac:dyDescent="0.2">
      <c r="A2" s="9" t="s">
        <v>31</v>
      </c>
      <c r="B2" s="11" t="s">
        <v>34</v>
      </c>
    </row>
    <row r="3" spans="1:15" ht="25" customHeight="1" x14ac:dyDescent="0.2">
      <c r="A3" s="9" t="s">
        <v>28</v>
      </c>
      <c r="B3" s="12">
        <v>44701</v>
      </c>
    </row>
    <row r="4" spans="1:15" ht="25" customHeight="1" x14ac:dyDescent="0.2">
      <c r="A4" s="9" t="s">
        <v>29</v>
      </c>
      <c r="B4" s="11" t="s">
        <v>32</v>
      </c>
    </row>
    <row r="5" spans="1:15" ht="25" customHeight="1" x14ac:dyDescent="0.2">
      <c r="A5" s="9" t="s">
        <v>39</v>
      </c>
      <c r="B5" s="11" t="s">
        <v>40</v>
      </c>
    </row>
    <row r="6" spans="1:15" ht="25" customHeight="1" x14ac:dyDescent="0.2">
      <c r="A6" s="17" t="s">
        <v>9</v>
      </c>
      <c r="B6" s="18">
        <v>120</v>
      </c>
    </row>
    <row r="7" spans="1:15" ht="25" customHeight="1" x14ac:dyDescent="0.2">
      <c r="A7" s="9" t="s">
        <v>33</v>
      </c>
      <c r="B7" s="11" t="s">
        <v>30</v>
      </c>
    </row>
    <row r="8" spans="1:15" ht="25" customHeight="1" x14ac:dyDescent="0.2"/>
    <row r="10" spans="1:15" ht="22" customHeight="1" x14ac:dyDescent="0.2">
      <c r="A10" s="91" t="s">
        <v>7</v>
      </c>
      <c r="B10" s="91"/>
      <c r="C10" s="91"/>
      <c r="D10" s="91"/>
      <c r="E10" s="91"/>
      <c r="F10" s="91"/>
      <c r="G10" s="91"/>
      <c r="H10" s="91" t="s">
        <v>48</v>
      </c>
      <c r="I10" s="91"/>
      <c r="J10" s="90" t="s">
        <v>24</v>
      </c>
      <c r="K10" s="90" t="s">
        <v>25</v>
      </c>
      <c r="L10" s="90" t="s">
        <v>26</v>
      </c>
      <c r="M10" s="90" t="s">
        <v>47</v>
      </c>
      <c r="N10" s="90" t="s">
        <v>27</v>
      </c>
      <c r="O10" s="90" t="s">
        <v>46</v>
      </c>
    </row>
    <row r="11" spans="1:15" ht="22" customHeight="1" x14ac:dyDescent="0.2">
      <c r="A11" s="13" t="s">
        <v>0</v>
      </c>
      <c r="B11" s="13" t="s">
        <v>1</v>
      </c>
      <c r="C11" s="13" t="s">
        <v>2</v>
      </c>
      <c r="D11" s="13" t="s">
        <v>3</v>
      </c>
      <c r="E11" s="13" t="s">
        <v>5</v>
      </c>
      <c r="F11" s="13" t="s">
        <v>4</v>
      </c>
      <c r="G11" s="13" t="s">
        <v>6</v>
      </c>
      <c r="H11" s="14" t="s">
        <v>8</v>
      </c>
      <c r="I11" s="14" t="s">
        <v>10</v>
      </c>
      <c r="J11" s="90"/>
      <c r="K11" s="90"/>
      <c r="L11" s="90"/>
      <c r="M11" s="90"/>
      <c r="N11" s="90"/>
      <c r="O11" s="90"/>
    </row>
    <row r="12" spans="1:15" ht="34" customHeight="1" x14ac:dyDescent="0.2">
      <c r="A12" s="15">
        <v>12345</v>
      </c>
      <c r="B12" s="4">
        <v>54321</v>
      </c>
      <c r="C12" s="4" t="s">
        <v>11</v>
      </c>
      <c r="D12" s="4">
        <v>15</v>
      </c>
      <c r="E12" s="4">
        <v>15</v>
      </c>
      <c r="F12" s="5">
        <v>15</v>
      </c>
      <c r="G12" s="16">
        <f>D12*E12*F12/1000</f>
        <v>3.375</v>
      </c>
      <c r="H12" s="19" t="s">
        <v>14</v>
      </c>
      <c r="I12" s="20" t="s">
        <v>18</v>
      </c>
      <c r="J12" s="15">
        <v>0</v>
      </c>
      <c r="K12" s="4">
        <v>0</v>
      </c>
      <c r="L12" s="27">
        <f>M12/$B$6/G12</f>
        <v>4.9382716049382713E-2</v>
      </c>
      <c r="M12" s="4">
        <v>20</v>
      </c>
      <c r="N12" s="4">
        <f>J12*$B$6/G12</f>
        <v>0</v>
      </c>
      <c r="O12" s="16">
        <v>10</v>
      </c>
    </row>
    <row r="13" spans="1:15" ht="34" customHeight="1" x14ac:dyDescent="0.2">
      <c r="A13" s="15">
        <v>23243</v>
      </c>
      <c r="B13" s="4">
        <v>23525</v>
      </c>
      <c r="C13" s="4" t="s">
        <v>12</v>
      </c>
      <c r="D13" s="4">
        <v>10</v>
      </c>
      <c r="E13" s="4">
        <v>10</v>
      </c>
      <c r="F13" s="5">
        <v>10</v>
      </c>
      <c r="G13" s="16">
        <f>D13*E13*F13/1000</f>
        <v>1</v>
      </c>
      <c r="H13" s="21" t="s">
        <v>17</v>
      </c>
      <c r="I13" s="20" t="s">
        <v>23</v>
      </c>
      <c r="J13" s="15">
        <v>4</v>
      </c>
      <c r="K13" s="4">
        <v>4</v>
      </c>
      <c r="L13" s="27">
        <f>M13/$B$6/G13</f>
        <v>0.25</v>
      </c>
      <c r="M13" s="4">
        <v>30</v>
      </c>
      <c r="N13" s="4">
        <f>J13*$B$6/G13</f>
        <v>480</v>
      </c>
      <c r="O13" s="16">
        <v>20</v>
      </c>
    </row>
    <row r="14" spans="1:15" ht="34" customHeight="1" x14ac:dyDescent="0.2">
      <c r="A14" s="15">
        <v>45757</v>
      </c>
      <c r="B14" s="4">
        <v>546457</v>
      </c>
      <c r="C14" s="4" t="s">
        <v>13</v>
      </c>
      <c r="D14" s="4">
        <v>11</v>
      </c>
      <c r="E14" s="4">
        <v>11</v>
      </c>
      <c r="F14" s="4">
        <v>11</v>
      </c>
      <c r="G14" s="16">
        <f>D14*E14*F14/1000</f>
        <v>1.331</v>
      </c>
      <c r="H14" s="22" t="s">
        <v>20</v>
      </c>
      <c r="I14" s="20" t="s">
        <v>22</v>
      </c>
      <c r="J14" s="15"/>
      <c r="K14" s="4">
        <v>2</v>
      </c>
      <c r="L14" s="4"/>
      <c r="M14" s="4"/>
      <c r="N14" s="4"/>
      <c r="O14" s="16"/>
    </row>
    <row r="15" spans="1:15" ht="34" customHeight="1" x14ac:dyDescent="0.2">
      <c r="A15" s="15"/>
      <c r="B15" s="4"/>
      <c r="C15" s="4"/>
      <c r="D15" s="4"/>
      <c r="E15" s="4"/>
      <c r="F15" s="4"/>
      <c r="G15" s="16"/>
      <c r="H15" s="23" t="s">
        <v>19</v>
      </c>
      <c r="I15" s="20" t="s">
        <v>21</v>
      </c>
      <c r="J15" s="15"/>
      <c r="K15" s="4">
        <v>1</v>
      </c>
      <c r="L15" s="4"/>
      <c r="M15" s="4"/>
      <c r="N15" s="4"/>
      <c r="O15" s="16"/>
    </row>
    <row r="16" spans="1:15" ht="34" customHeight="1" x14ac:dyDescent="0.2">
      <c r="A16" s="15"/>
      <c r="B16" s="4"/>
      <c r="C16" s="4"/>
      <c r="D16" s="4"/>
      <c r="E16" s="4"/>
      <c r="F16" s="4"/>
      <c r="G16" s="16"/>
      <c r="H16" s="24" t="s">
        <v>15</v>
      </c>
      <c r="I16" s="20" t="s">
        <v>18</v>
      </c>
      <c r="J16" s="15"/>
      <c r="K16" s="4">
        <v>0.5</v>
      </c>
      <c r="L16" s="4"/>
      <c r="M16" s="4"/>
      <c r="N16" s="4"/>
      <c r="O16" s="16"/>
    </row>
    <row r="17" spans="1:15" ht="34" customHeight="1" x14ac:dyDescent="0.2">
      <c r="A17" s="1"/>
      <c r="B17" s="2"/>
      <c r="C17" s="2"/>
      <c r="D17" s="2"/>
      <c r="E17" s="2"/>
      <c r="F17" s="2"/>
      <c r="G17" s="3"/>
      <c r="H17" s="25" t="s">
        <v>16</v>
      </c>
      <c r="I17" s="26" t="s">
        <v>18</v>
      </c>
      <c r="J17" s="1"/>
      <c r="K17" s="2">
        <v>0.1</v>
      </c>
      <c r="L17" s="2"/>
      <c r="M17" s="2"/>
      <c r="N17" s="2"/>
      <c r="O17" s="3"/>
    </row>
    <row r="18" spans="1:15" ht="34" customHeight="1" x14ac:dyDescent="0.2">
      <c r="I18" s="7"/>
    </row>
    <row r="28" spans="1:15" x14ac:dyDescent="0.2">
      <c r="A28" s="6"/>
    </row>
  </sheetData>
  <mergeCells count="8">
    <mergeCell ref="L10:L11"/>
    <mergeCell ref="M10:M11"/>
    <mergeCell ref="N10:N11"/>
    <mergeCell ref="O10:O11"/>
    <mergeCell ref="A10:G10"/>
    <mergeCell ref="H10:I10"/>
    <mergeCell ref="K10:K11"/>
    <mergeCell ref="J10:J1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69C85-9FCD-8046-A8FA-B569C665659F}">
  <dimension ref="A1:B6"/>
  <sheetViews>
    <sheetView workbookViewId="0">
      <selection activeCell="D20" sqref="D20"/>
    </sheetView>
  </sheetViews>
  <sheetFormatPr baseColWidth="10" defaultRowHeight="16" x14ac:dyDescent="0.2"/>
  <cols>
    <col min="1" max="2" width="28.1640625" customWidth="1"/>
  </cols>
  <sheetData>
    <row r="1" spans="1:2" ht="17" customHeight="1" x14ac:dyDescent="0.2">
      <c r="A1" s="8" t="s">
        <v>35</v>
      </c>
    </row>
    <row r="2" spans="1:2" ht="17" customHeight="1" x14ac:dyDescent="0.2">
      <c r="A2" s="9" t="s">
        <v>31</v>
      </c>
      <c r="B2" s="11" t="s">
        <v>34</v>
      </c>
    </row>
    <row r="3" spans="1:2" ht="17" customHeight="1" x14ac:dyDescent="0.2">
      <c r="A3" s="9" t="s">
        <v>28</v>
      </c>
      <c r="B3" s="12">
        <v>44701</v>
      </c>
    </row>
    <row r="4" spans="1:2" ht="17" customHeight="1" x14ac:dyDescent="0.2">
      <c r="A4" s="9" t="s">
        <v>29</v>
      </c>
      <c r="B4" s="11" t="s">
        <v>32</v>
      </c>
    </row>
    <row r="5" spans="1:2" ht="17" customHeight="1" x14ac:dyDescent="0.2">
      <c r="A5" s="9" t="s">
        <v>39</v>
      </c>
      <c r="B5" s="11" t="s">
        <v>40</v>
      </c>
    </row>
    <row r="6" spans="1:2" ht="17" customHeight="1" x14ac:dyDescent="0.2">
      <c r="A6" s="9" t="s">
        <v>33</v>
      </c>
      <c r="B6" s="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Сводка</vt:lpstr>
      <vt:lpstr>Категория 1</vt:lpstr>
      <vt:lpstr>Категория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Aidyn Akhmedov</dc:creator>
  <cp:lastModifiedBy>Microsoft Office User</cp:lastModifiedBy>
  <dcterms:created xsi:type="dcterms:W3CDTF">2022-04-27T19:54:32Z</dcterms:created>
  <dcterms:modified xsi:type="dcterms:W3CDTF">2022-05-13T16:18:32Z</dcterms:modified>
</cp:coreProperties>
</file>