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ах" r:id="rId4" sheetId="2"/>
  </sheets>
  <definedNames>
    <definedName name="_xlnm._FilterDatabase" localSheetId="1" hidden="true">'Отчёт о платежах'!$A$2:$V$2</definedName>
  </definedName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1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0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T19"/>
  <sheetViews>
    <sheetView workbookViewId="0" tabSelected="true"/>
  </sheetViews>
  <sheetFormatPr defaultRowHeight="15.0"/>
  <cols>
    <col min="1" max="1" customWidth="true" width="10.9375" collapsed="false"/>
    <col min="2" max="2" customWidth="true" width="10.9375" collapsed="false"/>
    <col min="3" max="3" customWidth="true" width="10.9375" collapsed="false"/>
    <col min="4" max="4" customWidth="true" width="13.671875" collapsed="false"/>
    <col min="5" max="5" customWidth="true" width="10.9375" collapsed="false"/>
    <col min="6" max="6" customWidth="true" width="17.578125" collapsed="false"/>
    <col min="7" max="7" customWidth="true" width="17.578125" collapsed="false"/>
    <col min="8" max="8" customWidth="true" width="10.9375" collapsed="false"/>
    <col min="9" max="9" customWidth="true" width="10.9375" collapsed="false"/>
    <col min="10" max="10" customWidth="true" width="10.9375" collapsed="false"/>
    <col min="11" max="11" customWidth="true" width="10.9375" collapsed="false"/>
    <col min="12" max="12" customWidth="true" width="10.9375" collapsed="false"/>
    <col min="13" max="13" customWidth="true" width="10.9375" collapsed="false"/>
    <col min="14" max="14" customWidth="true" width="10.9375" collapsed="false"/>
    <col min="15" max="15" customWidth="true" width="10.9375" collapsed="false"/>
    <col min="16" max="16" customWidth="true" width="10.9375" collapsed="false"/>
    <col min="17" max="17" customWidth="true" width="10.9375" collapsed="false"/>
    <col min="18" max="18" customWidth="true" width="10.9375" collapsed="false"/>
    <col min="19" max="19" customWidth="true" width="10.9375" collapsed="false"/>
  </cols>
  <sheetData>
    <row r="1" customHeight="true" ht="27.5">
      <c r="A1" s="1" t="inlineStr">
        <is>
          <t xml:space="preserve">Отчёт о платежах за период с 01.01.2019 по 01.01.2020 </t>
        </is>
      </c>
    </row>
    <row r="3">
      <c r="A3" s="2" t="inlineStr">
        <is>
          <t>ID бизнес-аккаунта: 10001</t>
        </is>
      </c>
    </row>
    <row r="4">
      <c r="A4" s="3" t="inlineStr">
        <is>
          <t>Модели работы: FBY, FBS</t>
        </is>
      </c>
    </row>
    <row r="5">
      <c r="A5" s="4" t="inlineStr">
        <is>
          <t>ID магазинов: 501, 502, 431782</t>
        </is>
      </c>
    </row>
    <row r="6">
      <c r="A6" s="5" t="inlineStr">
        <is>
          <t>Названия магазинов: supplier_501 FBY, supplier_502 FBY, business FBS</t>
        </is>
      </c>
    </row>
    <row r="7">
      <c r="A7" s="6" t="inlineStr">
        <is>
          <t xml:space="preserve">ИНН: </t>
        </is>
      </c>
    </row>
    <row r="8">
      <c r="A8" s="7" t="inlineStr">
        <is>
          <t>Номера договоров на размещение: 500001</t>
        </is>
      </c>
    </row>
    <row r="9">
      <c r="A9" s="8" t="inlineStr">
        <is>
          <t>Номера договоров на продвижение: 100005</t>
        </is>
      </c>
    </row>
    <row r="11" customHeight="true" ht="27.5">
      <c r="A11" s="9" t="inlineStr">
        <is>
          <t>Сводка по платежам бизнес-аккаунта</t>
        </is>
      </c>
    </row>
    <row r="12">
      <c r="A12" s="10" t="inlineStr">
        <is>
          <t>Информация о бизнесе</t>
        </is>
      </c>
      <c r="B12" s="10"/>
      <c r="C12" s="10"/>
      <c r="D12" s="10"/>
      <c r="E12" s="10"/>
      <c r="F12" s="10"/>
      <c r="G12" s="10"/>
      <c r="H12" s="11" t="inlineStr">
        <is>
          <t>Информация о платежах</t>
        </is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</row>
    <row r="13" customHeight="true" ht="75.0">
      <c r="A13" s="12" t="inlineStr">
        <is>
          <t>ID бизнес-аккаунта</t>
        </is>
      </c>
      <c r="B13" s="13" t="inlineStr">
        <is>
          <t>Модели работы</t>
        </is>
      </c>
      <c r="C13" s="14" t="inlineStr">
        <is>
          <t>ID магазинов</t>
        </is>
      </c>
      <c r="D13" s="15" t="inlineStr">
        <is>
          <t>Названия магазинов</t>
        </is>
      </c>
      <c r="E13" s="16" t="inlineStr">
        <is>
          <t>ИНН</t>
        </is>
      </c>
      <c r="F13" s="17" t="inlineStr">
        <is>
          <t>Номера договоров на размещение</t>
        </is>
      </c>
      <c r="G13" s="18" t="inlineStr">
        <is>
          <t>Номера договоров на продвижение</t>
        </is>
      </c>
      <c r="H13" s="19" t="inlineStr">
        <is>
          <t>Статус платежей</t>
        </is>
      </c>
      <c r="I13" s="20" t="inlineStr">
        <is>
          <t>Поступило платежей покупателей, руб.</t>
        </is>
      </c>
      <c r="J13" s="22" t="inlineStr">
        <is>
          <t>Удержано на возвраты платежей, руб.</t>
        </is>
      </c>
      <c r="K13" s="24" t="inlineStr">
        <is>
          <t>Удержано за пересылку товаров ненадлежащего качества, руб.</t>
        </is>
      </c>
      <c r="L13" s="26" t="inlineStr">
        <is>
          <t>Удержано за услуги Маркета платежей, руб.</t>
        </is>
      </c>
      <c r="M13" s="28" t="inlineStr">
        <is>
          <t>Сумма переведённых вам платежей (без учёта вознаграждения за скидки), руб.</t>
        </is>
      </c>
      <c r="N13" s="30" t="inlineStr">
        <is>
          <t>Осталось перевести платежей покупателей, руб.</t>
        </is>
      </c>
      <c r="O13" s="32" t="inlineStr">
        <is>
          <t>Статус вознаграждения за скидки</t>
        </is>
      </c>
      <c r="P13" s="33" t="inlineStr">
        <is>
          <t>Всего вознаграждения за скидки, руб.</t>
        </is>
      </c>
      <c r="Q13" s="35" t="inlineStr">
        <is>
          <t>Сумма возвращённого вознаграждения, руб.</t>
        </is>
      </c>
      <c r="R13" s="37" t="inlineStr">
        <is>
          <t>Сумма переведённого вознаграждения, руб.</t>
        </is>
      </c>
      <c r="S13" s="39" t="inlineStr">
        <is>
          <t>Сумма вознаграждения, которое осталось перевести, руб.</t>
        </is>
      </c>
    </row>
    <row r="14" customHeight="true" ht="25.0">
      <c r="A14" s="41" t="n">
        <v>10001.0</v>
      </c>
      <c r="B14" s="41" t="inlineStr">
        <is>
          <t>FBY</t>
        </is>
      </c>
      <c r="C14" s="41" t="n">
        <v>501.0</v>
      </c>
      <c r="D14" s="41" t="inlineStr">
        <is>
          <t>supplier_501</t>
        </is>
      </c>
      <c r="E14" s="41"/>
      <c r="F14" s="41"/>
      <c r="G14" s="41" t="inlineStr">
        <is>
          <t>100005</t>
        </is>
      </c>
      <c r="H14" s="41" t="inlineStr">
        <is>
          <t>Переводятся вам</t>
        </is>
      </c>
      <c r="I14" s="21" t="n">
        <f>=SUMIFS('Отчёт о платежах'!P3:P23,'Отчёт о платежах'!Q3:Q23,"Начисление",'Отчёт о платежах'!R3:R23,"Платёж покупателя") + SUMIFS('Отчёт о платежах'!P3:P23,'Отчёт о платежах'!Q3:Q23,"Корректировка начисления",'Отчёт о платежах'!R3:R23,"Платёж покупателя")</f>
        <v>0.0</v>
      </c>
      <c r="J14" s="23" t="n">
        <f>=SUMIFS('Отчёт о платежах'!P3:P23,'Отчёт о платежах'!R3:R23,"Возврат платежа покупателя")</f>
        <v>0.0</v>
      </c>
      <c r="K14" s="25" t="n">
        <f>=SUMIFS('Отчёт о платежах'!P3:P23,'Отчёт о платежах'!R3:R23,"Выплата расходов покупателю при возврате товара ненадлежащего качества")</f>
        <v>0.0</v>
      </c>
      <c r="L14" s="27" t="n">
        <f>=SUMIFS('Отчёт о платежах'!P3:P23,'Отчёт о платежах'!R3:R23,"Оплата услуг Яндекс.Маркета",'Отчёт о платежах'!Q3:Q23,"Удержание")</f>
        <v>0.0</v>
      </c>
      <c r="M14" s="29" t="n">
        <f>=SUMIFS('Отчёт о платежах'!P3:P23,'Отчёт о платежах'!Q3:Q23,"Начисление",'Отчёт о платежах'!R3:R23,"Платёж покупателя",'Отчёт о платежах'!S3:S23,"Переведён по графику выплат") + SUMIFS('Отчёт о платежах'!P3:P23,'Отчёт о платежах'!Q3:Q23,"Корректировка начисления",'Отчёт о платежах'!R3:R23,"Платёж покупателя",'Отчёт о платежах'!S3:S23,"Переведён по графику выплат") + SUMIFS('Отчёт о платежах'!P3:P23,'Отчёт о платежах'!Q3:Q23,"Возврат",'Отчёт о платежах'!R3:R23,"Возврат платежа покупателя",'Отчёт о платежах'!S3:S23,"Удержан из платежей покупателей") + SUMIFS('Отчёт о платежах'!P3:P23,'Отчёт о платежах'!Q3:Q23,"Удержание",'Отчёт о платежах'!R3:R23,"Оплата услуг Яндекс.Маркета") + SUMIFS('Отчёт о платежах'!P3:P23,'Отчёт о платежах'!R3:R23,"Выплата расходов покупателю при возврате товара ненадлежащего качества")</f>
        <v>0.0</v>
      </c>
      <c r="N14" s="31" t="n">
        <f>=SUMIFS('Отчёт о платежах'!P3:P23,'Отчёт о платежах'!Q3:Q23,"Начисление",'Отчёт о платежах'!R3:R23,"Платёж покупателя",'Отчёт о платежах'!S3:S23,"Будет переведён по графику выплат") + SUMIFS('Отчёт о платежах'!P3:P23,'Отчёт о платежах'!Q3:Q23,"Возврат",'Отчёт о платежах'!R3:R23,"Возврат платежа покупателя",'Отчёт о платежах'!S3:S23,"Будет удержан из платежей покупателей")</f>
        <v>0.0</v>
      </c>
      <c r="O14" s="41" t="inlineStr">
        <is>
          <t>Переводятся вам</t>
        </is>
      </c>
      <c r="P14" s="34" t="n">
        <f>=SUMIFS('Отчёт о платежах'!P3:P23,'Отчёт о платежах'!Q3:Q23,"Начисление",'Отчёт о платежах'!R3:R23,"Платёж за скидку по бонусам СберСпасибо") + SUMIFS('Отчёт о платежах'!P3:P23,'Отчёт о платежах'!Q3:Q23,"Начисление",'Отчёт о платежах'!R3:R23,"Платёж за скидку маркетплейса") + SUMIFS('Отчёт о платежах'!P3:P23,'Отчёт о платежах'!Q3:Q23,"Начисление",'Отчёт о платежах'!R3:R23,"Платёж за скидку по баллам Яндекс Плюса")</f>
        <v>0.0</v>
      </c>
      <c r="Q14" s="36" t="n">
        <f>=SUMIFS('Отчёт о платежах'!P3:P23,'Отчёт о платежах'!S3:S23,"Удержан из платежей покупателей",'Отчёт о платежах'!R3:R23,"Возврат платежа за скидку по бонусам СберСпасибо") + SUMIFS('Отчёт о платежах'!P3:P23,'Отчёт о платежах'!S3:S23,"Будет удержан из платежей покупателей",'Отчёт о платежах'!R3:R23,"Возврат платежа за скидку по бонусам СберСпасибо") + SUMIFS('Отчёт о платежах'!P3:P23,'Отчёт о платежах'!S3:S23,"Удержан из платежей покупателей",'Отчёт о платежах'!R3:R23,"Возврат платежа за скидку маркетплейса") + SUMIFS('Отчёт о платежах'!P3:P23,'Отчёт о платежах'!S3:S23,"Будет удержан из платежей покупателей",'Отчёт о платежах'!R3:R23,"Возврат платежа за скидку маркетплейса") + SUMIFS('Отчёт о платежах'!P3:P23,'Отчёт о платежах'!S3:S23,"Удержан из платежей покупателей",'Отчёт о платежах'!R3:R23,"Возврат платежа за скидку по баллам Яндекс Плюса") + SUMIFS('Отчёт о платежах'!P3:P23,'Отчёт о платежах'!S3:S23,"Будет удержан из платежей покупателей",'Отчёт о платежах'!R3:R23,"Возврат платежа за скидку по баллам Яндекс Плюса")</f>
        <v>0.0</v>
      </c>
      <c r="R14" s="38" t="n">
        <f>=SUMIFS('Отчёт о платежах'!P3:P23,'Отчёт о платежах'!Q3:Q23,"Начисление",'Отчёт о платежах'!R3:R23,"Платёж за скидку по бонусам СберСпасибо",'Отчёт о платежах'!S3:S23,"Переведён по графику выплат") + SUMIFS('Отчёт о платежах'!P3:P23,'Отчёт о платежах'!Q3:Q23,"Начисление",'Отчёт о платежах'!R3:R23,"Платёж за скидку маркетплейса",'Отчёт о платежах'!S3:S23,"Переведён по графику выплат") + SUMIFS('Отчёт о платежах'!P3:P23,'Отчёт о платежах'!Q3:Q23,"Начисление",'Отчёт о платежах'!R3:R23,"Платёж за скидку по баллам Яндекс Плюса",'Отчёт о платежах'!S3:S23,"Переведён по графику выплат") + SUMIFS('Отчёт о платежах'!P3:P23,'Отчёт о платежах'!Q3:Q23,"Возврат",'Отчёт о платежах'!R3:R23,"Возврат платежа за скидку по бонусам СберСпасибо",'Отчёт о платежах'!S3:S23,"Удержан из платежей покупателей") + SUMIFS('Отчёт о платежах'!P3:P23,'Отчёт о платежах'!Q3:Q23,"Возврат",'Отчёт о платежах'!R3:R23,"Возврат платежа за скидку маркетплейса",'Отчёт о платежах'!S3:S23,"Удержан из платежей покупателей") + SUMIFS('Отчёт о платежах'!P3:P23,'Отчёт о платежах'!Q3:Q23,"Возврат",'Отчёт о платежах'!R3:R23,"Возврат платежа за скидку по баллам Яндекс Плюса",'Отчёт о платежах'!S3:S23,"Удержан из платежей покупателей")</f>
        <v>0.0</v>
      </c>
      <c r="S14" s="40" t="n">
        <f>=SUMIFS('Отчёт о платежах'!P3:P23,'Отчёт о платежах'!Q3:Q23,"Начисление",'Отчёт о платежах'!R3:R23,"Платёж за скидку по бонусам СберСпасибо",'Отчёт о платежах'!S3:S23,"Будет переведён по графику выплат") + SUMIFS('Отчёт о платежах'!P3:P23,'Отчёт о платежах'!Q3:Q23,"Начисление",'Отчёт о платежах'!R3:R23,"Платёж за скидку маркетплейса",'Отчёт о платежах'!S3:S23,"Будет переведён по графику выплат") + SUMIFS('Отчёт о платежах'!P3:P23,'Отчёт о платежах'!Q3:Q23,"Начисление",'Отчёт о платежах'!R3:R23,"Платёж за скидку по баллам Яндекс Плюса",'Отчёт о платежах'!S3:S23,"Будет переведён по графику выплат") + SUMIFS('Отчёт о платежах'!P3:P23,'Отчёт о платежах'!Q3:Q23,"Возврат",'Отчёт о платежах'!R3:R23,"Возврат платежа за скидку по бонусам СберСпасибо",'Отчёт о платежах'!S3:S23,"Будет удержан из платежей покупателей") + SUMIFS('Отчёт о платежах'!P3:P23,'Отчёт о платежах'!Q3:Q23,"Возврат",'Отчёт о платежах'!R3:R23,"Возврат платежа за скидку маркетплейса",'Отчёт о платежах'!S3:S23,"Будет удержан из платежей покупателей") + SUMIFS('Отчёт о платежах'!P3:P23,'Отчёт о платежах'!Q3:Q23,"Возврат",'Отчёт о платежах'!R3:R23,"Возврат платежа за скидку по баллам Яндекс Плюса",'Отчёт о платежах'!S3:S23,"Будет удержан из платежей покупателей")</f>
        <v>0.0</v>
      </c>
    </row>
    <row r="15" customHeight="true" ht="25.0">
      <c r="A15" s="41" t="n">
        <v>10001.0</v>
      </c>
      <c r="B15" s="41" t="inlineStr">
        <is>
          <t>FBY</t>
        </is>
      </c>
      <c r="C15" s="41" t="n">
        <v>502.0</v>
      </c>
      <c r="D15" s="41" t="inlineStr">
        <is>
          <t>supplier_502</t>
        </is>
      </c>
      <c r="E15" s="41"/>
      <c r="F15" s="41" t="inlineStr">
        <is>
          <t>500001</t>
        </is>
      </c>
      <c r="G15" s="41"/>
      <c r="H15" s="41" t="inlineStr">
        <is>
          <t>Удерживаются</t>
        </is>
      </c>
      <c r="I15" s="21" t="n">
        <f>=SUMIFS('Отчёт о платежах'!P24:P25,'Отчёт о платежах'!Q24:Q25,"Начисление",'Отчёт о платежах'!R24:R25,"Платёж покупателя") + SUMIFS('Отчёт о платежах'!P24:P25,'Отчёт о платежах'!Q24:Q25,"Корректировка начисления",'Отчёт о платежах'!R24:R25,"Платёж покупателя")</f>
        <v>0.0</v>
      </c>
      <c r="J15" s="23" t="n">
        <f>=SUMIFS('Отчёт о платежах'!P24:P25,'Отчёт о платежах'!R24:R25,"Возврат платежа покупателя")</f>
        <v>0.0</v>
      </c>
      <c r="K15" s="25" t="n">
        <f>=SUMIFS('Отчёт о платежах'!P24:P25,'Отчёт о платежах'!R24:R25,"Выплата расходов покупателю при возврате товара ненадлежащего качества")</f>
        <v>0.0</v>
      </c>
      <c r="L15" s="27" t="n">
        <f>=SUMIFS('Отчёт о платежах'!P24:P25,'Отчёт о платежах'!R24:R25,"Оплата услуг Яндекс.Маркета",'Отчёт о платежах'!Q24:Q25,"Удержание")</f>
        <v>0.0</v>
      </c>
      <c r="M15" s="29" t="n">
        <f>=SUMIFS('Отчёт о платежах'!P24:P25,'Отчёт о платежах'!Q24:Q25,"Начисление",'Отчёт о платежах'!R24:R25,"Платёж покупателя",'Отчёт о платежах'!S24:S25,"Переведён по графику выплат") + SUMIFS('Отчёт о платежах'!P24:P25,'Отчёт о платежах'!Q24:Q25,"Корректировка начисления",'Отчёт о платежах'!R24:R25,"Платёж покупателя",'Отчёт о платежах'!S24:S25,"Переведён по графику выплат") + SUMIFS('Отчёт о платежах'!P24:P25,'Отчёт о платежах'!Q24:Q25,"Возврат",'Отчёт о платежах'!R24:R25,"Возврат платежа покупателя",'Отчёт о платежах'!S24:S25,"Удержан из платежей покупателей") + SUMIFS('Отчёт о платежах'!P24:P25,'Отчёт о платежах'!Q24:Q25,"Удержание",'Отчёт о платежах'!R24:R25,"Оплата услуг Яндекс.Маркета") + SUMIFS('Отчёт о платежах'!P24:P25,'Отчёт о платежах'!R24:R25,"Выплата расходов покупателю при возврате товара ненадлежащего качества")</f>
        <v>0.0</v>
      </c>
      <c r="N15" s="31" t="n">
        <f>=SUMIFS('Отчёт о платежах'!P24:P25,'Отчёт о платежах'!Q24:Q25,"Начисление",'Отчёт о платежах'!R24:R25,"Платёж покупателя",'Отчёт о платежах'!S24:S25,"Будет переведён по графику выплат") + SUMIFS('Отчёт о платежах'!P24:P25,'Отчёт о платежах'!Q24:Q25,"Возврат",'Отчёт о платежах'!R24:R25,"Возврат платежа покупателя",'Отчёт о платежах'!S24:S25,"Будет удержан из платежей покупателей")</f>
        <v>0.0</v>
      </c>
      <c r="O15" s="41" t="inlineStr">
        <is>
          <t>Переводятся вам</t>
        </is>
      </c>
      <c r="P15" s="34" t="n">
        <f>=SUMIFS('Отчёт о платежах'!P24:P25,'Отчёт о платежах'!Q24:Q25,"Начисление",'Отчёт о платежах'!R24:R25,"Платёж за скидку по бонусам СберСпасибо") + SUMIFS('Отчёт о платежах'!P24:P25,'Отчёт о платежах'!Q24:Q25,"Начисление",'Отчёт о платежах'!R24:R25,"Платёж за скидку маркетплейса") + SUMIFS('Отчёт о платежах'!P24:P25,'Отчёт о платежах'!Q24:Q25,"Начисление",'Отчёт о платежах'!R24:R25,"Платёж за скидку по баллам Яндекс Плюса")</f>
        <v>0.0</v>
      </c>
      <c r="Q15" s="36" t="n">
        <f>=SUMIFS('Отчёт о платежах'!P24:P25,'Отчёт о платежах'!S24:S25,"Удержан из платежей покупателей",'Отчёт о платежах'!R24:R25,"Возврат платежа за скидку по бонусам СберСпасибо") + SUMIFS('Отчёт о платежах'!P24:P25,'Отчёт о платежах'!S24:S25,"Будет удержан из платежей покупателей",'Отчёт о платежах'!R24:R25,"Возврат платежа за скидку по бонусам СберСпасибо") + SUMIFS('Отчёт о платежах'!P24:P25,'Отчёт о платежах'!S24:S25,"Удержан из платежей покупателей",'Отчёт о платежах'!R24:R25,"Возврат платежа за скидку маркетплейса") + SUMIFS('Отчёт о платежах'!P24:P25,'Отчёт о платежах'!S24:S25,"Будет удержан из платежей покупателей",'Отчёт о платежах'!R24:R25,"Возврат платежа за скидку маркетплейса") + SUMIFS('Отчёт о платежах'!P24:P25,'Отчёт о платежах'!S24:S25,"Удержан из платежей покупателей",'Отчёт о платежах'!R24:R25,"Возврат платежа за скидку по баллам Яндекс Плюса") + SUMIFS('Отчёт о платежах'!P24:P25,'Отчёт о платежах'!S24:S25,"Будет удержан из платежей покупателей",'Отчёт о платежах'!R24:R25,"Возврат платежа за скидку по баллам Яндекс Плюса")</f>
        <v>0.0</v>
      </c>
      <c r="R15" s="38" t="n">
        <f>=SUMIFS('Отчёт о платежах'!P24:P25,'Отчёт о платежах'!Q24:Q25,"Начисление",'Отчёт о платежах'!R24:R25,"Платёж за скидку по бонусам СберСпасибо",'Отчёт о платежах'!S24:S25,"Переведён по графику выплат") + SUMIFS('Отчёт о платежах'!P24:P25,'Отчёт о платежах'!Q24:Q25,"Начисление",'Отчёт о платежах'!R24:R25,"Платёж за скидку маркетплейса",'Отчёт о платежах'!S24:S25,"Переведён по графику выплат") + SUMIFS('Отчёт о платежах'!P24:P25,'Отчёт о платежах'!Q24:Q25,"Начисление",'Отчёт о платежах'!R24:R25,"Платёж за скидку по баллам Яндекс Плюса",'Отчёт о платежах'!S24:S25,"Переведён по графику выплат") + SUMIFS('Отчёт о платежах'!P24:P25,'Отчёт о платежах'!Q24:Q25,"Возврат",'Отчёт о платежах'!R24:R25,"Возврат платежа за скидку по бонусам СберСпасибо",'Отчёт о платежах'!S24:S25,"Удержан из платежей покупателей") + SUMIFS('Отчёт о платежах'!P24:P25,'Отчёт о платежах'!Q24:Q25,"Возврат",'Отчёт о платежах'!R24:R25,"Возврат платежа за скидку маркетплейса",'Отчёт о платежах'!S24:S25,"Удержан из платежей покупателей") + SUMIFS('Отчёт о платежах'!P24:P25,'Отчёт о платежах'!Q24:Q25,"Возврат",'Отчёт о платежах'!R24:R25,"Возврат платежа за скидку по баллам Яндекс Плюса",'Отчёт о платежах'!S24:S25,"Удержан из платежей покупателей")</f>
        <v>0.0</v>
      </c>
      <c r="S15" s="40" t="n">
        <f>=SUMIFS('Отчёт о платежах'!P24:P25,'Отчёт о платежах'!Q24:Q25,"Начисление",'Отчёт о платежах'!R24:R25,"Платёж за скидку по бонусам СберСпасибо",'Отчёт о платежах'!S24:S25,"Будет переведён по графику выплат") + SUMIFS('Отчёт о платежах'!P24:P25,'Отчёт о платежах'!Q24:Q25,"Начисление",'Отчёт о платежах'!R24:R25,"Платёж за скидку маркетплейса",'Отчёт о платежах'!S24:S25,"Будет переведён по графику выплат") + SUMIFS('Отчёт о платежах'!P24:P25,'Отчёт о платежах'!Q24:Q25,"Начисление",'Отчёт о платежах'!R24:R25,"Платёж за скидку по баллам Яндекс Плюса",'Отчёт о платежах'!S24:S25,"Будет переведён по графику выплат") + SUMIFS('Отчёт о платежах'!P24:P25,'Отчёт о платежах'!Q24:Q25,"Возврат",'Отчёт о платежах'!R24:R25,"Возврат платежа за скидку по бонусам СберСпасибо",'Отчёт о платежах'!S24:S25,"Будет удержан из платежей покупателей") + SUMIFS('Отчёт о платежах'!P24:P25,'Отчёт о платежах'!Q24:Q25,"Возврат",'Отчёт о платежах'!R24:R25,"Возврат платежа за скидку маркетплейса",'Отчёт о платежах'!S24:S25,"Будет удержан из платежей покупателей") + SUMIFS('Отчёт о платежах'!P24:P25,'Отчёт о платежах'!Q24:Q25,"Возврат",'Отчёт о платежах'!R24:R25,"Возврат платежа за скидку по баллам Яндекс Плюса",'Отчёт о платежах'!S24:S25,"Будет удержан из платежей покупателей")</f>
        <v>0.0</v>
      </c>
    </row>
    <row r="16" customHeight="true" ht="25.0">
      <c r="A16" s="41" t="n">
        <v>10001.0</v>
      </c>
      <c r="B16" s="41" t="inlineStr">
        <is>
          <t>FBS</t>
        </is>
      </c>
      <c r="C16" s="41" t="n">
        <v>431782.0</v>
      </c>
      <c r="D16" s="41" t="inlineStr">
        <is>
          <t>business</t>
        </is>
      </c>
      <c r="E16" s="41"/>
      <c r="F16" s="41"/>
      <c r="G16" s="41"/>
      <c r="H16" s="41" t="inlineStr">
        <is>
          <t>Переводятся вам</t>
        </is>
      </c>
      <c r="I16" s="21" t="n">
        <f>=SUMIFS('Отчёт о платежах'!P26:P36,'Отчёт о платежах'!Q26:Q36,"Начисление",'Отчёт о платежах'!R26:R36,"Платёж покупателя") + SUMIFS('Отчёт о платежах'!P26:P36,'Отчёт о платежах'!Q26:Q36,"Корректировка начисления",'Отчёт о платежах'!R26:R36,"Платёж покупателя")</f>
        <v>0.0</v>
      </c>
      <c r="J16" s="23" t="n">
        <f>=SUMIFS('Отчёт о платежах'!P26:P36,'Отчёт о платежах'!R26:R36,"Возврат платежа покупателя")</f>
        <v>0.0</v>
      </c>
      <c r="K16" s="25" t="n">
        <f>=SUMIFS('Отчёт о платежах'!P26:P36,'Отчёт о платежах'!R26:R36,"Выплата расходов покупателю при возврате товара ненадлежащего качества")</f>
        <v>0.0</v>
      </c>
      <c r="L16" s="27" t="n">
        <f>=SUMIFS('Отчёт о платежах'!P26:P36,'Отчёт о платежах'!R26:R36,"Оплата услуг Яндекс.Маркета",'Отчёт о платежах'!Q26:Q36,"Удержание")</f>
        <v>0.0</v>
      </c>
      <c r="M16" s="29" t="n">
        <f>=SUMIFS('Отчёт о платежах'!P26:P36,'Отчёт о платежах'!Q26:Q36,"Начисление",'Отчёт о платежах'!R26:R36,"Платёж покупателя",'Отчёт о платежах'!S26:S36,"Переведён по графику выплат") + SUMIFS('Отчёт о платежах'!P26:P36,'Отчёт о платежах'!Q26:Q36,"Корректировка начисления",'Отчёт о платежах'!R26:R36,"Платёж покупателя",'Отчёт о платежах'!S26:S36,"Переведён по графику выплат") + SUMIFS('Отчёт о платежах'!P26:P36,'Отчёт о платежах'!Q26:Q36,"Возврат",'Отчёт о платежах'!R26:R36,"Возврат платежа покупателя",'Отчёт о платежах'!S26:S36,"Удержан из платежей покупателей") + SUMIFS('Отчёт о платежах'!P26:P36,'Отчёт о платежах'!Q26:Q36,"Удержание",'Отчёт о платежах'!R26:R36,"Оплата услуг Яндекс.Маркета") + SUMIFS('Отчёт о платежах'!P26:P36,'Отчёт о платежах'!R26:R36,"Выплата расходов покупателю при возврате товара ненадлежащего качества")</f>
        <v>0.0</v>
      </c>
      <c r="N16" s="31" t="n">
        <f>=SUMIFS('Отчёт о платежах'!P26:P36,'Отчёт о платежах'!Q26:Q36,"Начисление",'Отчёт о платежах'!R26:R36,"Платёж покупателя",'Отчёт о платежах'!S26:S36,"Будет переведён по графику выплат") + SUMIFS('Отчёт о платежах'!P26:P36,'Отчёт о платежах'!Q26:Q36,"Возврат",'Отчёт о платежах'!R26:R36,"Возврат платежа покупателя",'Отчёт о платежах'!S26:S36,"Будет удержан из платежей покупателей")</f>
        <v>0.0</v>
      </c>
      <c r="O16" s="41" t="inlineStr">
        <is>
          <t>Переводятся вам</t>
        </is>
      </c>
      <c r="P16" s="34" t="n">
        <f>=SUMIFS('Отчёт о платежах'!P26:P36,'Отчёт о платежах'!Q26:Q36,"Начисление",'Отчёт о платежах'!R26:R36,"Платёж за скидку по бонусам СберСпасибо") + SUMIFS('Отчёт о платежах'!P26:P36,'Отчёт о платежах'!Q26:Q36,"Начисление",'Отчёт о платежах'!R26:R36,"Платёж за скидку маркетплейса") + SUMIFS('Отчёт о платежах'!P26:P36,'Отчёт о платежах'!Q26:Q36,"Начисление",'Отчёт о платежах'!R26:R36,"Платёж за скидку по баллам Яндекс Плюса")</f>
        <v>0.0</v>
      </c>
      <c r="Q16" s="36" t="n">
        <f>=SUMIFS('Отчёт о платежах'!P26:P36,'Отчёт о платежах'!S26:S36,"Удержан из платежей покупателей",'Отчёт о платежах'!R26:R36,"Возврат платежа за скидку по бонусам СберСпасибо") + SUMIFS('Отчёт о платежах'!P26:P36,'Отчёт о платежах'!S26:S36,"Будет удержан из платежей покупателей",'Отчёт о платежах'!R26:R36,"Возврат платежа за скидку по бонусам СберСпасибо") + SUMIFS('Отчёт о платежах'!P26:P36,'Отчёт о платежах'!S26:S36,"Удержан из платежей покупателей",'Отчёт о платежах'!R26:R36,"Возврат платежа за скидку маркетплейса") + SUMIFS('Отчёт о платежах'!P26:P36,'Отчёт о платежах'!S26:S36,"Будет удержан из платежей покупателей",'Отчёт о платежах'!R26:R36,"Возврат платежа за скидку маркетплейса") + SUMIFS('Отчёт о платежах'!P26:P36,'Отчёт о платежах'!S26:S36,"Удержан из платежей покупателей",'Отчёт о платежах'!R26:R36,"Возврат платежа за скидку по баллам Яндекс Плюса") + SUMIFS('Отчёт о платежах'!P26:P36,'Отчёт о платежах'!S26:S36,"Будет удержан из платежей покупателей",'Отчёт о платежах'!R26:R36,"Возврат платежа за скидку по баллам Яндекс Плюса")</f>
        <v>0.0</v>
      </c>
      <c r="R16" s="38" t="n">
        <f>=SUMIFS('Отчёт о платежах'!P26:P36,'Отчёт о платежах'!Q26:Q36,"Начисление",'Отчёт о платежах'!R26:R36,"Платёж за скидку по бонусам СберСпасибо",'Отчёт о платежах'!S26:S36,"Переведён по графику выплат") + SUMIFS('Отчёт о платежах'!P26:P36,'Отчёт о платежах'!Q26:Q36,"Начисление",'Отчёт о платежах'!R26:R36,"Платёж за скидку маркетплейса",'Отчёт о платежах'!S26:S36,"Переведён по графику выплат") + SUMIFS('Отчёт о платежах'!P26:P36,'Отчёт о платежах'!Q26:Q36,"Начисление",'Отчёт о платежах'!R26:R36,"Платёж за скидку по баллам Яндекс Плюса",'Отчёт о платежах'!S26:S36,"Переведён по графику выплат") + SUMIFS('Отчёт о платежах'!P26:P36,'Отчёт о платежах'!Q26:Q36,"Возврат",'Отчёт о платежах'!R26:R36,"Возврат платежа за скидку по бонусам СберСпасибо",'Отчёт о платежах'!S26:S36,"Удержан из платежей покупателей") + SUMIFS('Отчёт о платежах'!P26:P36,'Отчёт о платежах'!Q26:Q36,"Возврат",'Отчёт о платежах'!R26:R36,"Возврат платежа за скидку маркетплейса",'Отчёт о платежах'!S26:S36,"Удержан из платежей покупателей") + SUMIFS('Отчёт о платежах'!P26:P36,'Отчёт о платежах'!Q26:Q36,"Возврат",'Отчёт о платежах'!R26:R36,"Возврат платежа за скидку по баллам Яндекс Плюса",'Отчёт о платежах'!S26:S36,"Удержан из платежей покупателей")</f>
        <v>0.0</v>
      </c>
      <c r="S16" s="40" t="n">
        <f>=SUMIFS('Отчёт о платежах'!P26:P36,'Отчёт о платежах'!Q26:Q36,"Начисление",'Отчёт о платежах'!R26:R36,"Платёж за скидку по бонусам СберСпасибо",'Отчёт о платежах'!S26:S36,"Будет переведён по графику выплат") + SUMIFS('Отчёт о платежах'!P26:P36,'Отчёт о платежах'!Q26:Q36,"Начисление",'Отчёт о платежах'!R26:R36,"Платёж за скидку маркетплейса",'Отчёт о платежах'!S26:S36,"Будет переведён по графику выплат") + SUMIFS('Отчёт о платежах'!P26:P36,'Отчёт о платежах'!Q26:Q36,"Начисление",'Отчёт о платежах'!R26:R36,"Платёж за скидку по баллам Яндекс Плюса",'Отчёт о платежах'!S26:S36,"Будет переведён по графику выплат") + SUMIFS('Отчёт о платежах'!P26:P36,'Отчёт о платежах'!Q26:Q36,"Возврат",'Отчёт о платежах'!R26:R36,"Возврат платежа за скидку по бонусам СберСпасибо",'Отчёт о платежах'!S26:S36,"Будет удержан из платежей покупателей") + SUMIFS('Отчёт о платежах'!P26:P36,'Отчёт о платежах'!Q26:Q36,"Возврат",'Отчёт о платежах'!R26:R36,"Возврат платежа за скидку маркетплейса",'Отчёт о платежах'!S26:S36,"Будет удержан из платежей покупателей") + SUMIFS('Отчёт о платежах'!P26:P36,'Отчёт о платежах'!Q26:Q36,"Возврат",'Отчёт о платежах'!R26:R36,"Возврат платежа за скидку по баллам Яндекс Плюса",'Отчёт о платежах'!S26:S36,"Будет удержан из платежей покупателей")</f>
        <v>0.0</v>
      </c>
    </row>
    <row r="17">
      <c r="A17" s="42" t="inlineStr">
        <is>
          <t>Итого:</t>
        </is>
      </c>
      <c r="B17" s="42"/>
      <c r="C17" s="42"/>
      <c r="D17" s="42"/>
      <c r="E17" s="42"/>
      <c r="F17" s="42"/>
      <c r="G17" s="42"/>
      <c r="H17" s="43"/>
      <c r="I17" s="44" t="n">
        <f>=SUM('Сводка'!I14:I16)</f>
        <v>0.0</v>
      </c>
      <c r="J17" s="44" t="n">
        <f>=SUM('Сводка'!J14:J16)</f>
        <v>0.0</v>
      </c>
      <c r="K17" s="44" t="n">
        <f>=SUM('Сводка'!K14:K16)</f>
        <v>0.0</v>
      </c>
      <c r="L17" s="44" t="n">
        <f>=SUM('Сводка'!L14:L16)</f>
        <v>0.0</v>
      </c>
      <c r="M17" s="44" t="n">
        <f>=SUM('Сводка'!M14:M16)</f>
        <v>0.0</v>
      </c>
      <c r="N17" s="44" t="n">
        <f>=SUM('Сводка'!N14:N16)</f>
        <v>0.0</v>
      </c>
      <c r="O17" s="43"/>
      <c r="P17" s="44" t="n">
        <f>=SUM('Сводка'!P14:P16)</f>
        <v>0.0</v>
      </c>
      <c r="Q17" s="44" t="n">
        <f>=SUM('Сводка'!Q14:Q16)</f>
        <v>0.0</v>
      </c>
      <c r="R17" s="44" t="n">
        <f>=SUM('Сводка'!R14:R16)</f>
        <v>0.0</v>
      </c>
      <c r="S17" s="44" t="n">
        <f>=SUM('Сводка'!S14:S16)</f>
        <v>0.0</v>
      </c>
    </row>
    <row r="19">
      <c r="A19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</row>
  </sheetData>
  <mergeCells count="4">
    <mergeCell ref="A12:G12"/>
    <mergeCell ref="H12:S12"/>
    <mergeCell ref="A17:G17"/>
    <mergeCell ref="A19:U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V36"/>
  <sheetViews>
    <sheetView workbookViewId="0">
      <pane ySplit="2.0" state="frozen" topLeftCell="A3" activePane="bottomLeft"/>
      <selection pane="bottomLeft"/>
    </sheetView>
  </sheetViews>
  <sheetFormatPr defaultRowHeight="15.0"/>
  <cols>
    <col min="1" max="1" customWidth="true" width="10.9375" collapsed="false"/>
    <col min="2" max="2" customWidth="true" width="10.9375" collapsed="false"/>
    <col min="3" max="3" customWidth="true" width="10.9375" collapsed="false"/>
    <col min="4" max="4" customWidth="true" width="13.671875" collapsed="false"/>
    <col min="5" max="5" customWidth="true" width="10.9375" collapsed="false"/>
    <col min="6" max="6" customWidth="true" width="17.578125" collapsed="false"/>
    <col min="7" max="7" customWidth="true" width="17.578125" collapsed="false"/>
    <col min="8" max="8" customWidth="true" width="17.578125" collapsed="false"/>
    <col min="9" max="9" customWidth="true" width="29.296875" collapsed="false"/>
    <col min="10" max="10" customWidth="true" width="17.578125" collapsed="false"/>
    <col min="11" max="11" customWidth="true" width="17.578125" collapsed="false"/>
    <col min="12" max="12" customWidth="true" width="17.578125" collapsed="false"/>
    <col min="13" max="13" customWidth="true" width="25.390625" collapsed="false"/>
    <col min="14" max="14" customWidth="true" width="25.390625" collapsed="false"/>
    <col min="15" max="15" customWidth="true" width="17.578125" collapsed="false"/>
    <col min="16" max="16" customWidth="true" width="25.390625" collapsed="false"/>
    <col min="17" max="17" customWidth="true" width="17.578125" collapsed="false"/>
    <col min="18" max="18" customWidth="true" width="33.203125" collapsed="false"/>
    <col min="19" max="19" customWidth="true" width="33.203125" collapsed="false"/>
    <col min="20" max="20" customWidth="true" width="13.671875" collapsed="false"/>
    <col min="21" max="21" customWidth="true" width="13.671875" collapsed="false"/>
    <col min="22" max="22" customWidth="true" width="21.484375" collapsed="false"/>
  </cols>
  <sheetData>
    <row r="1">
      <c r="A1" s="45" t="inlineStr">
        <is>
          <t>Информация о бизнесе</t>
        </is>
      </c>
      <c r="B1" s="45"/>
      <c r="C1" s="45"/>
      <c r="D1" s="45"/>
      <c r="E1" s="45"/>
      <c r="F1" s="45"/>
      <c r="G1" s="45"/>
      <c r="H1" s="46" t="inlineStr">
        <is>
          <t>Информация о платежах</t>
        </is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</row>
    <row r="2" customHeight="true" ht="75.0">
      <c r="A2" s="47" t="inlineStr">
        <is>
          <t>ID бизнес-аккаунта</t>
        </is>
      </c>
      <c r="B2" s="48" t="inlineStr">
        <is>
          <t>Модели работы</t>
        </is>
      </c>
      <c r="C2" s="49" t="inlineStr">
        <is>
          <t>ID магазинов</t>
        </is>
      </c>
      <c r="D2" s="50" t="inlineStr">
        <is>
          <t>Названия магазинов</t>
        </is>
      </c>
      <c r="E2" s="51" t="inlineStr">
        <is>
          <t>ИНН</t>
        </is>
      </c>
      <c r="F2" s="52" t="inlineStr">
        <is>
          <t>Номера договоров на размещение</t>
        </is>
      </c>
      <c r="G2" s="53" t="inlineStr">
        <is>
          <t>Номера договоров на продвижение</t>
        </is>
      </c>
      <c r="H2" s="54" t="inlineStr">
        <is>
          <t>Дата транзакции</t>
        </is>
      </c>
      <c r="I2" s="55" t="inlineStr">
        <is>
          <t>ID транзакции</t>
        </is>
      </c>
      <c r="J2" s="56" t="inlineStr">
        <is>
          <t>Номер заказа или акта об оказанных услугах</t>
        </is>
      </c>
      <c r="K2" s="57" t="inlineStr">
        <is>
          <t>Ваш номер заказа</t>
        </is>
      </c>
      <c r="L2" s="58" t="inlineStr">
        <is>
          <t>Дата оформления заказа или акта об оказанных услугах</t>
        </is>
      </c>
      <c r="M2" s="59" t="inlineStr">
        <is>
          <t>Ваш SKU</t>
        </is>
      </c>
      <c r="N2" s="60" t="inlineStr">
        <is>
          <t>Название товара</t>
        </is>
      </c>
      <c r="O2" s="61" t="inlineStr">
        <is>
          <t>Количество, шт.</t>
        </is>
      </c>
      <c r="P2" s="62" t="inlineStr">
        <is>
          <t>Сумма транзакции, руб.</t>
        </is>
      </c>
      <c r="Q2" s="64" t="inlineStr">
        <is>
          <t>Тип транзакции</t>
        </is>
      </c>
      <c r="R2" s="65" t="inlineStr">
        <is>
          <t>Источник транзакции</t>
        </is>
      </c>
      <c r="S2" s="66" t="inlineStr">
        <is>
          <t>Статус платежа</t>
        </is>
      </c>
      <c r="T2" s="67" t="inlineStr">
        <is>
          <t>Дата платёжного поручения</t>
        </is>
      </c>
      <c r="U2" s="68" t="inlineStr">
        <is>
          <t>Номер платёжного поручения</t>
        </is>
      </c>
      <c r="V2" s="69" t="inlineStr">
        <is>
          <t>Сумма платёжного поручения или удерживаемая за услуги сумма, руб.</t>
        </is>
      </c>
    </row>
    <row r="3" customHeight="true" ht="25.0">
      <c r="A3" s="71" t="n">
        <v>10001.0</v>
      </c>
      <c r="B3" s="71" t="inlineStr">
        <is>
          <t>FBY</t>
        </is>
      </c>
      <c r="C3" s="71" t="n">
        <v>501.0</v>
      </c>
      <c r="D3" s="71" t="inlineStr">
        <is>
          <t>supplier_501</t>
        </is>
      </c>
      <c r="E3" s="71"/>
      <c r="F3" s="71"/>
      <c r="G3" s="71" t="inlineStr">
        <is>
          <t>100005</t>
        </is>
      </c>
      <c r="H3" s="71" t="inlineStr">
        <is>
          <t>01.03.2019</t>
        </is>
      </c>
      <c r="I3" s="71" t="inlineStr">
        <is>
          <t>trans_compensation_id</t>
        </is>
      </c>
      <c r="J3" s="71" t="n">
        <v>5679435.0</v>
      </c>
      <c r="K3" s="71" t="inlineStr">
        <is>
          <t>N5679435</t>
        </is>
      </c>
      <c r="L3" s="71" t="inlineStr">
        <is>
          <t>01.03.2019</t>
        </is>
      </c>
      <c r="M3" s="71" t="inlineStr">
        <is>
          <t>shop_sku_1</t>
        </is>
      </c>
      <c r="N3" s="71" t="inlineStr">
        <is>
          <t>SomeOfferFor501</t>
        </is>
      </c>
      <c r="O3" s="71" t="n">
        <v>2.0</v>
      </c>
      <c r="P3" s="63" t="n">
        <v>-300.0</v>
      </c>
      <c r="Q3" s="71" t="inlineStr">
        <is>
          <t>Возврат</t>
        </is>
      </c>
      <c r="R3" s="71" t="inlineStr">
        <is>
          <t>Выплата расходов покупателю при возврате товара ненадлежащего качества</t>
        </is>
      </c>
      <c r="S3" s="71" t="inlineStr">
        <is>
          <t>Будет удержан из платежей покупателей</t>
        </is>
      </c>
      <c r="T3" s="71"/>
      <c r="U3" s="71"/>
      <c r="V3" s="70"/>
    </row>
    <row r="4" customHeight="true" ht="25.0">
      <c r="A4" s="71" t="n">
        <v>10001.0</v>
      </c>
      <c r="B4" s="71" t="inlineStr">
        <is>
          <t>FBY</t>
        </is>
      </c>
      <c r="C4" s="71" t="n">
        <v>501.0</v>
      </c>
      <c r="D4" s="71" t="inlineStr">
        <is>
          <t>supplier_501</t>
        </is>
      </c>
      <c r="E4" s="71"/>
      <c r="F4" s="71"/>
      <c r="G4" s="71" t="inlineStr">
        <is>
          <t>100005</t>
        </is>
      </c>
      <c r="H4" s="71" t="inlineStr">
        <is>
          <t>01.03.2019</t>
        </is>
      </c>
      <c r="I4" s="71" t="inlineStr">
        <is>
          <t>trans_id_payment_composite</t>
        </is>
      </c>
      <c r="J4" s="71" t="n">
        <v>5679435.0</v>
      </c>
      <c r="K4" s="71" t="inlineStr">
        <is>
          <t>N5679435</t>
        </is>
      </c>
      <c r="L4" s="71" t="inlineStr">
        <is>
          <t>01.03.2019</t>
        </is>
      </c>
      <c r="M4" s="71" t="inlineStr">
        <is>
          <t>shop_sku_1</t>
        </is>
      </c>
      <c r="N4" s="71" t="inlineStr">
        <is>
          <t>SomeOfferFor501</t>
        </is>
      </c>
      <c r="O4" s="71" t="n">
        <v>2.0</v>
      </c>
      <c r="P4" s="63" t="n">
        <v>100.0</v>
      </c>
      <c r="Q4" s="71" t="inlineStr">
        <is>
          <t>Начисление</t>
        </is>
      </c>
      <c r="R4" s="71" t="inlineStr">
        <is>
          <t>Платёж за скидку по бонусам СберСпасибо</t>
        </is>
      </c>
      <c r="S4" s="71" t="inlineStr">
        <is>
          <t>Будет переведён по графику выплат</t>
        </is>
      </c>
      <c r="T4" s="71"/>
      <c r="U4" s="71"/>
      <c r="V4" s="70"/>
    </row>
    <row r="5" customHeight="true" ht="25.0">
      <c r="A5" s="71" t="n">
        <v>10001.0</v>
      </c>
      <c r="B5" s="71" t="inlineStr">
        <is>
          <t>FBY</t>
        </is>
      </c>
      <c r="C5" s="71" t="n">
        <v>501.0</v>
      </c>
      <c r="D5" s="71" t="inlineStr">
        <is>
          <t>supplier_501</t>
        </is>
      </c>
      <c r="E5" s="71"/>
      <c r="F5" s="71"/>
      <c r="G5" s="71" t="inlineStr">
        <is>
          <t>100005</t>
        </is>
      </c>
      <c r="H5" s="71" t="inlineStr">
        <is>
          <t>01.03.2019</t>
        </is>
      </c>
      <c r="I5" s="71" t="inlineStr">
        <is>
          <t>trans_id_payment_composite</t>
        </is>
      </c>
      <c r="J5" s="71" t="n">
        <v>5679435.0</v>
      </c>
      <c r="K5" s="71" t="inlineStr">
        <is>
          <t>N5679435</t>
        </is>
      </c>
      <c r="L5" s="71" t="inlineStr">
        <is>
          <t>01.03.2019</t>
        </is>
      </c>
      <c r="M5" s="71" t="inlineStr">
        <is>
          <t>shop_sku_1</t>
        </is>
      </c>
      <c r="N5" s="71" t="inlineStr">
        <is>
          <t>SomeOfferFor501</t>
        </is>
      </c>
      <c r="O5" s="71" t="n">
        <v>2.0</v>
      </c>
      <c r="P5" s="63" t="n">
        <v>1598.0</v>
      </c>
      <c r="Q5" s="71" t="inlineStr">
        <is>
          <t>Начисление</t>
        </is>
      </c>
      <c r="R5" s="71" t="inlineStr">
        <is>
          <t>Платёж покупателя</t>
        </is>
      </c>
      <c r="S5" s="71" t="inlineStr">
        <is>
          <t>Будет переведён по графику выплат</t>
        </is>
      </c>
      <c r="T5" s="71"/>
      <c r="U5" s="71"/>
      <c r="V5" s="70"/>
    </row>
    <row r="6" customHeight="true" ht="25.0">
      <c r="A6" s="71" t="n">
        <v>10001.0</v>
      </c>
      <c r="B6" s="71" t="inlineStr">
        <is>
          <t>FBY</t>
        </is>
      </c>
      <c r="C6" s="71" t="n">
        <v>501.0</v>
      </c>
      <c r="D6" s="71" t="inlineStr">
        <is>
          <t>supplier_501</t>
        </is>
      </c>
      <c r="E6" s="71"/>
      <c r="F6" s="71"/>
      <c r="G6" s="71" t="inlineStr">
        <is>
          <t>100005</t>
        </is>
      </c>
      <c r="H6" s="71" t="inlineStr">
        <is>
          <t>01.03.2019</t>
        </is>
      </c>
      <c r="I6" s="71" t="inlineStr">
        <is>
          <t>trans_id_refund_composite</t>
        </is>
      </c>
      <c r="J6" s="71" t="n">
        <v>5679435.0</v>
      </c>
      <c r="K6" s="71" t="inlineStr">
        <is>
          <t>N5679435</t>
        </is>
      </c>
      <c r="L6" s="71" t="inlineStr">
        <is>
          <t>01.03.2019</t>
        </is>
      </c>
      <c r="M6" s="71" t="inlineStr">
        <is>
          <t>shop_sku_1</t>
        </is>
      </c>
      <c r="N6" s="71" t="inlineStr">
        <is>
          <t>SomeOfferFor501</t>
        </is>
      </c>
      <c r="O6" s="71" t="n">
        <v>2.0</v>
      </c>
      <c r="P6" s="63" t="n">
        <v>-100.0</v>
      </c>
      <c r="Q6" s="71" t="inlineStr">
        <is>
          <t>Возврат</t>
        </is>
      </c>
      <c r="R6" s="71" t="inlineStr">
        <is>
          <t>Возврат платежа за скидку по бонусам СберСпасибо</t>
        </is>
      </c>
      <c r="S6" s="71" t="inlineStr">
        <is>
          <t>Будет удержан из платежей покупателей</t>
        </is>
      </c>
      <c r="T6" s="71"/>
      <c r="U6" s="71"/>
      <c r="V6" s="70"/>
    </row>
    <row r="7" customHeight="true" ht="25.0">
      <c r="A7" s="71" t="n">
        <v>10001.0</v>
      </c>
      <c r="B7" s="71" t="inlineStr">
        <is>
          <t>FBY</t>
        </is>
      </c>
      <c r="C7" s="71" t="n">
        <v>501.0</v>
      </c>
      <c r="D7" s="71" t="inlineStr">
        <is>
          <t>supplier_501</t>
        </is>
      </c>
      <c r="E7" s="71"/>
      <c r="F7" s="71"/>
      <c r="G7" s="71" t="inlineStr">
        <is>
          <t>100005</t>
        </is>
      </c>
      <c r="H7" s="71" t="inlineStr">
        <is>
          <t>01.03.2019</t>
        </is>
      </c>
      <c r="I7" s="71" t="inlineStr">
        <is>
          <t>trans_id_refund_composite</t>
        </is>
      </c>
      <c r="J7" s="71" t="n">
        <v>5679435.0</v>
      </c>
      <c r="K7" s="71" t="inlineStr">
        <is>
          <t>N5679435</t>
        </is>
      </c>
      <c r="L7" s="71" t="inlineStr">
        <is>
          <t>01.03.2019</t>
        </is>
      </c>
      <c r="M7" s="71" t="inlineStr">
        <is>
          <t>shop_sku_1</t>
        </is>
      </c>
      <c r="N7" s="71" t="inlineStr">
        <is>
          <t>SomeOfferFor501</t>
        </is>
      </c>
      <c r="O7" s="71" t="n">
        <v>2.0</v>
      </c>
      <c r="P7" s="63" t="n">
        <v>-1598.0</v>
      </c>
      <c r="Q7" s="71" t="inlineStr">
        <is>
          <t>Возврат</t>
        </is>
      </c>
      <c r="R7" s="71" t="inlineStr">
        <is>
          <t>Возврат платежа покупателя</t>
        </is>
      </c>
      <c r="S7" s="71" t="inlineStr">
        <is>
          <t>Будет удержан из платежей покупателей</t>
        </is>
      </c>
      <c r="T7" s="71"/>
      <c r="U7" s="71"/>
      <c r="V7" s="70"/>
    </row>
    <row r="8" customHeight="true" ht="25.0">
      <c r="A8" s="71" t="n">
        <v>10001.0</v>
      </c>
      <c r="B8" s="71" t="inlineStr">
        <is>
          <t>FBY</t>
        </is>
      </c>
      <c r="C8" s="71" t="n">
        <v>501.0</v>
      </c>
      <c r="D8" s="71" t="inlineStr">
        <is>
          <t>supplier_501</t>
        </is>
      </c>
      <c r="E8" s="71"/>
      <c r="F8" s="71"/>
      <c r="G8" s="71" t="inlineStr">
        <is>
          <t>100005</t>
        </is>
      </c>
      <c r="H8" s="71" t="inlineStr">
        <is>
          <t>01.03.2019</t>
        </is>
      </c>
      <c r="I8" s="71" t="inlineStr">
        <is>
          <t>trans_id_subsidy</t>
        </is>
      </c>
      <c r="J8" s="71" t="n">
        <v>5679435.0</v>
      </c>
      <c r="K8" s="71" t="inlineStr">
        <is>
          <t>N5679435</t>
        </is>
      </c>
      <c r="L8" s="71" t="inlineStr">
        <is>
          <t>01.03.2019</t>
        </is>
      </c>
      <c r="M8" s="71" t="inlineStr">
        <is>
          <t>shop_sku_1</t>
        </is>
      </c>
      <c r="N8" s="71" t="inlineStr">
        <is>
          <t>SomeOfferFor501</t>
        </is>
      </c>
      <c r="O8" s="71" t="n">
        <v>2.0</v>
      </c>
      <c r="P8" s="63" t="n">
        <v>200.0</v>
      </c>
      <c r="Q8" s="71" t="inlineStr">
        <is>
          <t>Начисление</t>
        </is>
      </c>
      <c r="R8" s="71" t="inlineStr">
        <is>
          <t>Платёж за скидку маркетплейса</t>
        </is>
      </c>
      <c r="S8" s="71" t="inlineStr">
        <is>
          <t>Будет переведён по графику выплат</t>
        </is>
      </c>
      <c r="T8" s="71"/>
      <c r="U8" s="71"/>
      <c r="V8" s="70"/>
    </row>
    <row r="9" customHeight="true" ht="25.0">
      <c r="A9" s="71" t="n">
        <v>10001.0</v>
      </c>
      <c r="B9" s="71" t="inlineStr">
        <is>
          <t>FBY</t>
        </is>
      </c>
      <c r="C9" s="71" t="n">
        <v>501.0</v>
      </c>
      <c r="D9" s="71" t="inlineStr">
        <is>
          <t>supplier_501</t>
        </is>
      </c>
      <c r="E9" s="71"/>
      <c r="F9" s="71"/>
      <c r="G9" s="71" t="inlineStr">
        <is>
          <t>100005</t>
        </is>
      </c>
      <c r="H9" s="71" t="inlineStr">
        <is>
          <t>01.03.2019</t>
        </is>
      </c>
      <c r="I9" s="71" t="inlineStr">
        <is>
          <t>trans_id_subsidy_refund</t>
        </is>
      </c>
      <c r="J9" s="71" t="n">
        <v>5679435.0</v>
      </c>
      <c r="K9" s="71" t="inlineStr">
        <is>
          <t>N5679435</t>
        </is>
      </c>
      <c r="L9" s="71" t="inlineStr">
        <is>
          <t>01.03.2019</t>
        </is>
      </c>
      <c r="M9" s="71" t="inlineStr">
        <is>
          <t>shop_sku_1</t>
        </is>
      </c>
      <c r="N9" s="71" t="inlineStr">
        <is>
          <t>SomeOfferFor501</t>
        </is>
      </c>
      <c r="O9" s="71" t="n">
        <v>2.0</v>
      </c>
      <c r="P9" s="63" t="n">
        <v>-200.0</v>
      </c>
      <c r="Q9" s="71" t="inlineStr">
        <is>
          <t>Возврат</t>
        </is>
      </c>
      <c r="R9" s="71" t="inlineStr">
        <is>
          <t>Возврат платежа за скидку маркетплейса</t>
        </is>
      </c>
      <c r="S9" s="71" t="inlineStr">
        <is>
          <t>Будет удержан из платежей покупателей</t>
        </is>
      </c>
      <c r="T9" s="71"/>
      <c r="U9" s="71"/>
      <c r="V9" s="70"/>
    </row>
    <row r="10" customHeight="true" ht="25.0">
      <c r="A10" s="71" t="n">
        <v>10001.0</v>
      </c>
      <c r="B10" s="71" t="inlineStr">
        <is>
          <t>FBY</t>
        </is>
      </c>
      <c r="C10" s="71" t="n">
        <v>501.0</v>
      </c>
      <c r="D10" s="71" t="inlineStr">
        <is>
          <t>supplier_501</t>
        </is>
      </c>
      <c r="E10" s="71"/>
      <c r="F10" s="71"/>
      <c r="G10" s="71" t="inlineStr">
        <is>
          <t>100005</t>
        </is>
      </c>
      <c r="H10" s="71" t="inlineStr">
        <is>
          <t>01.03.2019</t>
        </is>
      </c>
      <c r="I10" s="71" t="inlineStr">
        <is>
          <t>trans_id_payment_composite_cashback</t>
        </is>
      </c>
      <c r="J10" s="71" t="n">
        <v>5679436.0</v>
      </c>
      <c r="K10" s="71" t="inlineStr">
        <is>
          <t>N5679436</t>
        </is>
      </c>
      <c r="L10" s="71" t="inlineStr">
        <is>
          <t>01.03.2019</t>
        </is>
      </c>
      <c r="M10" s="71" t="inlineStr">
        <is>
          <t>shop_sku_1</t>
        </is>
      </c>
      <c r="N10" s="71" t="inlineStr">
        <is>
          <t>SomeOfferFor501</t>
        </is>
      </c>
      <c r="O10" s="71" t="n">
        <v>2.0</v>
      </c>
      <c r="P10" s="63" t="n">
        <v>100.0</v>
      </c>
      <c r="Q10" s="71" t="inlineStr">
        <is>
          <t>Начисление</t>
        </is>
      </c>
      <c r="R10" s="71" t="inlineStr">
        <is>
          <t>Платёж за скидку по баллам Яндекс Плюса</t>
        </is>
      </c>
      <c r="S10" s="71" t="inlineStr">
        <is>
          <t>Будет переведён по графику выплат</t>
        </is>
      </c>
      <c r="T10" s="71"/>
      <c r="U10" s="71"/>
      <c r="V10" s="70"/>
    </row>
    <row r="11" customHeight="true" ht="25.0">
      <c r="A11" s="71" t="n">
        <v>10001.0</v>
      </c>
      <c r="B11" s="71" t="inlineStr">
        <is>
          <t>FBY</t>
        </is>
      </c>
      <c r="C11" s="71" t="n">
        <v>501.0</v>
      </c>
      <c r="D11" s="71" t="inlineStr">
        <is>
          <t>supplier_501</t>
        </is>
      </c>
      <c r="E11" s="71"/>
      <c r="F11" s="71"/>
      <c r="G11" s="71" t="inlineStr">
        <is>
          <t>100005</t>
        </is>
      </c>
      <c r="H11" s="71" t="inlineStr">
        <is>
          <t>01.03.2019</t>
        </is>
      </c>
      <c r="I11" s="71" t="inlineStr">
        <is>
          <t>trans_id_payment_composite_cashback</t>
        </is>
      </c>
      <c r="J11" s="71" t="n">
        <v>5679436.0</v>
      </c>
      <c r="K11" s="71" t="inlineStr">
        <is>
          <t>N5679436</t>
        </is>
      </c>
      <c r="L11" s="71" t="inlineStr">
        <is>
          <t>01.03.2019</t>
        </is>
      </c>
      <c r="M11" s="71" t="inlineStr">
        <is>
          <t>shop_sku_1</t>
        </is>
      </c>
      <c r="N11" s="71" t="inlineStr">
        <is>
          <t>SomeOfferFor501</t>
        </is>
      </c>
      <c r="O11" s="71" t="n">
        <v>2.0</v>
      </c>
      <c r="P11" s="63" t="n">
        <v>1598.0</v>
      </c>
      <c r="Q11" s="71" t="inlineStr">
        <is>
          <t>Начисление</t>
        </is>
      </c>
      <c r="R11" s="71" t="inlineStr">
        <is>
          <t>Платёж покупателя</t>
        </is>
      </c>
      <c r="S11" s="71" t="inlineStr">
        <is>
          <t>Будет переведён по графику выплат</t>
        </is>
      </c>
      <c r="T11" s="71"/>
      <c r="U11" s="71"/>
      <c r="V11" s="70"/>
    </row>
    <row r="12" customHeight="true" ht="25.0">
      <c r="A12" s="71" t="n">
        <v>10001.0</v>
      </c>
      <c r="B12" s="71" t="inlineStr">
        <is>
          <t>FBY</t>
        </is>
      </c>
      <c r="C12" s="71" t="n">
        <v>501.0</v>
      </c>
      <c r="D12" s="71" t="inlineStr">
        <is>
          <t>supplier_501</t>
        </is>
      </c>
      <c r="E12" s="71"/>
      <c r="F12" s="71"/>
      <c r="G12" s="71" t="inlineStr">
        <is>
          <t>100005</t>
        </is>
      </c>
      <c r="H12" s="71" t="inlineStr">
        <is>
          <t>26.03.2019</t>
        </is>
      </c>
      <c r="I12" s="71" t="inlineStr">
        <is>
          <t>trans_id_payment_real_card</t>
        </is>
      </c>
      <c r="J12" s="71" t="n">
        <v>5679434.0</v>
      </c>
      <c r="K12" s="71" t="inlineStr">
        <is>
          <t>N5679434</t>
        </is>
      </c>
      <c r="L12" s="71" t="inlineStr">
        <is>
          <t>27.11.2017</t>
        </is>
      </c>
      <c r="M12" s="71" t="inlineStr">
        <is>
          <t>shop_sku_1</t>
        </is>
      </c>
      <c r="N12" s="71" t="inlineStr">
        <is>
          <t>SomeOfferFor501</t>
        </is>
      </c>
      <c r="O12" s="71" t="n">
        <v>2.0</v>
      </c>
      <c r="P12" s="63" t="n">
        <v>100.0</v>
      </c>
      <c r="Q12" s="71" t="inlineStr">
        <is>
          <t>Начисление</t>
        </is>
      </c>
      <c r="R12" s="71" t="inlineStr">
        <is>
          <t>Платёж покупателя</t>
        </is>
      </c>
      <c r="S12" s="71" t="inlineStr">
        <is>
          <t>Переведён по графику выплат</t>
        </is>
      </c>
      <c r="T12" s="71" t="inlineStr">
        <is>
          <t>25.03.2019</t>
        </is>
      </c>
      <c r="U12" s="71" t="n">
        <v>485001.0</v>
      </c>
      <c r="V12" s="70" t="n">
        <v>200.0</v>
      </c>
    </row>
    <row r="13" customHeight="true" ht="25.0">
      <c r="A13" s="71" t="n">
        <v>10001.0</v>
      </c>
      <c r="B13" s="71" t="inlineStr">
        <is>
          <t>FBY</t>
        </is>
      </c>
      <c r="C13" s="71" t="n">
        <v>501.0</v>
      </c>
      <c r="D13" s="71" t="inlineStr">
        <is>
          <t>supplier_501</t>
        </is>
      </c>
      <c r="E13" s="71"/>
      <c r="F13" s="71"/>
      <c r="G13" s="71" t="inlineStr">
        <is>
          <t>100005</t>
        </is>
      </c>
      <c r="H13" s="71" t="inlineStr">
        <is>
          <t>26.03.2019</t>
        </is>
      </c>
      <c r="I13" s="71" t="inlineStr">
        <is>
          <t>trans_id_payment_real_card</t>
        </is>
      </c>
      <c r="J13" s="71" t="n">
        <v>5679434.0</v>
      </c>
      <c r="K13" s="71" t="inlineStr">
        <is>
          <t>N5679434</t>
        </is>
      </c>
      <c r="L13" s="71" t="inlineStr">
        <is>
          <t>27.11.2017</t>
        </is>
      </c>
      <c r="M13" s="71" t="inlineStr">
        <is>
          <t>shop_sku_1</t>
        </is>
      </c>
      <c r="N13" s="71" t="inlineStr">
        <is>
          <t>SomeOfferFor501</t>
        </is>
      </c>
      <c r="O13" s="71" t="n">
        <v>2.0</v>
      </c>
      <c r="P13" s="63" t="n">
        <v>600.0</v>
      </c>
      <c r="Q13" s="71" t="inlineStr">
        <is>
          <t>Начисление</t>
        </is>
      </c>
      <c r="R13" s="71" t="inlineStr">
        <is>
          <t>Платёж покупателя</t>
        </is>
      </c>
      <c r="S13" s="71" t="inlineStr">
        <is>
          <t>Переведён по графику выплат</t>
        </is>
      </c>
      <c r="T13" s="71" t="inlineStr">
        <is>
          <t>25.03.2019</t>
        </is>
      </c>
      <c r="U13" s="71" t="n">
        <v>485001.0</v>
      </c>
      <c r="V13" s="70" t="n">
        <v>200.0</v>
      </c>
    </row>
    <row r="14" customHeight="true" ht="25.0">
      <c r="A14" s="71" t="n">
        <v>10001.0</v>
      </c>
      <c r="B14" s="71" t="inlineStr">
        <is>
          <t>FBY</t>
        </is>
      </c>
      <c r="C14" s="71" t="n">
        <v>501.0</v>
      </c>
      <c r="D14" s="71" t="inlineStr">
        <is>
          <t>supplier_501</t>
        </is>
      </c>
      <c r="E14" s="71"/>
      <c r="F14" s="71"/>
      <c r="G14" s="71" t="inlineStr">
        <is>
          <t>100005</t>
        </is>
      </c>
      <c r="H14" s="71" t="inlineStr">
        <is>
          <t>26.03.2019</t>
        </is>
      </c>
      <c r="I14" s="71" t="inlineStr">
        <is>
          <t>trans_id_payment_real_spasibo</t>
        </is>
      </c>
      <c r="J14" s="71" t="n">
        <v>5679434.0</v>
      </c>
      <c r="K14" s="71" t="inlineStr">
        <is>
          <t>N5679434</t>
        </is>
      </c>
      <c r="L14" s="71" t="inlineStr">
        <is>
          <t>27.11.2017</t>
        </is>
      </c>
      <c r="M14" s="71" t="inlineStr">
        <is>
          <t>shop_sku_1</t>
        </is>
      </c>
      <c r="N14" s="71" t="inlineStr">
        <is>
          <t>SomeOfferFor501</t>
        </is>
      </c>
      <c r="O14" s="71" t="n">
        <v>2.0</v>
      </c>
      <c r="P14" s="63" t="n">
        <v>100.0</v>
      </c>
      <c r="Q14" s="71" t="inlineStr">
        <is>
          <t>Начисление</t>
        </is>
      </c>
      <c r="R14" s="71" t="inlineStr">
        <is>
          <t>Платёж за скидку по бонусам СберСпасибо</t>
        </is>
      </c>
      <c r="S14" s="71" t="inlineStr">
        <is>
          <t>Переведён по графику выплат</t>
        </is>
      </c>
      <c r="T14" s="71" t="inlineStr">
        <is>
          <t>25.03.2019</t>
        </is>
      </c>
      <c r="U14" s="71" t="n">
        <v>485008.0</v>
      </c>
      <c r="V14" s="70" t="n">
        <v>100.0</v>
      </c>
    </row>
    <row r="15" customHeight="true" ht="25.0">
      <c r="A15" s="71" t="n">
        <v>10001.0</v>
      </c>
      <c r="B15" s="71" t="inlineStr">
        <is>
          <t>FBY</t>
        </is>
      </c>
      <c r="C15" s="71" t="n">
        <v>501.0</v>
      </c>
      <c r="D15" s="71" t="inlineStr">
        <is>
          <t>supplier_501</t>
        </is>
      </c>
      <c r="E15" s="71"/>
      <c r="F15" s="71"/>
      <c r="G15" s="71" t="inlineStr">
        <is>
          <t>100005</t>
        </is>
      </c>
      <c r="H15" s="71" t="inlineStr">
        <is>
          <t>27.03.2019</t>
        </is>
      </c>
      <c r="I15" s="71" t="inlineStr">
        <is>
          <t>trans_id_payment_subsidy</t>
        </is>
      </c>
      <c r="J15" s="71" t="n">
        <v>5679434.0</v>
      </c>
      <c r="K15" s="71" t="inlineStr">
        <is>
          <t>N5679434</t>
        </is>
      </c>
      <c r="L15" s="71" t="inlineStr">
        <is>
          <t>27.11.2017</t>
        </is>
      </c>
      <c r="M15" s="71" t="inlineStr">
        <is>
          <t>shop_sku_1</t>
        </is>
      </c>
      <c r="N15" s="71" t="inlineStr">
        <is>
          <t>SomeOfferFor501</t>
        </is>
      </c>
      <c r="O15" s="71" t="n">
        <v>2.0</v>
      </c>
      <c r="P15" s="63" t="n">
        <v>100.0</v>
      </c>
      <c r="Q15" s="71" t="inlineStr">
        <is>
          <t>Начисление</t>
        </is>
      </c>
      <c r="R15" s="71" t="inlineStr">
        <is>
          <t>Платёж за скидку маркетплейса</t>
        </is>
      </c>
      <c r="S15" s="71" t="inlineStr">
        <is>
          <t>Переведён по графику выплат</t>
        </is>
      </c>
      <c r="T15" s="71" t="inlineStr">
        <is>
          <t>25.03.2019</t>
        </is>
      </c>
      <c r="U15" s="71" t="n">
        <v>485001.0</v>
      </c>
      <c r="V15" s="70" t="n">
        <v>200.0</v>
      </c>
    </row>
    <row r="16" customHeight="true" ht="25.0">
      <c r="A16" s="71" t="n">
        <v>10001.0</v>
      </c>
      <c r="B16" s="71" t="inlineStr">
        <is>
          <t>FBY</t>
        </is>
      </c>
      <c r="C16" s="71" t="n">
        <v>501.0</v>
      </c>
      <c r="D16" s="71" t="inlineStr">
        <is>
          <t>supplier_501</t>
        </is>
      </c>
      <c r="E16" s="71"/>
      <c r="F16" s="71"/>
      <c r="G16" s="71" t="inlineStr">
        <is>
          <t>100005</t>
        </is>
      </c>
      <c r="H16" s="71" t="inlineStr">
        <is>
          <t>28.03.2019</t>
        </is>
      </c>
      <c r="I16" s="71" t="inlineStr">
        <is>
          <t>trans_id_refund_real_card</t>
        </is>
      </c>
      <c r="J16" s="71" t="n">
        <v>5679434.0</v>
      </c>
      <c r="K16" s="71" t="inlineStr">
        <is>
          <t>N5679434</t>
        </is>
      </c>
      <c r="L16" s="71" t="inlineStr">
        <is>
          <t>27.11.2017</t>
        </is>
      </c>
      <c r="M16" s="71" t="inlineStr">
        <is>
          <t>shop_sku_1</t>
        </is>
      </c>
      <c r="N16" s="71" t="inlineStr">
        <is>
          <t>SomeOfferFor501</t>
        </is>
      </c>
      <c r="O16" s="71" t="n">
        <v>2.0</v>
      </c>
      <c r="P16" s="63" t="n">
        <v>-100.0</v>
      </c>
      <c r="Q16" s="71" t="inlineStr">
        <is>
          <t>Возврат</t>
        </is>
      </c>
      <c r="R16" s="71" t="inlineStr">
        <is>
          <t>Возврат платежа покупателя</t>
        </is>
      </c>
      <c r="S16" s="71" t="inlineStr">
        <is>
          <t>Удержан из платежей покупателей</t>
        </is>
      </c>
      <c r="T16" s="71" t="inlineStr">
        <is>
          <t>25.03.2019</t>
        </is>
      </c>
      <c r="U16" s="71" t="n">
        <v>485001.0</v>
      </c>
      <c r="V16" s="70" t="n">
        <v>200.0</v>
      </c>
    </row>
    <row r="17" customHeight="true" ht="25.0">
      <c r="A17" s="71" t="n">
        <v>10001.0</v>
      </c>
      <c r="B17" s="71" t="inlineStr">
        <is>
          <t>FBY</t>
        </is>
      </c>
      <c r="C17" s="71" t="n">
        <v>501.0</v>
      </c>
      <c r="D17" s="71" t="inlineStr">
        <is>
          <t>supplier_501</t>
        </is>
      </c>
      <c r="E17" s="71"/>
      <c r="F17" s="71"/>
      <c r="G17" s="71" t="inlineStr">
        <is>
          <t>100005</t>
        </is>
      </c>
      <c r="H17" s="71" t="inlineStr">
        <is>
          <t>28.03.2019</t>
        </is>
      </c>
      <c r="I17" s="71" t="inlineStr">
        <is>
          <t>trans_id_refund_real_spasibo</t>
        </is>
      </c>
      <c r="J17" s="71" t="n">
        <v>5679434.0</v>
      </c>
      <c r="K17" s="71" t="inlineStr">
        <is>
          <t>N5679434</t>
        </is>
      </c>
      <c r="L17" s="71" t="inlineStr">
        <is>
          <t>27.11.2017</t>
        </is>
      </c>
      <c r="M17" s="71" t="inlineStr">
        <is>
          <t>shop_sku_1</t>
        </is>
      </c>
      <c r="N17" s="71" t="inlineStr">
        <is>
          <t>SomeOfferFor501</t>
        </is>
      </c>
      <c r="O17" s="71" t="n">
        <v>2.0</v>
      </c>
      <c r="P17" s="63" t="n">
        <v>-100.0</v>
      </c>
      <c r="Q17" s="71" t="inlineStr">
        <is>
          <t>Возврат</t>
        </is>
      </c>
      <c r="R17" s="71" t="inlineStr">
        <is>
          <t>Возврат платежа за скидку по бонусам СберСпасибо</t>
        </is>
      </c>
      <c r="S17" s="71" t="inlineStr">
        <is>
          <t>Удержан из платежей покупателей</t>
        </is>
      </c>
      <c r="T17" s="71" t="inlineStr">
        <is>
          <t>25.03.2019</t>
        </is>
      </c>
      <c r="U17" s="71" t="n">
        <v>485001.0</v>
      </c>
      <c r="V17" s="70" t="n">
        <v>200.0</v>
      </c>
    </row>
    <row r="18" customHeight="true" ht="25.0">
      <c r="A18" s="71" t="n">
        <v>10001.0</v>
      </c>
      <c r="B18" s="71" t="inlineStr">
        <is>
          <t>FBY</t>
        </is>
      </c>
      <c r="C18" s="71" t="n">
        <v>501.0</v>
      </c>
      <c r="D18" s="71" t="inlineStr">
        <is>
          <t>supplier_501</t>
        </is>
      </c>
      <c r="E18" s="71"/>
      <c r="F18" s="71"/>
      <c r="G18" s="71" t="inlineStr">
        <is>
          <t>100005</t>
        </is>
      </c>
      <c r="H18" s="71" t="inlineStr">
        <is>
          <t>29.03.2019</t>
        </is>
      </c>
      <c r="I18" s="71" t="inlineStr">
        <is>
          <t>trans_id_refund_subsidy</t>
        </is>
      </c>
      <c r="J18" s="71" t="n">
        <v>5679434.0</v>
      </c>
      <c r="K18" s="71" t="inlineStr">
        <is>
          <t>N5679434</t>
        </is>
      </c>
      <c r="L18" s="71" t="inlineStr">
        <is>
          <t>27.11.2017</t>
        </is>
      </c>
      <c r="M18" s="71" t="inlineStr">
        <is>
          <t>shop_sku_1</t>
        </is>
      </c>
      <c r="N18" s="71" t="inlineStr">
        <is>
          <t>SomeOfferFor501</t>
        </is>
      </c>
      <c r="O18" s="71" t="n">
        <v>2.0</v>
      </c>
      <c r="P18" s="63" t="n">
        <v>-100.0</v>
      </c>
      <c r="Q18" s="71" t="inlineStr">
        <is>
          <t>Возврат</t>
        </is>
      </c>
      <c r="R18" s="71" t="inlineStr">
        <is>
          <t>Возврат платежа за скидку маркетплейса</t>
        </is>
      </c>
      <c r="S18" s="71" t="inlineStr">
        <is>
          <t>Удержан из платежей покупателей</t>
        </is>
      </c>
      <c r="T18" s="71" t="inlineStr">
        <is>
          <t>25.03.2019</t>
        </is>
      </c>
      <c r="U18" s="71" t="n">
        <v>485001.0</v>
      </c>
      <c r="V18" s="70" t="n">
        <v>200.0</v>
      </c>
    </row>
    <row r="19" customHeight="true" ht="25.0">
      <c r="A19" s="71" t="n">
        <v>10001.0</v>
      </c>
      <c r="B19" s="71" t="inlineStr">
        <is>
          <t>FBY</t>
        </is>
      </c>
      <c r="C19" s="71" t="n">
        <v>501.0</v>
      </c>
      <c r="D19" s="71" t="inlineStr">
        <is>
          <t>supplier_501</t>
        </is>
      </c>
      <c r="E19" s="71"/>
      <c r="F19" s="71"/>
      <c r="G19" s="71" t="inlineStr">
        <is>
          <t>100005</t>
        </is>
      </c>
      <c r="H19" s="71" t="inlineStr">
        <is>
          <t>01.04.2019</t>
        </is>
      </c>
      <c r="I19" s="71" t="inlineStr">
        <is>
          <t>trans_compensation_id</t>
        </is>
      </c>
      <c r="J19" s="71" t="n">
        <v>5679434.0</v>
      </c>
      <c r="K19" s="71" t="inlineStr">
        <is>
          <t>N5679434</t>
        </is>
      </c>
      <c r="L19" s="71" t="inlineStr">
        <is>
          <t>27.11.2017</t>
        </is>
      </c>
      <c r="M19" s="71" t="inlineStr">
        <is>
          <t>shop_sku_1</t>
        </is>
      </c>
      <c r="N19" s="71" t="inlineStr">
        <is>
          <t>SomeOfferFor501</t>
        </is>
      </c>
      <c r="O19" s="71" t="n">
        <v>2.0</v>
      </c>
      <c r="P19" s="63" t="n">
        <v>-100.0</v>
      </c>
      <c r="Q19" s="71" t="inlineStr">
        <is>
          <t>Возврат</t>
        </is>
      </c>
      <c r="R19" s="71" t="inlineStr">
        <is>
          <t>Выплата расходов покупателю при возврате товара ненадлежащего качества</t>
        </is>
      </c>
      <c r="S19" s="71" t="inlineStr">
        <is>
          <t>Удержан из платежей покупателей</t>
        </is>
      </c>
      <c r="T19" s="71" t="inlineStr">
        <is>
          <t>25.03.2019</t>
        </is>
      </c>
      <c r="U19" s="71" t="n">
        <v>485001.0</v>
      </c>
      <c r="V19" s="70" t="n">
        <v>200.0</v>
      </c>
    </row>
    <row r="20" customHeight="true" ht="25.0">
      <c r="A20" s="71" t="n">
        <v>10001.0</v>
      </c>
      <c r="B20" s="71" t="inlineStr">
        <is>
          <t>FBY</t>
        </is>
      </c>
      <c r="C20" s="71" t="n">
        <v>501.0</v>
      </c>
      <c r="D20" s="71" t="inlineStr">
        <is>
          <t>supplier_501</t>
        </is>
      </c>
      <c r="E20" s="71"/>
      <c r="F20" s="71"/>
      <c r="G20" s="71" t="inlineStr">
        <is>
          <t>100005</t>
        </is>
      </c>
      <c r="H20" s="71" t="inlineStr">
        <is>
          <t>01.04.2019</t>
        </is>
      </c>
      <c r="I20" s="71" t="inlineStr">
        <is>
          <t>trans_act_payment</t>
        </is>
      </c>
      <c r="J20" s="71" t="n">
        <v>2222.0</v>
      </c>
      <c r="K20" s="71"/>
      <c r="L20" s="71" t="inlineStr">
        <is>
          <t>28.02.2019</t>
        </is>
      </c>
      <c r="M20" s="71"/>
      <c r="N20" s="71"/>
      <c r="O20" s="71"/>
      <c r="P20" s="63" t="n">
        <v>100.0</v>
      </c>
      <c r="Q20" s="71" t="inlineStr">
        <is>
          <t>Начисление</t>
        </is>
      </c>
      <c r="R20" s="71" t="inlineStr">
        <is>
          <t>Оплата услуг Яндекс.Маркета</t>
        </is>
      </c>
      <c r="S20" s="71" t="inlineStr">
        <is>
          <t>Переведён по графику выплат</t>
        </is>
      </c>
      <c r="T20" s="71" t="inlineStr">
        <is>
          <t>25.03.2019</t>
        </is>
      </c>
      <c r="U20" s="71" t="n">
        <v>485001.0</v>
      </c>
      <c r="V20" s="70" t="n">
        <v>200.0</v>
      </c>
    </row>
    <row r="21" customHeight="true" ht="25.0">
      <c r="A21" s="71" t="n">
        <v>10001.0</v>
      </c>
      <c r="B21" s="71" t="inlineStr">
        <is>
          <t>FBY</t>
        </is>
      </c>
      <c r="C21" s="71" t="n">
        <v>501.0</v>
      </c>
      <c r="D21" s="71" t="inlineStr">
        <is>
          <t>supplier_501</t>
        </is>
      </c>
      <c r="E21" s="71"/>
      <c r="F21" s="71"/>
      <c r="G21" s="71" t="inlineStr">
        <is>
          <t>100005</t>
        </is>
      </c>
      <c r="H21" s="71" t="inlineStr">
        <is>
          <t>01.04.2019</t>
        </is>
      </c>
      <c r="I21" s="71" t="inlineStr">
        <is>
          <t>trans_act_refund</t>
        </is>
      </c>
      <c r="J21" s="71"/>
      <c r="K21" s="71"/>
      <c r="L21" s="71"/>
      <c r="M21" s="71"/>
      <c r="N21" s="71"/>
      <c r="O21" s="71"/>
      <c r="P21" s="63" t="n">
        <v>100.0</v>
      </c>
      <c r="Q21" s="71" t="inlineStr">
        <is>
          <t>Удержание</t>
        </is>
      </c>
      <c r="R21" s="71" t="inlineStr">
        <is>
          <t>Оплата услуг Яндекс.Маркета</t>
        </is>
      </c>
      <c r="S21" s="71" t="inlineStr">
        <is>
          <t>Удержан</t>
        </is>
      </c>
      <c r="T21" s="71" t="inlineStr">
        <is>
          <t>25.03.2019</t>
        </is>
      </c>
      <c r="U21" s="71" t="n">
        <v>485001.0</v>
      </c>
      <c r="V21" s="70" t="n">
        <v>200.0</v>
      </c>
    </row>
    <row r="22" customHeight="true" ht="25.0">
      <c r="A22" s="71" t="n">
        <v>10001.0</v>
      </c>
      <c r="B22" s="71" t="inlineStr">
        <is>
          <t>FBY</t>
        </is>
      </c>
      <c r="C22" s="71" t="n">
        <v>501.0</v>
      </c>
      <c r="D22" s="71" t="inlineStr">
        <is>
          <t>supplier_501</t>
        </is>
      </c>
      <c r="E22" s="71"/>
      <c r="F22" s="71"/>
      <c r="G22" s="71" t="inlineStr">
        <is>
          <t>100005</t>
        </is>
      </c>
      <c r="H22" s="71" t="inlineStr">
        <is>
          <t>01.04.2019</t>
        </is>
      </c>
      <c r="I22" s="71" t="inlineStr">
        <is>
          <t>trans_act_transaction</t>
        </is>
      </c>
      <c r="J22" s="71"/>
      <c r="K22" s="71"/>
      <c r="L22" s="71"/>
      <c r="M22" s="71"/>
      <c r="N22" s="71"/>
      <c r="O22" s="71"/>
      <c r="P22" s="63" t="n">
        <v>-200.0</v>
      </c>
      <c r="Q22" s="71" t="inlineStr">
        <is>
          <t>Удержание</t>
        </is>
      </c>
      <c r="R22" s="71" t="inlineStr">
        <is>
          <t>Оплата услуг Яндекс.Маркета</t>
        </is>
      </c>
      <c r="S22" s="71" t="inlineStr">
        <is>
          <t>Удержан</t>
        </is>
      </c>
      <c r="T22" s="71" t="inlineStr">
        <is>
          <t>25.03.2019</t>
        </is>
      </c>
      <c r="U22" s="71" t="n">
        <v>485001.0</v>
      </c>
      <c r="V22" s="70" t="n">
        <v>200.0</v>
      </c>
    </row>
    <row r="23" customHeight="true" ht="25.0">
      <c r="A23" s="71" t="n">
        <v>10001.0</v>
      </c>
      <c r="B23" s="71" t="inlineStr">
        <is>
          <t>FBY</t>
        </is>
      </c>
      <c r="C23" s="71" t="n">
        <v>501.0</v>
      </c>
      <c r="D23" s="71" t="inlineStr">
        <is>
          <t>supplier_501</t>
        </is>
      </c>
      <c r="E23" s="71"/>
      <c r="F23" s="71"/>
      <c r="G23" s="71" t="inlineStr">
        <is>
          <t>100005</t>
        </is>
      </c>
      <c r="H23" s="71" t="inlineStr">
        <is>
          <t>01.04.2019</t>
        </is>
      </c>
      <c r="I23" s="71" t="inlineStr">
        <is>
          <t>trans_act_transaction_extra</t>
        </is>
      </c>
      <c r="J23" s="71" t="n">
        <v>2222.0</v>
      </c>
      <c r="K23" s="71"/>
      <c r="L23" s="71" t="inlineStr">
        <is>
          <t>28.02.2019</t>
        </is>
      </c>
      <c r="M23" s="71"/>
      <c r="N23" s="71"/>
      <c r="O23" s="71"/>
      <c r="P23" s="63" t="n">
        <v>-100.0</v>
      </c>
      <c r="Q23" s="71" t="inlineStr">
        <is>
          <t>Удержание</t>
        </is>
      </c>
      <c r="R23" s="71" t="inlineStr">
        <is>
          <t>Оплата услуг Яндекс.Маркета</t>
        </is>
      </c>
      <c r="S23" s="71" t="inlineStr">
        <is>
          <t>Удержан</t>
        </is>
      </c>
      <c r="T23" s="71" t="inlineStr">
        <is>
          <t>25.03.2019</t>
        </is>
      </c>
      <c r="U23" s="71" t="n">
        <v>485001.0</v>
      </c>
      <c r="V23" s="70" t="n">
        <v>200.0</v>
      </c>
    </row>
    <row r="24" customHeight="true" ht="25.0">
      <c r="A24" s="71" t="n">
        <v>10001.0</v>
      </c>
      <c r="B24" s="71" t="inlineStr">
        <is>
          <t>FBY</t>
        </is>
      </c>
      <c r="C24" s="71" t="n">
        <v>502.0</v>
      </c>
      <c r="D24" s="71" t="inlineStr">
        <is>
          <t>supplier_502</t>
        </is>
      </c>
      <c r="E24" s="71"/>
      <c r="F24" s="71" t="inlineStr">
        <is>
          <t>500001</t>
        </is>
      </c>
      <c r="G24" s="71"/>
      <c r="H24" s="71" t="inlineStr">
        <is>
          <t>01.03.2019</t>
        </is>
      </c>
      <c r="I24" s="71" t="inlineStr">
        <is>
          <t>trans_id_payment_composite</t>
        </is>
      </c>
      <c r="J24" s="71" t="n">
        <v>5679437.0</v>
      </c>
      <c r="K24" s="71" t="inlineStr">
        <is>
          <t>N5679437</t>
        </is>
      </c>
      <c r="L24" s="71" t="inlineStr">
        <is>
          <t>01.03.2019</t>
        </is>
      </c>
      <c r="M24" s="71" t="inlineStr">
        <is>
          <t>shop_sku_1</t>
        </is>
      </c>
      <c r="N24" s="71" t="inlineStr">
        <is>
          <t>SomeOfferFor501</t>
        </is>
      </c>
      <c r="O24" s="71" t="n">
        <v>2.0</v>
      </c>
      <c r="P24" s="63" t="n">
        <v>100.0</v>
      </c>
      <c r="Q24" s="71" t="inlineStr">
        <is>
          <t>Начисление</t>
        </is>
      </c>
      <c r="R24" s="71" t="inlineStr">
        <is>
          <t>Платёж за скидку по бонусам СберСпасибо</t>
        </is>
      </c>
      <c r="S24" s="71" t="inlineStr">
        <is>
          <t>Будет переведён по графику выплат</t>
        </is>
      </c>
      <c r="T24" s="71"/>
      <c r="U24" s="71"/>
      <c r="V24" s="70"/>
    </row>
    <row r="25" customHeight="true" ht="25.0">
      <c r="A25" s="71" t="n">
        <v>10001.0</v>
      </c>
      <c r="B25" s="71" t="inlineStr">
        <is>
          <t>FBY</t>
        </is>
      </c>
      <c r="C25" s="71" t="n">
        <v>502.0</v>
      </c>
      <c r="D25" s="71" t="inlineStr">
        <is>
          <t>supplier_502</t>
        </is>
      </c>
      <c r="E25" s="71"/>
      <c r="F25" s="71" t="inlineStr">
        <is>
          <t>500001</t>
        </is>
      </c>
      <c r="G25" s="71"/>
      <c r="H25" s="71" t="inlineStr">
        <is>
          <t>01.03.2019</t>
        </is>
      </c>
      <c r="I25" s="71" t="inlineStr">
        <is>
          <t>trans_id_payment_composite</t>
        </is>
      </c>
      <c r="J25" s="71" t="n">
        <v>5679437.0</v>
      </c>
      <c r="K25" s="71" t="inlineStr">
        <is>
          <t>N5679437</t>
        </is>
      </c>
      <c r="L25" s="71" t="inlineStr">
        <is>
          <t>01.03.2019</t>
        </is>
      </c>
      <c r="M25" s="71" t="inlineStr">
        <is>
          <t>shop_sku_1</t>
        </is>
      </c>
      <c r="N25" s="71" t="inlineStr">
        <is>
          <t>SomeOfferFor501</t>
        </is>
      </c>
      <c r="O25" s="71" t="n">
        <v>2.0</v>
      </c>
      <c r="P25" s="63" t="n">
        <v>1598.0</v>
      </c>
      <c r="Q25" s="71" t="inlineStr">
        <is>
          <t>Начисление</t>
        </is>
      </c>
      <c r="R25" s="71" t="inlineStr">
        <is>
          <t>Платёж покупателя</t>
        </is>
      </c>
      <c r="S25" s="71" t="inlineStr">
        <is>
          <t>Будет переведён по графику выплат</t>
        </is>
      </c>
      <c r="T25" s="71"/>
      <c r="U25" s="71"/>
      <c r="V25" s="70"/>
    </row>
    <row r="26" customHeight="true" ht="25.0">
      <c r="A26" s="71" t="n">
        <v>10001.0</v>
      </c>
      <c r="B26" s="71" t="inlineStr">
        <is>
          <t>FBS</t>
        </is>
      </c>
      <c r="C26" s="71" t="n">
        <v>431782.0</v>
      </c>
      <c r="D26" s="71" t="inlineStr">
        <is>
          <t>business</t>
        </is>
      </c>
      <c r="E26" s="71"/>
      <c r="F26" s="71"/>
      <c r="G26" s="71"/>
      <c r="H26" s="71" t="inlineStr">
        <is>
          <t>01.03.2019</t>
        </is>
      </c>
      <c r="I26" s="71" t="inlineStr">
        <is>
          <t>trans_compensation_id</t>
        </is>
      </c>
      <c r="J26" s="71" t="n">
        <v>5679435.0</v>
      </c>
      <c r="K26" s="71" t="inlineStr">
        <is>
          <t>N5679435</t>
        </is>
      </c>
      <c r="L26" s="71" t="inlineStr">
        <is>
          <t>01.03.2019</t>
        </is>
      </c>
      <c r="M26" s="71" t="inlineStr">
        <is>
          <t>shop_sku_1</t>
        </is>
      </c>
      <c r="N26" s="71" t="inlineStr">
        <is>
          <t>SomeOfferFor501</t>
        </is>
      </c>
      <c r="O26" s="71" t="n">
        <v>2.0</v>
      </c>
      <c r="P26" s="63" t="n">
        <v>-300.0</v>
      </c>
      <c r="Q26" s="71" t="inlineStr">
        <is>
          <t>Возврат</t>
        </is>
      </c>
      <c r="R26" s="71" t="inlineStr">
        <is>
          <t>Выплата расходов покупателю при возврате товара ненадлежащего качества</t>
        </is>
      </c>
      <c r="S26" s="71" t="inlineStr">
        <is>
          <t>Будет удержан из платежей покупателей</t>
        </is>
      </c>
      <c r="T26" s="71"/>
      <c r="U26" s="71"/>
      <c r="V26" s="70"/>
    </row>
    <row r="27" customHeight="true" ht="25.0">
      <c r="A27" s="71" t="n">
        <v>10001.0</v>
      </c>
      <c r="B27" s="71" t="inlineStr">
        <is>
          <t>FBS</t>
        </is>
      </c>
      <c r="C27" s="71" t="n">
        <v>431782.0</v>
      </c>
      <c r="D27" s="71" t="inlineStr">
        <is>
          <t>business</t>
        </is>
      </c>
      <c r="E27" s="71"/>
      <c r="F27" s="71"/>
      <c r="G27" s="71"/>
      <c r="H27" s="71" t="inlineStr">
        <is>
          <t>01.03.2019</t>
        </is>
      </c>
      <c r="I27" s="71" t="inlineStr">
        <is>
          <t>trans_id_payment_composite</t>
        </is>
      </c>
      <c r="J27" s="71" t="n">
        <v>5679435.0</v>
      </c>
      <c r="K27" s="71" t="inlineStr">
        <is>
          <t>N5679435</t>
        </is>
      </c>
      <c r="L27" s="71" t="inlineStr">
        <is>
          <t>01.03.2019</t>
        </is>
      </c>
      <c r="M27" s="71" t="inlineStr">
        <is>
          <t>shop_sku_1</t>
        </is>
      </c>
      <c r="N27" s="71" t="inlineStr">
        <is>
          <t>SomeOfferFor501</t>
        </is>
      </c>
      <c r="O27" s="71" t="n">
        <v>2.0</v>
      </c>
      <c r="P27" s="63" t="n">
        <v>100.0</v>
      </c>
      <c r="Q27" s="71" t="inlineStr">
        <is>
          <t>Начисление</t>
        </is>
      </c>
      <c r="R27" s="71" t="inlineStr">
        <is>
          <t>Платёж за скидку по бонусам СберСпасибо</t>
        </is>
      </c>
      <c r="S27" s="71" t="inlineStr">
        <is>
          <t>Будет переведён по графику выплат</t>
        </is>
      </c>
      <c r="T27" s="71"/>
      <c r="U27" s="71"/>
      <c r="V27" s="70"/>
    </row>
    <row r="28" customHeight="true" ht="25.0">
      <c r="A28" s="71" t="n">
        <v>10001.0</v>
      </c>
      <c r="B28" s="71" t="inlineStr">
        <is>
          <t>FBS</t>
        </is>
      </c>
      <c r="C28" s="71" t="n">
        <v>431782.0</v>
      </c>
      <c r="D28" s="71" t="inlineStr">
        <is>
          <t>business</t>
        </is>
      </c>
      <c r="E28" s="71"/>
      <c r="F28" s="71"/>
      <c r="G28" s="71"/>
      <c r="H28" s="71" t="inlineStr">
        <is>
          <t>01.03.2019</t>
        </is>
      </c>
      <c r="I28" s="71" t="inlineStr">
        <is>
          <t>trans_id_payment_composite</t>
        </is>
      </c>
      <c r="J28" s="71" t="n">
        <v>5679435.0</v>
      </c>
      <c r="K28" s="71" t="inlineStr">
        <is>
          <t>N5679435</t>
        </is>
      </c>
      <c r="L28" s="71" t="inlineStr">
        <is>
          <t>01.03.2019</t>
        </is>
      </c>
      <c r="M28" s="71" t="inlineStr">
        <is>
          <t>shop_sku_1</t>
        </is>
      </c>
      <c r="N28" s="71" t="inlineStr">
        <is>
          <t>SomeOfferFor501</t>
        </is>
      </c>
      <c r="O28" s="71" t="n">
        <v>2.0</v>
      </c>
      <c r="P28" s="63" t="n">
        <v>1598.0</v>
      </c>
      <c r="Q28" s="71" t="inlineStr">
        <is>
          <t>Начисление</t>
        </is>
      </c>
      <c r="R28" s="71" t="inlineStr">
        <is>
          <t>Платёж покупателя</t>
        </is>
      </c>
      <c r="S28" s="71" t="inlineStr">
        <is>
          <t>Будет переведён по графику выплат</t>
        </is>
      </c>
      <c r="T28" s="71"/>
      <c r="U28" s="71"/>
      <c r="V28" s="70"/>
    </row>
    <row r="29" customHeight="true" ht="25.0">
      <c r="A29" s="71" t="n">
        <v>10001.0</v>
      </c>
      <c r="B29" s="71" t="inlineStr">
        <is>
          <t>FBS</t>
        </is>
      </c>
      <c r="C29" s="71" t="n">
        <v>431782.0</v>
      </c>
      <c r="D29" s="71" t="inlineStr">
        <is>
          <t>business</t>
        </is>
      </c>
      <c r="E29" s="71"/>
      <c r="F29" s="71"/>
      <c r="G29" s="71"/>
      <c r="H29" s="71" t="inlineStr">
        <is>
          <t>01.03.2019</t>
        </is>
      </c>
      <c r="I29" s="71" t="inlineStr">
        <is>
          <t>trans_id_refund_composite</t>
        </is>
      </c>
      <c r="J29" s="71" t="n">
        <v>5679435.0</v>
      </c>
      <c r="K29" s="71" t="inlineStr">
        <is>
          <t>N5679435</t>
        </is>
      </c>
      <c r="L29" s="71" t="inlineStr">
        <is>
          <t>01.03.2019</t>
        </is>
      </c>
      <c r="M29" s="71" t="inlineStr">
        <is>
          <t>shop_sku_1</t>
        </is>
      </c>
      <c r="N29" s="71" t="inlineStr">
        <is>
          <t>SomeOfferFor501</t>
        </is>
      </c>
      <c r="O29" s="71" t="n">
        <v>2.0</v>
      </c>
      <c r="P29" s="63" t="n">
        <v>-100.0</v>
      </c>
      <c r="Q29" s="71" t="inlineStr">
        <is>
          <t>Возврат</t>
        </is>
      </c>
      <c r="R29" s="71" t="inlineStr">
        <is>
          <t>Возврат платежа за скидку по бонусам СберСпасибо</t>
        </is>
      </c>
      <c r="S29" s="71" t="inlineStr">
        <is>
          <t>Будет удержан из платежей покупателей</t>
        </is>
      </c>
      <c r="T29" s="71"/>
      <c r="U29" s="71"/>
      <c r="V29" s="70"/>
    </row>
    <row r="30" customHeight="true" ht="25.0">
      <c r="A30" s="71" t="n">
        <v>10001.0</v>
      </c>
      <c r="B30" s="71" t="inlineStr">
        <is>
          <t>FBS</t>
        </is>
      </c>
      <c r="C30" s="71" t="n">
        <v>431782.0</v>
      </c>
      <c r="D30" s="71" t="inlineStr">
        <is>
          <t>business</t>
        </is>
      </c>
      <c r="E30" s="71"/>
      <c r="F30" s="71"/>
      <c r="G30" s="71"/>
      <c r="H30" s="71" t="inlineStr">
        <is>
          <t>01.03.2019</t>
        </is>
      </c>
      <c r="I30" s="71" t="inlineStr">
        <is>
          <t>trans_id_refund_composite</t>
        </is>
      </c>
      <c r="J30" s="71" t="n">
        <v>5679435.0</v>
      </c>
      <c r="K30" s="71" t="inlineStr">
        <is>
          <t>N5679435</t>
        </is>
      </c>
      <c r="L30" s="71" t="inlineStr">
        <is>
          <t>01.03.2019</t>
        </is>
      </c>
      <c r="M30" s="71" t="inlineStr">
        <is>
          <t>shop_sku_1</t>
        </is>
      </c>
      <c r="N30" s="71" t="inlineStr">
        <is>
          <t>SomeOfferFor501</t>
        </is>
      </c>
      <c r="O30" s="71" t="n">
        <v>2.0</v>
      </c>
      <c r="P30" s="63" t="n">
        <v>-1598.0</v>
      </c>
      <c r="Q30" s="71" t="inlineStr">
        <is>
          <t>Возврат</t>
        </is>
      </c>
      <c r="R30" s="71" t="inlineStr">
        <is>
          <t>Возврат платежа покупателя</t>
        </is>
      </c>
      <c r="S30" s="71" t="inlineStr">
        <is>
          <t>Будет удержан из платежей покупателей</t>
        </is>
      </c>
      <c r="T30" s="71"/>
      <c r="U30" s="71"/>
      <c r="V30" s="70"/>
    </row>
    <row r="31" customHeight="true" ht="25.0">
      <c r="A31" s="71" t="n">
        <v>10001.0</v>
      </c>
      <c r="B31" s="71" t="inlineStr">
        <is>
          <t>FBS</t>
        </is>
      </c>
      <c r="C31" s="71" t="n">
        <v>431782.0</v>
      </c>
      <c r="D31" s="71" t="inlineStr">
        <is>
          <t>business</t>
        </is>
      </c>
      <c r="E31" s="71"/>
      <c r="F31" s="71"/>
      <c r="G31" s="71"/>
      <c r="H31" s="71" t="inlineStr">
        <is>
          <t>01.03.2019</t>
        </is>
      </c>
      <c r="I31" s="71" t="inlineStr">
        <is>
          <t>trans_id_subsidy</t>
        </is>
      </c>
      <c r="J31" s="71" t="n">
        <v>5679435.0</v>
      </c>
      <c r="K31" s="71" t="inlineStr">
        <is>
          <t>N5679435</t>
        </is>
      </c>
      <c r="L31" s="71" t="inlineStr">
        <is>
          <t>01.03.2019</t>
        </is>
      </c>
      <c r="M31" s="71" t="inlineStr">
        <is>
          <t>shop_sku_1</t>
        </is>
      </c>
      <c r="N31" s="71" t="inlineStr">
        <is>
          <t>SomeOfferFor501</t>
        </is>
      </c>
      <c r="O31" s="71" t="n">
        <v>2.0</v>
      </c>
      <c r="P31" s="63" t="n">
        <v>200.0</v>
      </c>
      <c r="Q31" s="71" t="inlineStr">
        <is>
          <t>Начисление</t>
        </is>
      </c>
      <c r="R31" s="71" t="inlineStr">
        <is>
          <t>Платёж за скидку маркетплейса</t>
        </is>
      </c>
      <c r="S31" s="71" t="inlineStr">
        <is>
          <t>Будет переведён по графику выплат</t>
        </is>
      </c>
      <c r="T31" s="71"/>
      <c r="U31" s="71"/>
      <c r="V31" s="70"/>
    </row>
    <row r="32" customHeight="true" ht="25.0">
      <c r="A32" s="71" t="n">
        <v>10001.0</v>
      </c>
      <c r="B32" s="71" t="inlineStr">
        <is>
          <t>FBS</t>
        </is>
      </c>
      <c r="C32" s="71" t="n">
        <v>431782.0</v>
      </c>
      <c r="D32" s="71" t="inlineStr">
        <is>
          <t>business</t>
        </is>
      </c>
      <c r="E32" s="71"/>
      <c r="F32" s="71"/>
      <c r="G32" s="71"/>
      <c r="H32" s="71" t="inlineStr">
        <is>
          <t>01.03.2019</t>
        </is>
      </c>
      <c r="I32" s="71" t="inlineStr">
        <is>
          <t>trans_id_subsidy_refund</t>
        </is>
      </c>
      <c r="J32" s="71" t="n">
        <v>5679435.0</v>
      </c>
      <c r="K32" s="71" t="inlineStr">
        <is>
          <t>N5679435</t>
        </is>
      </c>
      <c r="L32" s="71" t="inlineStr">
        <is>
          <t>01.03.2019</t>
        </is>
      </c>
      <c r="M32" s="71" t="inlineStr">
        <is>
          <t>shop_sku_1</t>
        </is>
      </c>
      <c r="N32" s="71" t="inlineStr">
        <is>
          <t>SomeOfferFor501</t>
        </is>
      </c>
      <c r="O32" s="71" t="n">
        <v>2.0</v>
      </c>
      <c r="P32" s="63" t="n">
        <v>-200.0</v>
      </c>
      <c r="Q32" s="71" t="inlineStr">
        <is>
          <t>Возврат</t>
        </is>
      </c>
      <c r="R32" s="71" t="inlineStr">
        <is>
          <t>Возврат платежа за скидку маркетплейса</t>
        </is>
      </c>
      <c r="S32" s="71" t="inlineStr">
        <is>
          <t>Будет удержан из платежей покупателей</t>
        </is>
      </c>
      <c r="T32" s="71"/>
      <c r="U32" s="71"/>
      <c r="V32" s="70"/>
    </row>
    <row r="33" customHeight="true" ht="25.0">
      <c r="A33" s="71" t="n">
        <v>10001.0</v>
      </c>
      <c r="B33" s="71" t="inlineStr">
        <is>
          <t>FBS</t>
        </is>
      </c>
      <c r="C33" s="71" t="n">
        <v>431782.0</v>
      </c>
      <c r="D33" s="71" t="inlineStr">
        <is>
          <t>business</t>
        </is>
      </c>
      <c r="E33" s="71"/>
      <c r="F33" s="71"/>
      <c r="G33" s="71"/>
      <c r="H33" s="71" t="inlineStr">
        <is>
          <t>01.03.2019</t>
        </is>
      </c>
      <c r="I33" s="71" t="inlineStr">
        <is>
          <t>trans_id_payment_composite_cashback</t>
        </is>
      </c>
      <c r="J33" s="71" t="n">
        <v>5679436.0</v>
      </c>
      <c r="K33" s="71" t="inlineStr">
        <is>
          <t>N5679436</t>
        </is>
      </c>
      <c r="L33" s="71" t="inlineStr">
        <is>
          <t>01.03.2019</t>
        </is>
      </c>
      <c r="M33" s="71" t="inlineStr">
        <is>
          <t>shop_sku_1</t>
        </is>
      </c>
      <c r="N33" s="71" t="inlineStr">
        <is>
          <t>SomeOfferFor501</t>
        </is>
      </c>
      <c r="O33" s="71" t="n">
        <v>2.0</v>
      </c>
      <c r="P33" s="63" t="n">
        <v>100.0</v>
      </c>
      <c r="Q33" s="71" t="inlineStr">
        <is>
          <t>Начисление</t>
        </is>
      </c>
      <c r="R33" s="71" t="inlineStr">
        <is>
          <t>Платёж за скидку по баллам Яндекс Плюса</t>
        </is>
      </c>
      <c r="S33" s="71" t="inlineStr">
        <is>
          <t>Будет переведён по графику выплат</t>
        </is>
      </c>
      <c r="T33" s="71"/>
      <c r="U33" s="71"/>
      <c r="V33" s="70"/>
    </row>
    <row r="34" customHeight="true" ht="25.0">
      <c r="A34" s="71" t="n">
        <v>10001.0</v>
      </c>
      <c r="B34" s="71" t="inlineStr">
        <is>
          <t>FBS</t>
        </is>
      </c>
      <c r="C34" s="71" t="n">
        <v>431782.0</v>
      </c>
      <c r="D34" s="71" t="inlineStr">
        <is>
          <t>business</t>
        </is>
      </c>
      <c r="E34" s="71"/>
      <c r="F34" s="71"/>
      <c r="G34" s="71"/>
      <c r="H34" s="71" t="inlineStr">
        <is>
          <t>01.03.2019</t>
        </is>
      </c>
      <c r="I34" s="71" t="inlineStr">
        <is>
          <t>trans_id_payment_composite_cashback</t>
        </is>
      </c>
      <c r="J34" s="71" t="n">
        <v>5679436.0</v>
      </c>
      <c r="K34" s="71" t="inlineStr">
        <is>
          <t>N5679436</t>
        </is>
      </c>
      <c r="L34" s="71" t="inlineStr">
        <is>
          <t>01.03.2019</t>
        </is>
      </c>
      <c r="M34" s="71" t="inlineStr">
        <is>
          <t>shop_sku_1</t>
        </is>
      </c>
      <c r="N34" s="71" t="inlineStr">
        <is>
          <t>SomeOfferFor501</t>
        </is>
      </c>
      <c r="O34" s="71" t="n">
        <v>2.0</v>
      </c>
      <c r="P34" s="63" t="n">
        <v>1598.0</v>
      </c>
      <c r="Q34" s="71" t="inlineStr">
        <is>
          <t>Начисление</t>
        </is>
      </c>
      <c r="R34" s="71" t="inlineStr">
        <is>
          <t>Платёж покупателя</t>
        </is>
      </c>
      <c r="S34" s="71" t="inlineStr">
        <is>
          <t>Будет переведён по графику выплат</t>
        </is>
      </c>
      <c r="T34" s="71"/>
      <c r="U34" s="71"/>
      <c r="V34" s="70"/>
    </row>
    <row r="35" customHeight="true" ht="25.0">
      <c r="A35" s="71" t="n">
        <v>10001.0</v>
      </c>
      <c r="B35" s="71" t="inlineStr">
        <is>
          <t>FBS</t>
        </is>
      </c>
      <c r="C35" s="71" t="n">
        <v>431782.0</v>
      </c>
      <c r="D35" s="71" t="inlineStr">
        <is>
          <t>business</t>
        </is>
      </c>
      <c r="E35" s="71"/>
      <c r="F35" s="71"/>
      <c r="G35" s="71"/>
      <c r="H35" s="71" t="inlineStr">
        <is>
          <t>01.03.2019</t>
        </is>
      </c>
      <c r="I35" s="71" t="inlineStr">
        <is>
          <t>trans_id_payment_composite</t>
        </is>
      </c>
      <c r="J35" s="71" t="n">
        <v>5679437.0</v>
      </c>
      <c r="K35" s="71" t="inlineStr">
        <is>
          <t>N5679437</t>
        </is>
      </c>
      <c r="L35" s="71" t="inlineStr">
        <is>
          <t>01.03.2019</t>
        </is>
      </c>
      <c r="M35" s="71" t="inlineStr">
        <is>
          <t>shop_sku_1</t>
        </is>
      </c>
      <c r="N35" s="71" t="inlineStr">
        <is>
          <t>SomeOfferFor501</t>
        </is>
      </c>
      <c r="O35" s="71" t="n">
        <v>2.0</v>
      </c>
      <c r="P35" s="63" t="n">
        <v>100.0</v>
      </c>
      <c r="Q35" s="71" t="inlineStr">
        <is>
          <t>Начисление</t>
        </is>
      </c>
      <c r="R35" s="71" t="inlineStr">
        <is>
          <t>Платёж за скидку по бонусам СберСпасибо</t>
        </is>
      </c>
      <c r="S35" s="71" t="inlineStr">
        <is>
          <t>Будет переведён по графику выплат</t>
        </is>
      </c>
      <c r="T35" s="71"/>
      <c r="U35" s="71"/>
      <c r="V35" s="70"/>
    </row>
    <row r="36" customHeight="true" ht="25.0">
      <c r="A36" s="71" t="n">
        <v>10001.0</v>
      </c>
      <c r="B36" s="71" t="inlineStr">
        <is>
          <t>FBS</t>
        </is>
      </c>
      <c r="C36" s="71" t="n">
        <v>431782.0</v>
      </c>
      <c r="D36" s="71" t="inlineStr">
        <is>
          <t>business</t>
        </is>
      </c>
      <c r="E36" s="71"/>
      <c r="F36" s="71"/>
      <c r="G36" s="71"/>
      <c r="H36" s="71" t="inlineStr">
        <is>
          <t>01.03.2019</t>
        </is>
      </c>
      <c r="I36" s="71" t="inlineStr">
        <is>
          <t>trans_id_payment_composite</t>
        </is>
      </c>
      <c r="J36" s="71" t="n">
        <v>5679437.0</v>
      </c>
      <c r="K36" s="71" t="inlineStr">
        <is>
          <t>N5679437</t>
        </is>
      </c>
      <c r="L36" s="71" t="inlineStr">
        <is>
          <t>01.03.2019</t>
        </is>
      </c>
      <c r="M36" s="71" t="inlineStr">
        <is>
          <t>shop_sku_1</t>
        </is>
      </c>
      <c r="N36" s="71" t="inlineStr">
        <is>
          <t>SomeOfferFor501</t>
        </is>
      </c>
      <c r="O36" s="71" t="n">
        <v>2.0</v>
      </c>
      <c r="P36" s="63" t="n">
        <v>1598.0</v>
      </c>
      <c r="Q36" s="71" t="inlineStr">
        <is>
          <t>Начисление</t>
        </is>
      </c>
      <c r="R36" s="71" t="inlineStr">
        <is>
          <t>Платёж покупателя</t>
        </is>
      </c>
      <c r="S36" s="71" t="inlineStr">
        <is>
          <t>Будет переведён по графику выплат</t>
        </is>
      </c>
      <c r="T36" s="71"/>
      <c r="U36" s="71"/>
      <c r="V36" s="70"/>
    </row>
  </sheetData>
  <autoFilter ref="A2:V2"/>
  <mergeCells count="2">
    <mergeCell ref="A1:G1"/>
    <mergeCell ref="H1:V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2022-05-26T08:01:33Z</dcterms:created>
  <dc:creator>Apache POI</dc:creator>
</cp:coreProperties>
</file>