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25.01.2022 по 28.01.2022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</t>
        </is>
      </c>
    </row>
    <row r="5">
      <c r="A5" s="4" t="inlineStr">
        <is>
          <t>ID магазинов: 478261</t>
        </is>
      </c>
    </row>
    <row r="6">
      <c r="A6" s="5" t="inlineStr">
        <is>
          <t>Названия магазинов: supplier_478261 FBY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478261.0</v>
      </c>
      <c r="D14" s="41" t="inlineStr">
        <is>
          <t>supplier_478261</t>
        </is>
      </c>
      <c r="E14" s="41"/>
      <c r="F14" s="41" t="inlineStr">
        <is>
          <t>500001</t>
        </is>
      </c>
      <c r="G14" s="41"/>
      <c r="H14" s="41" t="inlineStr">
        <is>
          <t>Переводятся вам</t>
        </is>
      </c>
      <c r="I14" s="21" t="n">
        <f>=SUMIFS('Отчёт о платежах'!P3:P4,'Отчёт о платежах'!Q3:Q4,"Начисление",'Отчёт о платежах'!R3:R4,"Платёж покупателя") + SUMIFS('Отчёт о платежах'!P3:P4,'Отчёт о платежах'!Q3:Q4,"Корректировка начисления",'Отчёт о платежах'!R3:R4,"Платёж покупателя")</f>
        <v>0.0</v>
      </c>
      <c r="J14" s="23" t="n">
        <f>=SUMIFS('Отчёт о платежах'!P3:P4,'Отчёт о платежах'!R3:R4,"Возврат платежа покупателя")</f>
        <v>0.0</v>
      </c>
      <c r="K14" s="25" t="n">
        <f>=SUMIFS('Отчёт о платежах'!P3:P4,'Отчёт о платежах'!R3:R4,"Выплата расходов покупателю при возврате товара ненадлежащего качества")</f>
        <v>0.0</v>
      </c>
      <c r="L14" s="27" t="n">
        <f>=SUMIFS('Отчёт о платежах'!P3:P4,'Отчёт о платежах'!R3:R4,"Оплата услуг Яндекс.Маркета",'Отчёт о платежах'!Q3:Q4,"Удержание")</f>
        <v>0.0</v>
      </c>
      <c r="M14" s="29" t="n">
        <f>=SUMIFS('Отчёт о платежах'!P3:P4,'Отчёт о платежах'!Q3:Q4,"Начисление",'Отчёт о платежах'!R3:R4,"Платёж покупателя",'Отчёт о платежах'!S3:S4,"Переведён по графику выплат") + SUMIFS('Отчёт о платежах'!P3:P4,'Отчёт о платежах'!Q3:Q4,"Корректировка начисления",'Отчёт о платежах'!R3:R4,"Платёж покупателя",'Отчёт о платежах'!S3:S4,"Переведён по графику выплат") + SUMIFS('Отчёт о платежах'!P3:P4,'Отчёт о платежах'!Q3:Q4,"Возврат",'Отчёт о платежах'!R3:R4,"Возврат платежа покупателя",'Отчёт о платежах'!S3:S4,"Удержан из платежей покупателей") + SUMIFS('Отчёт о платежах'!P3:P4,'Отчёт о платежах'!Q3:Q4,"Удержание",'Отчёт о платежах'!R3:R4,"Оплата услуг Яндекс.Маркета") + SUMIFS('Отчёт о платежах'!P3:P4,'Отчёт о платежах'!R3:R4,"Выплата расходов покупателю при возврате товара ненадлежащего качества")</f>
        <v>0.0</v>
      </c>
      <c r="N14" s="31" t="n">
        <f>=SUMIFS('Отчёт о платежах'!P3:P4,'Отчёт о платежах'!Q3:Q4,"Начисление",'Отчёт о платежах'!R3:R4,"Платёж покупателя",'Отчёт о платежах'!S3:S4,"Будет переведён по графику выплат") + SUMIFS('Отчёт о платежах'!P3:P4,'Отчёт о платежах'!Q3:Q4,"Возврат",'Отчёт о платежах'!R3:R4,"Возврат платежа покупателя",'Отчёт о платежах'!S3:S4,"Будет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платежах'!P3:P4,'Отчёт о платежах'!Q3:Q4,"Начисление",'Отчёт о платежах'!R3:R4,"Платёж за скидку по бонусам СберСпасибо") + SUMIFS('Отчёт о платежах'!P3:P4,'Отчёт о платежах'!Q3:Q4,"Начисление",'Отчёт о платежах'!R3:R4,"Платёж за скидку маркетплейса") + SUMIFS('Отчёт о платежах'!P3:P4,'Отчёт о платежах'!Q3:Q4,"Начисление",'Отчёт о платежах'!R3:R4,"Платёж за скидку по баллам Яндекс Плюса")</f>
        <v>0.0</v>
      </c>
      <c r="Q14" s="36" t="n">
        <f>=SUMIFS('Отчёт о платежах'!P3:P4,'Отчёт о платежах'!S3:S4,"Удержан из платежей покупателей",'Отчёт о платежах'!R3:R4,"Возврат платежа за скидку по бонусам СберСпасибо") + SUMIFS('Отчёт о платежах'!P3:P4,'Отчёт о платежах'!S3:S4,"Будет удержан из платежей покупателей",'Отчёт о платежах'!R3:R4,"Возврат платежа за скидку по бонусам СберСпасибо") + SUMIFS('Отчёт о платежах'!P3:P4,'Отчёт о платежах'!S3:S4,"Удержан из платежей покупателей",'Отчёт о платежах'!R3:R4,"Возврат платежа за скидку маркетплейса") + SUMIFS('Отчёт о платежах'!P3:P4,'Отчёт о платежах'!S3:S4,"Будет удержан из платежей покупателей",'Отчёт о платежах'!R3:R4,"Возврат платежа за скидку маркетплейса") + SUMIFS('Отчёт о платежах'!P3:P4,'Отчёт о платежах'!S3:S4,"Удержан из платежей покупателей",'Отчёт о платежах'!R3:R4,"Возврат платежа за скидку по баллам Яндекс Плюса") + SUMIFS('Отчёт о платежах'!P3:P4,'Отчёт о платежах'!S3:S4,"Будет удержан из платежей покупателей",'Отчёт о платежах'!R3:R4,"Возврат платежа за скидку по баллам Яндекс Плюса")</f>
        <v>0.0</v>
      </c>
      <c r="R14" s="38" t="n">
        <f>=SUMIFS('Отчёт о платежах'!P3:P4,'Отчёт о платежах'!Q3:Q4,"Начисление",'Отчёт о платежах'!R3:R4,"Платёж за скидку по бонусам СберСпасибо",'Отчёт о платежах'!S3:S4,"Переведён по графику выплат") + SUMIFS('Отчёт о платежах'!P3:P4,'Отчёт о платежах'!Q3:Q4,"Начисление",'Отчёт о платежах'!R3:R4,"Платёж за скидку маркетплейса",'Отчёт о платежах'!S3:S4,"Переведён по графику выплат") + SUMIFS('Отчёт о платежах'!P3:P4,'Отчёт о платежах'!Q3:Q4,"Начисление",'Отчёт о платежах'!R3:R4,"Платёж за скидку по баллам Яндекс Плюса",'Отчёт о платежах'!S3:S4,"Переведён по графику выплат") + SUMIFS('Отчёт о платежах'!P3:P4,'Отчёт о платежах'!Q3:Q4,"Возврат",'Отчёт о платежах'!R3:R4,"Возврат платежа за скидку по бонусам СберСпасибо",'Отчёт о платежах'!S3:S4,"Удержан из платежей покупателей") + SUMIFS('Отчёт о платежах'!P3:P4,'Отчёт о платежах'!Q3:Q4,"Возврат",'Отчёт о платежах'!R3:R4,"Возврат платежа за скидку маркетплейса",'Отчёт о платежах'!S3:S4,"Удержан из платежей покупателей") + SUMIFS('Отчёт о платежах'!P3:P4,'Отчёт о платежах'!Q3:Q4,"Возврат",'Отчёт о платежах'!R3:R4,"Возврат платежа за скидку по баллам Яндекс Плюса",'Отчёт о платежах'!S3:S4,"Удержан из платежей покупателей")</f>
        <v>0.0</v>
      </c>
      <c r="S14" s="40" t="n">
        <f>=SUMIFS('Отчёт о платежах'!P3:P4,'Отчёт о платежах'!Q3:Q4,"Начисление",'Отчёт о платежах'!R3:R4,"Платёж за скидку по бонусам СберСпасибо",'Отчёт о платежах'!S3:S4,"Будет переведён по графику выплат") + SUMIFS('Отчёт о платежах'!P3:P4,'Отчёт о платежах'!Q3:Q4,"Начисление",'Отчёт о платежах'!R3:R4,"Платёж за скидку маркетплейса",'Отчёт о платежах'!S3:S4,"Будет переведён по графику выплат") + SUMIFS('Отчёт о платежах'!P3:P4,'Отчёт о платежах'!Q3:Q4,"Начисление",'Отчёт о платежах'!R3:R4,"Платёж за скидку по баллам Яндекс Плюса",'Отчёт о платежах'!S3:S4,"Будет переведён по графику выплат") + SUMIFS('Отчёт о платежах'!P3:P4,'Отчёт о платежах'!Q3:Q4,"Возврат",'Отчёт о платежах'!R3:R4,"Возврат платежа за скидку по бонусам СберСпасибо",'Отчёт о платежах'!S3:S4,"Будет удержан из платежей покупателей") + SUMIFS('Отчёт о платежах'!P3:P4,'Отчёт о платежах'!Q3:Q4,"Возврат",'Отчёт о платежах'!R3:R4,"Возврат платежа за скидку маркетплейса",'Отчёт о платежах'!S3:S4,"Будет удержан из платежей покупателей") + SUMIFS('Отчёт о платежах'!P3:P4,'Отчёт о платежах'!Q3:Q4,"Возврат",'Отчёт о платежах'!R3:R4,"Возврат платежа за скидку по баллам Яндекс Плюса",'Отчёт о платежах'!S3:S4,"Будет удержан из платежей покупателей")</f>
        <v>0.0</v>
      </c>
    </row>
    <row r="15">
      <c r="A15" s="42" t="inlineStr">
        <is>
          <t>Итого:</t>
        </is>
      </c>
      <c r="B15" s="42"/>
      <c r="C15" s="42"/>
      <c r="D15" s="42"/>
      <c r="E15" s="42"/>
      <c r="F15" s="42"/>
      <c r="G15" s="42"/>
      <c r="H15" s="43"/>
      <c r="I15" s="44" t="n">
        <f>=SUM('Сводка'!I14:I14)</f>
        <v>0.0</v>
      </c>
      <c r="J15" s="44" t="n">
        <f>=SUM('Сводка'!J14:J14)</f>
        <v>0.0</v>
      </c>
      <c r="K15" s="44" t="n">
        <f>=SUM('Сводка'!K14:K14)</f>
        <v>0.0</v>
      </c>
      <c r="L15" s="44" t="n">
        <f>=SUM('Сводка'!L14:L14)</f>
        <v>0.0</v>
      </c>
      <c r="M15" s="44" t="n">
        <f>=SUM('Сводка'!M14:M14)</f>
        <v>0.0</v>
      </c>
      <c r="N15" s="44" t="n">
        <f>=SUM('Сводка'!N14:N14)</f>
        <v>0.0</v>
      </c>
      <c r="O15" s="43"/>
      <c r="P15" s="44" t="n">
        <f>=SUM('Сводка'!P14:P14)</f>
        <v>0.0</v>
      </c>
      <c r="Q15" s="44" t="n">
        <f>=SUM('Сводка'!Q14:Q14)</f>
        <v>0.0</v>
      </c>
      <c r="R15" s="44" t="n">
        <f>=SUM('Сводка'!R14:R14)</f>
        <v>0.0</v>
      </c>
      <c r="S15" s="44" t="n">
        <f>=SUM('Сводка'!S14:S14)</f>
        <v>0.0</v>
      </c>
    </row>
    <row r="17">
      <c r="A17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</sheetData>
  <mergeCells count="4">
    <mergeCell ref="A12:G12"/>
    <mergeCell ref="H12:S12"/>
    <mergeCell ref="A15:G15"/>
    <mergeCell ref="A17:U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478261.0</v>
      </c>
      <c r="D3" s="71" t="inlineStr">
        <is>
          <t>supplier_478261</t>
        </is>
      </c>
      <c r="E3" s="71"/>
      <c r="F3" s="71" t="inlineStr">
        <is>
          <t>500001</t>
        </is>
      </c>
      <c r="G3" s="71"/>
      <c r="H3" s="71"/>
      <c r="I3" s="71" t="inlineStr">
        <is>
          <t>443605357</t>
        </is>
      </c>
      <c r="J3" s="71"/>
      <c r="K3" s="71"/>
      <c r="L3" s="71"/>
      <c r="M3" s="71"/>
      <c r="N3" s="71"/>
      <c r="O3" s="71"/>
      <c r="P3" s="63" t="n">
        <v>903.0</v>
      </c>
      <c r="Q3" s="71" t="inlineStr">
        <is>
          <t>Начисление</t>
        </is>
      </c>
      <c r="R3" s="71" t="inlineStr">
        <is>
          <t>Ошибочный платеж</t>
        </is>
      </c>
      <c r="S3" s="71" t="inlineStr">
        <is>
          <t>Переведён по графику выплат</t>
        </is>
      </c>
      <c r="T3" s="71" t="inlineStr">
        <is>
          <t>26.01.2022</t>
        </is>
      </c>
      <c r="U3" s="71" t="n">
        <v>195321.0</v>
      </c>
      <c r="V3" s="70" t="n">
        <v>903.0</v>
      </c>
    </row>
    <row r="4" customHeight="true" ht="25.0">
      <c r="A4" s="71" t="n">
        <v>10001.0</v>
      </c>
      <c r="B4" s="71" t="inlineStr">
        <is>
          <t>FBY</t>
        </is>
      </c>
      <c r="C4" s="71" t="n">
        <v>478261.0</v>
      </c>
      <c r="D4" s="71" t="inlineStr">
        <is>
          <t>supplier_478261</t>
        </is>
      </c>
      <c r="E4" s="71"/>
      <c r="F4" s="71" t="inlineStr">
        <is>
          <t>500001</t>
        </is>
      </c>
      <c r="G4" s="71"/>
      <c r="H4" s="71"/>
      <c r="I4" s="71" t="inlineStr">
        <is>
          <t>39007067</t>
        </is>
      </c>
      <c r="J4" s="71"/>
      <c r="K4" s="71"/>
      <c r="L4" s="71"/>
      <c r="M4" s="71"/>
      <c r="N4" s="71"/>
      <c r="O4" s="71"/>
      <c r="P4" s="63" t="n">
        <v>-100.0</v>
      </c>
      <c r="Q4" s="71" t="inlineStr">
        <is>
          <t>Удержание</t>
        </is>
      </c>
      <c r="R4" s="71" t="inlineStr">
        <is>
          <t>Ошибочный платеж</t>
        </is>
      </c>
      <c r="S4" s="71" t="inlineStr">
        <is>
          <t>Удержан</t>
        </is>
      </c>
      <c r="T4" s="71" t="inlineStr">
        <is>
          <t>26.01.2022</t>
        </is>
      </c>
      <c r="U4" s="71" t="n">
        <v>459613.0</v>
      </c>
      <c r="V4" s="70" t="n">
        <v>900.0</v>
      </c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2022-03-09T11:49:32Z</dcterms:created>
  <dc:creator>Apache POI</dc:creator>
</cp:coreProperties>
</file>