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ах" r:id="rId4" sheetId="2"/>
  </sheets>
  <definedNames>
    <definedName name="_xlnm._FilterDatabase" localSheetId="1" hidden="true">'Отчёт о платежах'!$A$2:$V$2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 customHeight="true" ht="27.5">
      <c r="A1" s="1" t="inlineStr">
        <is>
          <t xml:space="preserve">Отчёт о платежах за период с 01.09.2021 по 17.09.2021 </t>
        </is>
      </c>
    </row>
    <row r="3">
      <c r="A3" s="2" t="inlineStr">
        <is>
          <t>ID бизнес-аккаунта: 10001</t>
        </is>
      </c>
    </row>
    <row r="4">
      <c r="A4" s="3" t="inlineStr">
        <is>
          <t>Модели работы: FBY</t>
        </is>
      </c>
    </row>
    <row r="5">
      <c r="A5" s="4" t="inlineStr">
        <is>
          <t>ID магазинов: 478261</t>
        </is>
      </c>
    </row>
    <row r="6">
      <c r="A6" s="5" t="inlineStr">
        <is>
          <t>Названия магазинов: supplier_478261 FBY</t>
        </is>
      </c>
    </row>
    <row r="7">
      <c r="A7" s="6" t="inlineStr">
        <is>
          <t xml:space="preserve">ИНН: </t>
        </is>
      </c>
    </row>
    <row r="8">
      <c r="A8" s="7" t="inlineStr">
        <is>
          <t>Номера договоров на размещение: 500001</t>
        </is>
      </c>
    </row>
    <row r="9">
      <c r="A9" s="8" t="inlineStr">
        <is>
          <t xml:space="preserve">Номера договоров на продвижение: </t>
        </is>
      </c>
    </row>
    <row r="11" customHeight="true" ht="27.5">
      <c r="A11" s="9" t="inlineStr">
        <is>
          <t>Сводка по платежам бизнес-аккаунта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платежах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Статус платежей</t>
        </is>
      </c>
      <c r="I13" s="20" t="inlineStr">
        <is>
          <t>Поступило платежей покупателей, руб.</t>
        </is>
      </c>
      <c r="J13" s="22" t="inlineStr">
        <is>
          <t>Удержано на возвраты платежей, руб.</t>
        </is>
      </c>
      <c r="K13" s="24" t="inlineStr">
        <is>
          <t>Удержано за пересылку товаров ненадлежащего качества, руб.</t>
        </is>
      </c>
      <c r="L13" s="26" t="inlineStr">
        <is>
          <t>Удержано за услуги Маркета платежей, руб.</t>
        </is>
      </c>
      <c r="M13" s="28" t="inlineStr">
        <is>
          <t>Сумма переведённых вам платежей (без учёта вознаграждения за скидки), руб.</t>
        </is>
      </c>
      <c r="N13" s="30" t="inlineStr">
        <is>
          <t>Осталось перевести платежей покупателей, руб.</t>
        </is>
      </c>
      <c r="O13" s="32" t="inlineStr">
        <is>
          <t>Статус вознаграждения за скидки</t>
        </is>
      </c>
      <c r="P13" s="33" t="inlineStr">
        <is>
          <t>Всего вознаграждения за скидки, руб.</t>
        </is>
      </c>
      <c r="Q13" s="35" t="inlineStr">
        <is>
          <t>Сумма возвращённого вознаграждения, руб.</t>
        </is>
      </c>
      <c r="R13" s="37" t="inlineStr">
        <is>
          <t>Сумма переведённого вознаграждения, руб.</t>
        </is>
      </c>
      <c r="S13" s="39" t="inlineStr">
        <is>
          <t>Сумма вознаграждения, которое осталось перевести, руб.</t>
        </is>
      </c>
    </row>
    <row r="14" customHeight="true" ht="25.0">
      <c r="A14" s="41" t="n">
        <v>10001.0</v>
      </c>
      <c r="B14" s="41" t="inlineStr">
        <is>
          <t>FBY</t>
        </is>
      </c>
      <c r="C14" s="41" t="n">
        <v>478261.0</v>
      </c>
      <c r="D14" s="41" t="inlineStr">
        <is>
          <t>supplier_478261</t>
        </is>
      </c>
      <c r="E14" s="41"/>
      <c r="F14" s="41" t="inlineStr">
        <is>
          <t>500001</t>
        </is>
      </c>
      <c r="G14" s="41"/>
      <c r="H14" s="41" t="inlineStr">
        <is>
          <t>Переводятся вам</t>
        </is>
      </c>
      <c r="I14" s="21" t="n">
        <f>=SUMIFS('Отчёт о платежах'!P3:P3,'Отчёт о платежах'!Q3:Q3,"Начисление",'Отчёт о платежах'!R3:R3,"Платёж покупателя") + SUMIFS('Отчёт о платежах'!P3:P3,'Отчёт о платежах'!Q3:Q3,"Корректировка начисления",'Отчёт о платежах'!R3:R3,"Платёж покупателя")</f>
        <v>0.0</v>
      </c>
      <c r="J14" s="23" t="n">
        <f>=SUMIFS('Отчёт о платежах'!P3:P3,'Отчёт о платежах'!R3:R3,"Возврат платежа покупателя")</f>
        <v>0.0</v>
      </c>
      <c r="K14" s="25" t="n">
        <f>=SUMIFS('Отчёт о платежах'!P3:P3,'Отчёт о платежах'!R3:R3,"Выплата расходов покупателю при возврате товара ненадлежащего качества")</f>
        <v>0.0</v>
      </c>
      <c r="L14" s="27" t="n">
        <f>=SUMIFS('Отчёт о платежах'!P3:P3,'Отчёт о платежах'!R3:R3,"Оплата услуг Яндекс.Маркета",'Отчёт о платежах'!Q3:Q3,"Удержание")</f>
        <v>0.0</v>
      </c>
      <c r="M14" s="29" t="n">
        <f>=SUMIFS('Отчёт о платежах'!P3:P3,'Отчёт о платежах'!Q3:Q3,"Начисление",'Отчёт о платежах'!R3:R3,"Платёж покупателя",'Отчёт о платежах'!S3:S3,"Переведён по графику выплат") + SUMIFS('Отчёт о платежах'!P3:P3,'Отчёт о платежах'!Q3:Q3,"Корректировка начисления",'Отчёт о платежах'!R3:R3,"Платёж покупателя",'Отчёт о платежах'!S3:S3,"Переведён по графику выплат") + SUMIFS('Отчёт о платежах'!P3:P3,'Отчёт о платежах'!Q3:Q3,"Возврат",'Отчёт о платежах'!R3:R3,"Возврат платежа покупателя",'Отчёт о платежах'!S3:S3,"Удержан из платежей покупателей") + SUMIFS('Отчёт о платежах'!P3:P3,'Отчёт о платежах'!Q3:Q3,"Удержание",'Отчёт о платежах'!R3:R3,"Оплата услуг Яндекс.Маркета") + SUMIFS('Отчёт о платежах'!P3:P3,'Отчёт о платежах'!R3:R3,"Выплата расходов покупателю при возврате товара ненадлежащего качества")</f>
        <v>0.0</v>
      </c>
      <c r="N14" s="31" t="n">
        <f>=SUMIFS('Отчёт о платежах'!P3:P3,'Отчёт о платежах'!Q3:Q3,"Начисление",'Отчёт о платежах'!R3:R3,"Платёж покупателя",'Отчёт о платежах'!S3:S3,"Будет переведён по графику выплат") + SUMIFS('Отчёт о платежах'!P3:P3,'Отчёт о платежах'!Q3:Q3,"Возврат",'Отчёт о платежах'!R3:R3,"Возврат платежа покупателя",'Отчёт о платежах'!S3:S3,"Будет удержан из платежей покупателей")</f>
        <v>0.0</v>
      </c>
      <c r="O14" s="41" t="inlineStr">
        <is>
          <t>Переводятся вам</t>
        </is>
      </c>
      <c r="P14" s="34" t="n">
        <f>=SUMIFS('Отчёт о платежах'!P3:P3,'Отчёт о платежах'!Q3:Q3,"Начисление",'Отчёт о платежах'!R3:R3,"Платёж за скидку по бонусам СберСпасибо") + SUMIFS('Отчёт о платежах'!P3:P3,'Отчёт о платежах'!Q3:Q3,"Начисление",'Отчёт о платежах'!R3:R3,"Платёж за скидку маркетплейса") + SUMIFS('Отчёт о платежах'!P3:P3,'Отчёт о платежах'!Q3:Q3,"Начисление",'Отчёт о платежах'!R3:R3,"Платёж за скидку по баллам Яндекс Плюса")</f>
        <v>0.0</v>
      </c>
      <c r="Q14" s="36" t="n">
        <f>=SUMIFS('Отчёт о платежах'!P3:P3,'Отчёт о платежах'!S3:S3,"Удержан из платежей покупателей",'Отчёт о платежах'!R3:R3,"Возврат платежа за скидку по бонусам СберСпасибо") + SUMIFS('Отчёт о платежах'!P3:P3,'Отчёт о платежах'!S3:S3,"Будет удержан из платежей покупателей",'Отчёт о платежах'!R3:R3,"Возврат платежа за скидку по бонусам СберСпасибо") + SUMIFS('Отчёт о платежах'!P3:P3,'Отчёт о платежах'!S3:S3,"Удержан из платежей покупателей",'Отчёт о платежах'!R3:R3,"Возврат платежа за скидку маркетплейса") + SUMIFS('Отчёт о платежах'!P3:P3,'Отчёт о платежах'!S3:S3,"Будет удержан из платежей покупателей",'Отчёт о платежах'!R3:R3,"Возврат платежа за скидку маркетплейса") + SUMIFS('Отчёт о платежах'!P3:P3,'Отчёт о платежах'!S3:S3,"Удержан из платежей покупателей",'Отчёт о платежах'!R3:R3,"Возврат платежа за скидку по баллам Яндекс Плюса") + SUMIFS('Отчёт о платежах'!P3:P3,'Отчёт о платежах'!S3:S3,"Будет удержан из платежей покупателей",'Отчёт о платежах'!R3:R3,"Возврат платежа за скидку по баллам Яндекс Плюса")</f>
        <v>0.0</v>
      </c>
      <c r="R14" s="38" t="n">
        <f>=SUMIFS('Отчёт о платежах'!P3:P3,'Отчёт о платежах'!Q3:Q3,"Начисление",'Отчёт о платежах'!R3:R3,"Платёж за скидку по бонусам СберСпасибо",'Отчёт о платежах'!S3:S3,"Переведён по графику выплат") + SUMIFS('Отчёт о платежах'!P3:P3,'Отчёт о платежах'!Q3:Q3,"Начисление",'Отчёт о платежах'!R3:R3,"Платёж за скидку маркетплейса",'Отчёт о платежах'!S3:S3,"Переведён по графику выплат") + SUMIFS('Отчёт о платежах'!P3:P3,'Отчёт о платежах'!Q3:Q3,"Начисление",'Отчёт о платежах'!R3:R3,"Платёж за скидку по баллам Яндекс Плюса",'Отчёт о платежах'!S3:S3,"Переведён по графику выплат") + SUMIFS('Отчёт о платежах'!P3:P3,'Отчёт о платежах'!Q3:Q3,"Возврат",'Отчёт о платежах'!R3:R3,"Возврат платежа за скидку по бонусам СберСпасибо",'Отчёт о платежах'!S3:S3,"Удержан из платежей покупателей") + SUMIFS('Отчёт о платежах'!P3:P3,'Отчёт о платежах'!Q3:Q3,"Возврат",'Отчёт о платежах'!R3:R3,"Возврат платежа за скидку маркетплейса",'Отчёт о платежах'!S3:S3,"Удержан из платежей покупателей") + SUMIFS('Отчёт о платежах'!P3:P3,'Отчёт о платежах'!Q3:Q3,"Возврат",'Отчёт о платежах'!R3:R3,"Возврат платежа за скидку по баллам Яндекс Плюса",'Отчёт о платежах'!S3:S3,"Удержан из платежей покупателей")</f>
        <v>0.0</v>
      </c>
      <c r="S14" s="40" t="n">
        <f>=SUMIFS('Отчёт о платежах'!P3:P3,'Отчёт о платежах'!Q3:Q3,"Начисление",'Отчёт о платежах'!R3:R3,"Платёж за скидку по бонусам СберСпасибо",'Отчёт о платежах'!S3:S3,"Будет переведён по графику выплат") + SUMIFS('Отчёт о платежах'!P3:P3,'Отчёт о платежах'!Q3:Q3,"Начисление",'Отчёт о платежах'!R3:R3,"Платёж за скидку маркетплейса",'Отчёт о платежах'!S3:S3,"Будет переведён по графику выплат") + SUMIFS('Отчёт о платежах'!P3:P3,'Отчёт о платежах'!Q3:Q3,"Начисление",'Отчёт о платежах'!R3:R3,"Платёж за скидку по баллам Яндекс Плюса",'Отчёт о платежах'!S3:S3,"Будет переведён по графику выплат") + SUMIFS('Отчёт о платежах'!P3:P3,'Отчёт о платежах'!Q3:Q3,"Возврат",'Отчёт о платежах'!R3:R3,"Возврат платежа за скидку по бонусам СберСпасибо",'Отчёт о платежах'!S3:S3,"Будет удержан из платежей покупателей") + SUMIFS('Отчёт о платежах'!P3:P3,'Отчёт о платежах'!Q3:Q3,"Возврат",'Отчёт о платежах'!R3:R3,"Возврат платежа за скидку маркетплейса",'Отчёт о платежах'!S3:S3,"Будет удержан из платежей покупателей") + SUMIFS('Отчёт о платежах'!P3:P3,'Отчёт о платежах'!Q3:Q3,"Возврат",'Отчёт о платежах'!R3:R3,"Возврат платежа за скидку по баллам Яндекс Плюса",'Отчёт о платежах'!S3:S3,"Будет удержан из платежей покупателей")</f>
        <v>0.0</v>
      </c>
    </row>
    <row r="15">
      <c r="A15" s="42" t="inlineStr">
        <is>
          <t>Итого:</t>
        </is>
      </c>
      <c r="B15" s="42"/>
      <c r="C15" s="42"/>
      <c r="D15" s="42"/>
      <c r="E15" s="42"/>
      <c r="F15" s="42"/>
      <c r="G15" s="42"/>
      <c r="H15" s="43"/>
      <c r="I15" s="44" t="n">
        <f>=SUM('Сводка'!I14:I14)</f>
        <v>0.0</v>
      </c>
      <c r="J15" s="44" t="n">
        <f>=SUM('Сводка'!J14:J14)</f>
        <v>0.0</v>
      </c>
      <c r="K15" s="44" t="n">
        <f>=SUM('Сводка'!K14:K14)</f>
        <v>0.0</v>
      </c>
      <c r="L15" s="44" t="n">
        <f>=SUM('Сводка'!L14:L14)</f>
        <v>0.0</v>
      </c>
      <c r="M15" s="44" t="n">
        <f>=SUM('Сводка'!M14:M14)</f>
        <v>0.0</v>
      </c>
      <c r="N15" s="44" t="n">
        <f>=SUM('Сводка'!N14:N14)</f>
        <v>0.0</v>
      </c>
      <c r="O15" s="43"/>
      <c r="P15" s="44" t="n">
        <f>=SUM('Сводка'!P14:P14)</f>
        <v>0.0</v>
      </c>
      <c r="Q15" s="44" t="n">
        <f>=SUM('Сводка'!Q14:Q14)</f>
        <v>0.0</v>
      </c>
      <c r="R15" s="44" t="n">
        <f>=SUM('Сводка'!R14:R14)</f>
        <v>0.0</v>
      </c>
      <c r="S15" s="44" t="n">
        <f>=SUM('Сводка'!S14:S14)</f>
        <v>0.0</v>
      </c>
    </row>
    <row r="17">
      <c r="A17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</sheetData>
  <mergeCells count="4">
    <mergeCell ref="A12:G12"/>
    <mergeCell ref="H12:S12"/>
    <mergeCell ref="A15:G15"/>
    <mergeCell ref="A17:U17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7.578125" customWidth="true"/>
    <col min="9" max="9" width="29.296875" customWidth="true"/>
    <col min="10" max="10" width="17.578125" customWidth="true"/>
    <col min="11" max="11" width="17.578125" customWidth="true"/>
    <col min="12" max="12" width="17.578125" customWidth="true"/>
    <col min="13" max="13" width="25.390625" customWidth="true"/>
    <col min="14" max="14" width="25.390625" customWidth="true"/>
    <col min="15" max="15" width="17.578125" customWidth="true"/>
    <col min="16" max="16" width="25.390625" customWidth="true"/>
    <col min="17" max="17" width="17.578125" customWidth="true"/>
    <col min="18" max="18" width="33.203125" customWidth="true"/>
    <col min="19" max="19" width="33.203125" customWidth="true"/>
    <col min="20" max="20" width="13.671875" customWidth="true"/>
    <col min="21" max="21" width="13.671875" customWidth="true"/>
    <col min="22" max="22" width="21.484375" customWidth="true"/>
  </cols>
  <sheetData>
    <row r="1">
      <c r="A1" s="45" t="inlineStr">
        <is>
          <t>Информация о бизнесе</t>
        </is>
      </c>
      <c r="B1" s="45"/>
      <c r="C1" s="45"/>
      <c r="D1" s="45"/>
      <c r="E1" s="45"/>
      <c r="F1" s="45"/>
      <c r="G1" s="45"/>
      <c r="H1" s="46" t="inlineStr">
        <is>
          <t>Информация о платежах</t>
        </is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Height="true" ht="75.0">
      <c r="A2" s="47" t="inlineStr">
        <is>
          <t>ID бизнес-аккаунта</t>
        </is>
      </c>
      <c r="B2" s="48" t="inlineStr">
        <is>
          <t>Модели работы</t>
        </is>
      </c>
      <c r="C2" s="49" t="inlineStr">
        <is>
          <t>ID магазинов</t>
        </is>
      </c>
      <c r="D2" s="50" t="inlineStr">
        <is>
          <t>Названия магазинов</t>
        </is>
      </c>
      <c r="E2" s="51" t="inlineStr">
        <is>
          <t>ИНН</t>
        </is>
      </c>
      <c r="F2" s="52" t="inlineStr">
        <is>
          <t>Номера договоров на размещение</t>
        </is>
      </c>
      <c r="G2" s="53" t="inlineStr">
        <is>
          <t>Номера договоров на продвижение</t>
        </is>
      </c>
      <c r="H2" s="54" t="inlineStr">
        <is>
          <t>Дата транзакции</t>
        </is>
      </c>
      <c r="I2" s="55" t="inlineStr">
        <is>
          <t>ID транзакции</t>
        </is>
      </c>
      <c r="J2" s="56" t="inlineStr">
        <is>
          <t>Номер заказа или акта об оказанных услугах</t>
        </is>
      </c>
      <c r="K2" s="57" t="inlineStr">
        <is>
          <t>Ваш номер заказа</t>
        </is>
      </c>
      <c r="L2" s="58" t="inlineStr">
        <is>
          <t>Дата оформления заказа или акта об оказанных услугах</t>
        </is>
      </c>
      <c r="M2" s="59" t="inlineStr">
        <is>
          <t>Ваш SKU</t>
        </is>
      </c>
      <c r="N2" s="60" t="inlineStr">
        <is>
          <t>Название товара</t>
        </is>
      </c>
      <c r="O2" s="61" t="inlineStr">
        <is>
          <t>Количество, шт.</t>
        </is>
      </c>
      <c r="P2" s="62" t="inlineStr">
        <is>
          <t>Сумма транзакции, руб.</t>
        </is>
      </c>
      <c r="Q2" s="64" t="inlineStr">
        <is>
          <t>Тип транзакции</t>
        </is>
      </c>
      <c r="R2" s="65" t="inlineStr">
        <is>
          <t>Источник транзакции</t>
        </is>
      </c>
      <c r="S2" s="66" t="inlineStr">
        <is>
          <t>Статус платежа</t>
        </is>
      </c>
      <c r="T2" s="67" t="inlineStr">
        <is>
          <t>Дата платёжного поручения</t>
        </is>
      </c>
      <c r="U2" s="68" t="inlineStr">
        <is>
          <t>Номер платёжного поручения</t>
        </is>
      </c>
      <c r="V2" s="69" t="inlineStr">
        <is>
          <t>Сумма платёжного поручения или удерживаемая за услуги сумма, руб.</t>
        </is>
      </c>
    </row>
    <row r="3" customHeight="true" ht="25.0">
      <c r="A3" s="71" t="n">
        <v>10001.0</v>
      </c>
      <c r="B3" s="71" t="inlineStr">
        <is>
          <t>FBY</t>
        </is>
      </c>
      <c r="C3" s="71" t="n">
        <v>478261.0</v>
      </c>
      <c r="D3" s="71" t="inlineStr">
        <is>
          <t>supplier_478261</t>
        </is>
      </c>
      <c r="E3" s="71"/>
      <c r="F3" s="71" t="inlineStr">
        <is>
          <t>500001</t>
        </is>
      </c>
      <c r="G3" s="71"/>
      <c r="H3" s="71" t="inlineStr">
        <is>
          <t>10.09.2021</t>
        </is>
      </c>
      <c r="I3" s="71" t="inlineStr">
        <is>
          <t>1184</t>
        </is>
      </c>
      <c r="J3" s="71" t="n">
        <v>6.2609542E7</v>
      </c>
      <c r="K3" s="71" t="inlineStr">
        <is>
          <t>62609542</t>
        </is>
      </c>
      <c r="L3" s="71" t="inlineStr">
        <is>
          <t>06.09.2021</t>
        </is>
      </c>
      <c r="M3" s="71" t="inlineStr">
        <is>
          <t>JBLENDURPEAKRED</t>
        </is>
      </c>
      <c r="N3" s="71" t="inlineStr">
        <is>
          <t>Беспроводные наушники JBL Endurance PEAK, red</t>
        </is>
      </c>
      <c r="O3" s="71" t="n">
        <v>1.0</v>
      </c>
      <c r="P3" s="63" t="n">
        <v>47979.0</v>
      </c>
      <c r="Q3" s="71" t="inlineStr">
        <is>
          <t>Начисление</t>
        </is>
      </c>
      <c r="R3" s="71" t="inlineStr">
        <is>
          <t>Платёж покупателя</t>
        </is>
      </c>
      <c r="S3" s="71" t="inlineStr">
        <is>
          <t>Переведён по графику выплат</t>
        </is>
      </c>
      <c r="T3" s="71" t="inlineStr">
        <is>
          <t>14.09.2021</t>
        </is>
      </c>
      <c r="U3" s="71" t="n">
        <v>86266.0</v>
      </c>
      <c r="V3" s="70" t="n">
        <v>2790.0</v>
      </c>
    </row>
  </sheetData>
  <autoFilter ref="A2:V2"/>
  <mergeCells count="2">
    <mergeCell ref="A1:G1"/>
    <mergeCell ref="H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2022-03-09T11:49:35Z</dcterms:created>
  <dc:creator>Apache POI</dc:creator>
</cp:coreProperties>
</file>