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 customHeight="true" ht="27.5">
      <c r="A1" s="1" t="inlineStr">
        <is>
          <t xml:space="preserve">Отчёт о платежах за период с 01.08.2021 по 01.10.2021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</t>
        </is>
      </c>
    </row>
    <row r="5">
      <c r="A5" s="4" t="inlineStr">
        <is>
          <t>ID магазинов: 478261</t>
        </is>
      </c>
    </row>
    <row r="6">
      <c r="A6" s="5" t="inlineStr">
        <is>
          <t>Названия магазинов: supplier_478261 FBY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 xml:space="preserve">Номера договоров на продвижение: 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478261.0</v>
      </c>
      <c r="D14" s="41" t="inlineStr">
        <is>
          <t>supplier_478261</t>
        </is>
      </c>
      <c r="E14" s="41"/>
      <c r="F14" s="41" t="inlineStr">
        <is>
          <t>500001</t>
        </is>
      </c>
      <c r="G14" s="41"/>
      <c r="H14" s="41" t="inlineStr">
        <is>
          <t>Переводятся вам</t>
        </is>
      </c>
      <c r="I14" s="21" t="n">
        <f>=SUMIFS('Отчёт о платежах'!P3:P6,'Отчёт о платежах'!Q3:Q6,"Начисление",'Отчёт о платежах'!R3:R6,"Платёж покупателя") + SUMIFS('Отчёт о платежах'!P3:P6,'Отчёт о платежах'!Q3:Q6,"Корректировка начисления",'Отчёт о платежах'!R3:R6,"Платёж покупателя")</f>
        <v>0.0</v>
      </c>
      <c r="J14" s="23" t="n">
        <f>=SUMIFS('Отчёт о платежах'!P3:P6,'Отчёт о платежах'!R3:R6,"Возврат платежа покупателя")</f>
        <v>0.0</v>
      </c>
      <c r="K14" s="25" t="n">
        <f>=SUMIFS('Отчёт о платежах'!P3:P6,'Отчёт о платежах'!R3:R6,"Выплата расходов покупателю при возврате товара ненадлежащего качества")</f>
        <v>0.0</v>
      </c>
      <c r="L14" s="27" t="n">
        <f>=SUMIFS('Отчёт о платежах'!P3:P6,'Отчёт о платежах'!R3:R6,"Оплата услуг Яндекс.Маркета",'Отчёт о платежах'!Q3:Q6,"Удержание")</f>
        <v>0.0</v>
      </c>
      <c r="M14" s="29" t="n">
        <f>=SUMIFS('Отчёт о платежах'!P3:P6,'Отчёт о платежах'!Q3:Q6,"Начисление",'Отчёт о платежах'!R3:R6,"Платёж покупателя",'Отчёт о платежах'!S3:S6,"Переведён по графику выплат") + SUMIFS('Отчёт о платежах'!P3:P6,'Отчёт о платежах'!Q3:Q6,"Корректировка начисления",'Отчёт о платежах'!R3:R6,"Платёж покупателя",'Отчёт о платежах'!S3:S6,"Переведён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платежах'!S3:S6,"Удержан из платежей покупателей") + SUMIFS('Отчёт о платежах'!P3:P6,'Отчёт о платежах'!Q3:Q6,"Удержание",'Отчёт о платежах'!R3:R6,"Оплата услуг Яндекс.Маркета") + SUMIFS('Отчёт о платежах'!P3:P6,'Отчёт о платежах'!R3:R6,"Выплата расходов покупателю при возврате товара ненадлежащего качества")</f>
        <v>0.0</v>
      </c>
      <c r="N14" s="31" t="n">
        <f>=SUMIFS('Отчёт о платежах'!P3:P6,'Отчёт о платежах'!Q3:Q6,"Начисление",'Отчёт о платежах'!R3:R6,"Платёж покупателя",'Отчёт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покупателя",'Отчёт о платежах'!S3:S6,"Будет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платежах'!P3:P6,'Отчёт о платежах'!Q3:Q6,"Начисление",'Отчёт о платежах'!R3:R6,"Платёж за скидку по бонусам СберСпасибо") + SUMIFS('Отчёт о платежах'!P3:P6,'Отчёт о платежах'!Q3:Q6,"Начисление",'Отчёт о платежах'!R3:R6,"Платёж за скидку маркетплейса") + SUMIFS('Отчёт о платежах'!P3:P6,'Отчёт о платежах'!Q3:Q6,"Начисление",'Отчёт о платежах'!R3:R6,"Платёж за скидку по баллам Яндекс Плюса")</f>
        <v>0.0</v>
      </c>
      <c r="Q14" s="36" t="n">
        <f>=SUMIFS('Отчёт о платежах'!P3:P6,'Отчёт о платежах'!S3:S6,"Удержан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платежах'!S3:S6,"Будет удержан из платежей покупателей",'Отчёт о платежах'!R3:R6,"Возврат платежа за скидку по бонусам СберСпасибо") + SUMIFS('Отчёт о платежах'!P3:P6,'Отчёт о платежах'!S3:S6,"Удержан из платежей покупателей",'Отчёт о платежах'!R3:R6,"Возврат платежа за скидку маркетплейса") + SUMIFS('Отчёт о платежах'!P3:P6,'Отчёт о платежах'!S3:S6,"Будет удержан из платежей покупателей",'Отчёт о платежах'!R3:R6,"Возврат платежа за скидку маркетплейса") + SUMIFS('Отчёт о платежах'!P3:P6,'Отчёт о платежах'!S3:S6,"Удержан из платежей покупателей",'Отчёт о платежах'!R3:R6,"Возврат платежа за скидку по баллам Яндекс Плюса") + SUMIFS('Отчёт о платежах'!P3:P6,'Отчёт о платежах'!S3:S6,"Будет удержан из платежей покупателей",'Отчёт о платежах'!R3:R6,"Возврат платежа за скидку по баллам Яндекс Плюса")</f>
        <v>0.0</v>
      </c>
      <c r="R14" s="38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платежах'!S3:S6,"Удержан из платежей покупателей")</f>
        <v>0.0</v>
      </c>
      <c r="S14" s="40" t="n">
        <f>=SUMIFS('Отчёт о платежах'!P3:P6,'Отчёт о платежах'!Q3:Q6,"Начисление",'Отчёт о платежах'!R3:R6,"Платёж за скидку по бонусам СберСпасибо",'Отчёт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маркетплейса",'Отчёт о платежах'!S3:S6,"Будет переведён по графику выплат") + SUMIFS('Отчёт о платежах'!P3:P6,'Отчёт о платежах'!Q3:Q6,"Начисление",'Отчёт о платежах'!R3:R6,"Платёж за скидку по баллам Яндекс Плюса",'Отчёт о платежах'!S3:S6,"Будет переведён по графику выплат") + SUMIFS('Отчёт о платежах'!P3:P6,'Отчёт о платежах'!Q3:Q6,"Возврат",'Отчёт о платежах'!R3:R6,"Возврат платежа за скидку по бонусам СберСпасибо",'Отчёт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маркетплейса",'Отчёт о платежах'!S3:S6,"Будет удержан из платежей покупателей") + SUMIFS('Отчёт о платежах'!P3:P6,'Отчёт о платежах'!Q3:Q6,"Возврат",'Отчёт о платежах'!R3:R6,"Возврат платежа за скидку по баллам Яндекс Плюса",'Отчёт о платежах'!S3:S6,"Будет удержан из платежей покупателей")</f>
        <v>0.0</v>
      </c>
    </row>
    <row r="15">
      <c r="A15" s="42" t="inlineStr">
        <is>
          <t>Итого:</t>
        </is>
      </c>
      <c r="B15" s="42"/>
      <c r="C15" s="42"/>
      <c r="D15" s="42"/>
      <c r="E15" s="42"/>
      <c r="F15" s="42"/>
      <c r="G15" s="42"/>
      <c r="H15" s="43"/>
      <c r="I15" s="44" t="n">
        <f>=SUM('Сводка'!I14:I14)</f>
        <v>0.0</v>
      </c>
      <c r="J15" s="44" t="n">
        <f>=SUM('Сводка'!J14:J14)</f>
        <v>0.0</v>
      </c>
      <c r="K15" s="44" t="n">
        <f>=SUM('Сводка'!K14:K14)</f>
        <v>0.0</v>
      </c>
      <c r="L15" s="44" t="n">
        <f>=SUM('Сводка'!L14:L14)</f>
        <v>0.0</v>
      </c>
      <c r="M15" s="44" t="n">
        <f>=SUM('Сводка'!M14:M14)</f>
        <v>0.0</v>
      </c>
      <c r="N15" s="44" t="n">
        <f>=SUM('Сводка'!N14:N14)</f>
        <v>0.0</v>
      </c>
      <c r="O15" s="43"/>
      <c r="P15" s="44" t="n">
        <f>=SUM('Сводка'!P14:P14)</f>
        <v>0.0</v>
      </c>
      <c r="Q15" s="44" t="n">
        <f>=SUM('Сводка'!Q14:Q14)</f>
        <v>0.0</v>
      </c>
      <c r="R15" s="44" t="n">
        <f>=SUM('Сводка'!R14:R14)</f>
        <v>0.0</v>
      </c>
      <c r="S15" s="44" t="n">
        <f>=SUM('Сводка'!S14:S14)</f>
        <v>0.0</v>
      </c>
    </row>
    <row r="17">
      <c r="A17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</sheetData>
  <mergeCells count="4">
    <mergeCell ref="A12:G12"/>
    <mergeCell ref="H12:S12"/>
    <mergeCell ref="A15:G15"/>
    <mergeCell ref="A17:U17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7.578125" customWidth="true"/>
    <col min="9" max="9" width="29.296875" customWidth="true"/>
    <col min="10" max="10" width="17.578125" customWidth="true"/>
    <col min="11" max="11" width="17.578125" customWidth="true"/>
    <col min="12" max="12" width="17.578125" customWidth="true"/>
    <col min="13" max="13" width="25.390625" customWidth="true"/>
    <col min="14" max="14" width="25.390625" customWidth="true"/>
    <col min="15" max="15" width="17.578125" customWidth="true"/>
    <col min="16" max="16" width="25.390625" customWidth="true"/>
    <col min="17" max="17" width="17.578125" customWidth="true"/>
    <col min="18" max="18" width="33.203125" customWidth="true"/>
    <col min="19" max="19" width="33.203125" customWidth="true"/>
    <col min="20" max="20" width="13.671875" customWidth="true"/>
    <col min="21" max="21" width="13.671875" customWidth="true"/>
    <col min="22" max="22" width="21.484375" customWidth="tru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478261.0</v>
      </c>
      <c r="D3" s="71" t="inlineStr">
        <is>
          <t>supplier_478261</t>
        </is>
      </c>
      <c r="E3" s="71"/>
      <c r="F3" s="71" t="inlineStr">
        <is>
          <t>500001</t>
        </is>
      </c>
      <c r="G3" s="71"/>
      <c r="H3" s="71" t="inlineStr">
        <is>
          <t>17.08.2021</t>
        </is>
      </c>
      <c r="I3" s="71" t="inlineStr">
        <is>
          <t>11473769</t>
        </is>
      </c>
      <c r="J3" s="71" t="n">
        <v>6.2609542E7</v>
      </c>
      <c r="K3" s="71" t="inlineStr">
        <is>
          <t>62609542</t>
        </is>
      </c>
      <c r="L3" s="71" t="inlineStr">
        <is>
          <t>06.09.2021</t>
        </is>
      </c>
      <c r="M3" s="71" t="inlineStr">
        <is>
          <t>JBLENDURPEAKRED</t>
        </is>
      </c>
      <c r="N3" s="71" t="inlineStr">
        <is>
          <t>Беспроводные наушники JBL Endurance PEAK, red</t>
        </is>
      </c>
      <c r="O3" s="71" t="n">
        <v>1.0</v>
      </c>
      <c r="P3" s="63" t="n">
        <v>119388.0</v>
      </c>
      <c r="Q3" s="71" t="inlineStr">
        <is>
          <t>Начисление</t>
        </is>
      </c>
      <c r="R3" s="71" t="inlineStr">
        <is>
          <t>Платёж покупателя</t>
        </is>
      </c>
      <c r="S3" s="71" t="inlineStr">
        <is>
          <t>Переведён по графику выплат</t>
        </is>
      </c>
      <c r="T3" s="71" t="inlineStr">
        <is>
          <t>01.09.2021</t>
        </is>
      </c>
      <c r="U3" s="71" t="n">
        <v>629307.0</v>
      </c>
      <c r="V3" s="70" t="n">
        <v>1511299.0</v>
      </c>
    </row>
    <row r="4" customHeight="true" ht="25.0">
      <c r="A4" s="71" t="n">
        <v>10001.0</v>
      </c>
      <c r="B4" s="71" t="inlineStr">
        <is>
          <t>FBY</t>
        </is>
      </c>
      <c r="C4" s="71" t="n">
        <v>478261.0</v>
      </c>
      <c r="D4" s="71" t="inlineStr">
        <is>
          <t>supplier_478261</t>
        </is>
      </c>
      <c r="E4" s="71"/>
      <c r="F4" s="71" t="inlineStr">
        <is>
          <t>500001</t>
        </is>
      </c>
      <c r="G4" s="71"/>
      <c r="H4" s="71" t="inlineStr">
        <is>
          <t>06.09.2021</t>
        </is>
      </c>
      <c r="I4" s="71" t="inlineStr">
        <is>
          <t>61ae0ac0dbdc315c25713758</t>
        </is>
      </c>
      <c r="J4" s="71" t="n">
        <v>6.2609542E7</v>
      </c>
      <c r="K4" s="71" t="inlineStr">
        <is>
          <t>62609542</t>
        </is>
      </c>
      <c r="L4" s="71" t="inlineStr">
        <is>
          <t>06.09.2021</t>
        </is>
      </c>
      <c r="M4" s="71" t="inlineStr">
        <is>
          <t>JBLENDURPEAKRED</t>
        </is>
      </c>
      <c r="N4" s="71" t="inlineStr">
        <is>
          <t>Беспроводные наушники JBL Endurance PEAK, red</t>
        </is>
      </c>
      <c r="O4" s="71" t="n">
        <v>1.0</v>
      </c>
      <c r="P4" s="63" t="n">
        <v>-119388.0</v>
      </c>
      <c r="Q4" s="71" t="inlineStr">
        <is>
          <t>Возврат</t>
        </is>
      </c>
      <c r="R4" s="71" t="inlineStr">
        <is>
          <t>Возврат платежа покупателя</t>
        </is>
      </c>
      <c r="S4" s="71" t="inlineStr">
        <is>
          <t>Удержан из платежей покупателей</t>
        </is>
      </c>
      <c r="T4" s="71" t="inlineStr">
        <is>
          <t>07.09.2021</t>
        </is>
      </c>
      <c r="U4" s="71" t="n">
        <v>736693.0</v>
      </c>
      <c r="V4" s="70" t="n">
        <v>187501.0</v>
      </c>
    </row>
    <row r="5" customHeight="true" ht="25.0">
      <c r="A5" s="71" t="n">
        <v>10001.0</v>
      </c>
      <c r="B5" s="71" t="inlineStr">
        <is>
          <t>FBY</t>
        </is>
      </c>
      <c r="C5" s="71" t="n">
        <v>478261.0</v>
      </c>
      <c r="D5" s="71" t="inlineStr">
        <is>
          <t>supplier_478261</t>
        </is>
      </c>
      <c r="E5" s="71"/>
      <c r="F5" s="71" t="inlineStr">
        <is>
          <t>500001</t>
        </is>
      </c>
      <c r="G5" s="71"/>
      <c r="H5" s="71" t="inlineStr">
        <is>
          <t>09.09.2021</t>
        </is>
      </c>
      <c r="I5" s="71" t="inlineStr">
        <is>
          <t>13807592</t>
        </is>
      </c>
      <c r="J5" s="71" t="n">
        <v>6.2609542E7</v>
      </c>
      <c r="K5" s="71" t="inlineStr">
        <is>
          <t>62609542</t>
        </is>
      </c>
      <c r="L5" s="71" t="inlineStr">
        <is>
          <t>06.09.2021</t>
        </is>
      </c>
      <c r="M5" s="71" t="inlineStr">
        <is>
          <t>JBLENDURPEAKRED</t>
        </is>
      </c>
      <c r="N5" s="71" t="inlineStr">
        <is>
          <t>Беспроводные наушники JBL Endurance PEAK, red</t>
        </is>
      </c>
      <c r="O5" s="71" t="n">
        <v>1.0</v>
      </c>
      <c r="P5" s="63" t="n">
        <v>-119388.0</v>
      </c>
      <c r="Q5" s="71" t="inlineStr">
        <is>
          <t>Возврат</t>
        </is>
      </c>
      <c r="R5" s="71" t="inlineStr">
        <is>
          <t>Возврат платежа покупателя</t>
        </is>
      </c>
      <c r="S5" s="71" t="inlineStr">
        <is>
          <t>Удержан из платежей покупателей</t>
        </is>
      </c>
      <c r="T5" s="71" t="inlineStr">
        <is>
          <t>10.09.2021</t>
        </is>
      </c>
      <c r="U5" s="71" t="n">
        <v>808622.0</v>
      </c>
      <c r="V5" s="70" t="n">
        <v>16302.0</v>
      </c>
    </row>
    <row r="6" customHeight="true" ht="25.0">
      <c r="A6" s="71" t="n">
        <v>10001.0</v>
      </c>
      <c r="B6" s="71" t="inlineStr">
        <is>
          <t>FBY</t>
        </is>
      </c>
      <c r="C6" s="71" t="n">
        <v>478261.0</v>
      </c>
      <c r="D6" s="71" t="inlineStr">
        <is>
          <t>supplier_478261</t>
        </is>
      </c>
      <c r="E6" s="71"/>
      <c r="F6" s="71" t="inlineStr">
        <is>
          <t>500001</t>
        </is>
      </c>
      <c r="G6" s="71"/>
      <c r="H6" s="71" t="inlineStr">
        <is>
          <t>20.09.2021</t>
        </is>
      </c>
      <c r="I6" s="71" t="inlineStr">
        <is>
          <t>17681815</t>
        </is>
      </c>
      <c r="J6" s="71" t="n">
        <v>6.2609542E7</v>
      </c>
      <c r="K6" s="71" t="inlineStr">
        <is>
          <t>62609542</t>
        </is>
      </c>
      <c r="L6" s="71" t="inlineStr">
        <is>
          <t>06.09.2021</t>
        </is>
      </c>
      <c r="M6" s="71" t="inlineStr">
        <is>
          <t>JBLENDURPEAKRED</t>
        </is>
      </c>
      <c r="N6" s="71" t="inlineStr">
        <is>
          <t>Беспроводные наушники JBL Endurance PEAK, red</t>
        </is>
      </c>
      <c r="O6" s="71" t="n">
        <v>1.0</v>
      </c>
      <c r="P6" s="63" t="n">
        <v>119388.0</v>
      </c>
      <c r="Q6" s="71" t="inlineStr">
        <is>
          <t>Корректировка начисления</t>
        </is>
      </c>
      <c r="R6" s="71" t="inlineStr">
        <is>
          <t>Платёж покупателя</t>
        </is>
      </c>
      <c r="S6" s="71" t="inlineStr">
        <is>
          <t>Будет удержан для оплаты услуг</t>
        </is>
      </c>
      <c r="T6" s="71"/>
      <c r="U6" s="71"/>
      <c r="V6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2022-03-09T11:49:26Z</dcterms:created>
  <dc:creator>Apache POI</dc:creator>
</cp:coreProperties>
</file>