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F02EB55E-B803-4130-9E25-E844E26A5579}" xr6:coauthVersionLast="37" xr6:coauthVersionMax="47" xr10:uidLastSave="{00000000-0000-0000-0000-000000000000}"/>
  <bookViews>
    <workbookView xWindow="0" yWindow="0" windowWidth="22260" windowHeight="12648" xr2:uid="{00000000-000D-0000-FFFF-FFFF00000000}"/>
  </bookViews>
  <sheets>
    <sheet name="Dashboard" sheetId="3" r:id="rId1"/>
    <sheet name="Sheet1" sheetId="4" r:id="rId2"/>
    <sheet name="Games Scores" sheetId="1" r:id="rId3"/>
  </sheets>
  <externalReferences>
    <externalReference r:id="rId4"/>
  </externalReferences>
  <definedNames>
    <definedName name="_xlcn.WorksheetConnection_HZDvsGOW.xlsxBuisness" hidden="1">Buisness[]</definedName>
    <definedName name="_xlcn.WorksheetConnection_HZDvsGOW.xlsxFeatures" hidden="1">Features[]</definedName>
    <definedName name="_xlcn.WorksheetConnection_HZDvsGOW.xlsxGameplay" hidden="1">Gameplay[]</definedName>
    <definedName name="_xlcn.WorksheetConnection_HZDvsGOW.xlsxNarrative" hidden="1">Narrative[]</definedName>
    <definedName name="_xlcn.WorksheetConnection_HZDvsGOW.xlsxPersonal" hidden="1">Personal</definedName>
    <definedName name="_xlcn.WorksheetConnection_HZDvsGOW.xlsxWorldGameDesign" hidden="1">WorldGameDesign[]</definedName>
    <definedName name="_xlcn.WorksheetConnection_HZDvsGOWversion2.xlsbTable10" hidden="1">[1]!Table10</definedName>
    <definedName name="_xlcn.WorksheetConnection_TopRPGscomparison.xlsxGameScores" hidden="1">GameScores[]</definedName>
    <definedName name="_xlcn.WorksheetConnection_TopRPGscomparison.xlsxTable3" hidden="1">Table3[]</definedName>
    <definedName name="_xlcn.WorksheetConnection_TopRPGscomparison.xlsxTable91" hidden="1">Table9[]</definedName>
  </definedNames>
  <calcPr calcId="179021"/>
  <pivotCaches>
    <pivotCache cacheId="0" r:id="rId5"/>
  </pivotCaches>
  <extLst>
    <ext xmlns:x15="http://schemas.microsoft.com/office/spreadsheetml/2010/11/main" uri="{841E416B-1EF1-43b6-AB56-02D37102CBD5}">
      <x15:pivotCaches>
        <pivotCache cacheId="1" r:id="rId6"/>
        <pivotCache cacheId="2" r:id="rId7"/>
        <pivotCache cacheId="3" r:id="rId8"/>
        <pivotCache cacheId="4" r:id="rId9"/>
        <pivotCache cacheId="5" r:id="rId10"/>
        <pivotCache cacheId="8" r:id="rId11"/>
        <pivotCache cacheId="11" r:id="rId12"/>
        <pivotCache cacheId="14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  <x15:pivotTableReference r:id="rId17"/>
        <x15:pivotTableReference r:id="rId18"/>
        <x15:pivotTableReference r:id="rId19"/>
        <x15:pivotTableReference r:id="rId20"/>
        <x15:pivotTableReference r:id="rId2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9" name="Table9" connection="WorksheetConnection_Top RPGs comparison.xlsx!Table9"/>
          <x15:modelTable id="Table3" name="Table3" connection="WorksheetConnection_Top RPGs comparison.xlsx!Table3"/>
          <x15:modelTable id="GameScores" name="GameScores" connection="WorksheetConnection_Top RPGs comparison.xlsx!GameScores"/>
          <x15:modelTable id="WorldGameDesign" name="WorldGameDesign" connection="WorksheetConnection_HZD vs GOW.xlsx!WorldGameDesign"/>
          <x15:modelTable id="Personal" name="Personal" connection="WorksheetConnection_HZD vs GOW.xlsx!Personal"/>
          <x15:modelTable id="Narrative" name="Narrative" connection="WorksheetConnection_HZD vs GOW.xlsx!Narrative"/>
          <x15:modelTable id="Gameplay" name="Gameplay" connection="WorksheetConnection_HZD vs GOW.xlsx!Gameplay"/>
          <x15:modelTable id="Features" name="Features" connection="WorksheetConnection_HZD vs GOW.xlsx!Features"/>
          <x15:modelTable id="Buisness" name="Buisness" connection="WorksheetConnection_HZD vs GOW.xlsx!Buisness"/>
          <x15:modelTable id="Table10" name="Table10" connection="WorksheetConnection_HZD vs GOW (version 2).xlsb!Table10"/>
        </x15:modelTables>
      </x15:dataModel>
    </ext>
  </extLst>
</workbook>
</file>

<file path=xl/calcChain.xml><?xml version="1.0" encoding="utf-8"?>
<calcChain xmlns="http://schemas.openxmlformats.org/spreadsheetml/2006/main">
  <c r="P89" i="1" l="1"/>
  <c r="N89" i="1"/>
  <c r="L89" i="1"/>
  <c r="J89" i="1"/>
  <c r="H89" i="1"/>
  <c r="F89" i="1"/>
  <c r="D89" i="1"/>
  <c r="J229" i="1"/>
  <c r="B89" i="1"/>
  <c r="B84" i="1"/>
  <c r="N229" i="1"/>
  <c r="L229" i="1"/>
  <c r="H229" i="1"/>
  <c r="F229" i="1"/>
  <c r="D229" i="1"/>
  <c r="B229" i="1"/>
  <c r="P229" i="1"/>
  <c r="N84" i="1" l="1"/>
  <c r="P84" i="1"/>
  <c r="L84" i="1"/>
  <c r="J84" i="1"/>
  <c r="D84" i="1"/>
  <c r="H84" i="1"/>
  <c r="F84" i="1"/>
  <c r="P164" i="1" l="1"/>
  <c r="P147" i="1"/>
  <c r="P132" i="1"/>
  <c r="P115" i="1"/>
  <c r="P199" i="1"/>
  <c r="N164" i="1"/>
  <c r="L164" i="1"/>
  <c r="J164" i="1"/>
  <c r="H164" i="1"/>
  <c r="F164" i="1"/>
  <c r="D164" i="1"/>
  <c r="B164" i="1"/>
  <c r="N147" i="1"/>
  <c r="L147" i="1"/>
  <c r="J147" i="1"/>
  <c r="H147" i="1"/>
  <c r="F147" i="1"/>
  <c r="D147" i="1"/>
  <c r="B147" i="1"/>
  <c r="N132" i="1"/>
  <c r="L132" i="1"/>
  <c r="J132" i="1"/>
  <c r="H132" i="1"/>
  <c r="F132" i="1"/>
  <c r="D132" i="1"/>
  <c r="B132" i="1"/>
  <c r="N115" i="1"/>
  <c r="L115" i="1"/>
  <c r="J115" i="1"/>
  <c r="H115" i="1"/>
  <c r="F115" i="1"/>
  <c r="D115" i="1"/>
  <c r="B115" i="1"/>
  <c r="N199" i="1"/>
  <c r="L199" i="1"/>
  <c r="J199" i="1"/>
  <c r="H199" i="1"/>
  <c r="F199" i="1"/>
  <c r="D199" i="1"/>
  <c r="B1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06EBF0-EC08-427C-822E-2677C33F26C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ZD vs GOW (version 2).xlsb!Table10" type="102" refreshedVersion="6" minRefreshableVersion="5">
    <extLst>
      <ext xmlns:x15="http://schemas.microsoft.com/office/spreadsheetml/2010/11/main" uri="{DE250136-89BD-433C-8126-D09CA5730AF9}">
        <x15:connection id="Table10" autoDelete="1">
          <x15:rangePr sourceName="_xlcn.WorksheetConnection_HZDvsGOWversion2.xlsbTable10"/>
        </x15:connection>
      </ext>
    </extLst>
  </connection>
  <connection id="3" xr16:uid="{00000000-0015-0000-FFFF-FFFF02000000}" name="WorksheetConnection_HZD vs GOW.xlsx!Buisness" type="102" refreshedVersion="6" minRefreshableVersion="5">
    <extLst>
      <ext xmlns:x15="http://schemas.microsoft.com/office/spreadsheetml/2010/11/main" uri="{DE250136-89BD-433C-8126-D09CA5730AF9}">
        <x15:connection id="Buisness" autoDelete="1">
          <x15:rangePr sourceName="_xlcn.WorksheetConnection_HZDvsGOW.xlsxBuisness"/>
        </x15:connection>
      </ext>
    </extLst>
  </connection>
  <connection id="4" xr16:uid="{00000000-0015-0000-FFFF-FFFF03000000}" name="WorksheetConnection_HZD vs GOW.xlsx!Features" type="102" refreshedVersion="6" minRefreshableVersion="5">
    <extLst>
      <ext xmlns:x15="http://schemas.microsoft.com/office/spreadsheetml/2010/11/main" uri="{DE250136-89BD-433C-8126-D09CA5730AF9}">
        <x15:connection id="Features" autoDelete="1">
          <x15:rangePr sourceName="_xlcn.WorksheetConnection_HZDvsGOW.xlsxFeatures"/>
        </x15:connection>
      </ext>
    </extLst>
  </connection>
  <connection id="5" xr16:uid="{00000000-0015-0000-FFFF-FFFF04000000}" name="WorksheetConnection_HZD vs GOW.xlsx!Gameplay" type="102" refreshedVersion="6" minRefreshableVersion="5">
    <extLst>
      <ext xmlns:x15="http://schemas.microsoft.com/office/spreadsheetml/2010/11/main" uri="{DE250136-89BD-433C-8126-D09CA5730AF9}">
        <x15:connection id="Gameplay" autoDelete="1">
          <x15:rangePr sourceName="_xlcn.WorksheetConnection_HZDvsGOW.xlsxGameplay"/>
        </x15:connection>
      </ext>
    </extLst>
  </connection>
  <connection id="6" xr16:uid="{00000000-0015-0000-FFFF-FFFF05000000}" name="WorksheetConnection_HZD vs GOW.xlsx!Narrative" type="102" refreshedVersion="6" minRefreshableVersion="5">
    <extLst>
      <ext xmlns:x15="http://schemas.microsoft.com/office/spreadsheetml/2010/11/main" uri="{DE250136-89BD-433C-8126-D09CA5730AF9}">
        <x15:connection id="Narrative" autoDelete="1">
          <x15:rangePr sourceName="_xlcn.WorksheetConnection_HZDvsGOW.xlsxNarrative"/>
        </x15:connection>
      </ext>
    </extLst>
  </connection>
  <connection id="7" xr16:uid="{00000000-0015-0000-FFFF-FFFF06000000}" name="WorksheetConnection_HZD vs GOW.xlsx!Personal" type="102" refreshedVersion="6" minRefreshableVersion="5">
    <extLst>
      <ext xmlns:x15="http://schemas.microsoft.com/office/spreadsheetml/2010/11/main" uri="{DE250136-89BD-433C-8126-D09CA5730AF9}">
        <x15:connection id="Personal">
          <x15:rangePr sourceName="_xlcn.WorksheetConnection_HZDvsGOW.xlsxPersonal"/>
        </x15:connection>
      </ext>
    </extLst>
  </connection>
  <connection id="8" xr16:uid="{00000000-0015-0000-FFFF-FFFF07000000}" name="WorksheetConnection_HZD vs GOW.xlsx!WorldGameDesign" type="102" refreshedVersion="6" minRefreshableVersion="5">
    <extLst>
      <ext xmlns:x15="http://schemas.microsoft.com/office/spreadsheetml/2010/11/main" uri="{DE250136-89BD-433C-8126-D09CA5730AF9}">
        <x15:connection id="WorldGameDesign" autoDelete="1">
          <x15:rangePr sourceName="_xlcn.WorksheetConnection_HZDvsGOW.xlsxWorldGameDesign"/>
        </x15:connection>
      </ext>
    </extLst>
  </connection>
  <connection id="9" xr16:uid="{8749FEA4-0D33-448F-BA0E-200B33A70B79}" name="WorksheetConnection_Top RPGs comparison.xlsx!GameScores" type="102" refreshedVersion="6" minRefreshableVersion="5">
    <extLst>
      <ext xmlns:x15="http://schemas.microsoft.com/office/spreadsheetml/2010/11/main" uri="{DE250136-89BD-433C-8126-D09CA5730AF9}">
        <x15:connection id="GameScores" autoDelete="1">
          <x15:rangePr sourceName="_xlcn.WorksheetConnection_TopRPGscomparison.xlsxGameScores"/>
        </x15:connection>
      </ext>
    </extLst>
  </connection>
  <connection id="10" xr16:uid="{C0CC27FD-9409-418F-B737-A7CC2E3FFA3A}" name="WorksheetConnection_Top RPGs comparison.xlsx!Table3" type="102" refreshedVersion="6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TopRPGscomparison.xlsxTable3"/>
        </x15:connection>
      </ext>
    </extLst>
  </connection>
  <connection id="11" xr16:uid="{828C9D51-E35C-4A86-9F91-6CBD60140AF1}" name="WorksheetConnection_Top RPGs comparison.xlsx!Table9" type="102" refreshedVersion="6" minRefreshableVersion="5">
    <extLst>
      <ext xmlns:x15="http://schemas.microsoft.com/office/spreadsheetml/2010/11/main" uri="{DE250136-89BD-433C-8126-D09CA5730AF9}">
        <x15:connection id="Table9" autoDelete="1">
          <x15:rangePr sourceName="_xlcn.WorksheetConnection_TopRPGscomparison.xlsxTable91"/>
        </x15:connection>
      </ext>
    </extLst>
  </connection>
</connections>
</file>

<file path=xl/sharedStrings.xml><?xml version="1.0" encoding="utf-8"?>
<sst xmlns="http://schemas.openxmlformats.org/spreadsheetml/2006/main" count="1584" uniqueCount="722">
  <si>
    <t>Horizon Zero Dawn</t>
  </si>
  <si>
    <t>God of War</t>
  </si>
  <si>
    <t>World</t>
  </si>
  <si>
    <t>Map</t>
  </si>
  <si>
    <t>Weapons</t>
  </si>
  <si>
    <t>Skills</t>
  </si>
  <si>
    <t>Enemies</t>
  </si>
  <si>
    <t>Story</t>
  </si>
  <si>
    <t>Characters</t>
  </si>
  <si>
    <t>Main Character</t>
  </si>
  <si>
    <t>Lore</t>
  </si>
  <si>
    <t>Theme of the Game</t>
  </si>
  <si>
    <t>Dialogs</t>
  </si>
  <si>
    <t>Aestetics</t>
  </si>
  <si>
    <t>Pacing</t>
  </si>
  <si>
    <t>Puzzles</t>
  </si>
  <si>
    <t>Combat</t>
  </si>
  <si>
    <t>Particles</t>
  </si>
  <si>
    <t xml:space="preserve"> Criteria</t>
  </si>
  <si>
    <t>Personal Drama</t>
  </si>
  <si>
    <t>Grind</t>
  </si>
  <si>
    <t>Bosses</t>
  </si>
  <si>
    <t>Secondary quests</t>
  </si>
  <si>
    <t>HZD comment</t>
  </si>
  <si>
    <t>GoW comment</t>
  </si>
  <si>
    <t>Owercrowded with activities</t>
  </si>
  <si>
    <t>Clean (bad teleports),running on the same places</t>
  </si>
  <si>
    <t>10 weapons, 1 melee</t>
  </si>
  <si>
    <t>3 weapons</t>
  </si>
  <si>
    <t>Wast ecosystem of robots,humans</t>
  </si>
  <si>
    <t>Copy-past of unatractive enemies</t>
  </si>
  <si>
    <t>Good story,missing some elements</t>
  </si>
  <si>
    <t>Silens,Rost,Elisabeth,Faro,Aratak,Helis,Herres</t>
  </si>
  <si>
    <t>Cratos,Arteus,Freia,Mimir,Baldur,Dwarves.</t>
  </si>
  <si>
    <t>Good backstory, dim in dialogs</t>
  </si>
  <si>
    <t>Using Greece and North Myphology</t>
  </si>
  <si>
    <t>Tribepunk,Techno,postapocaliptic,rpg,future</t>
  </si>
  <si>
    <t>North Miphology represantation</t>
  </si>
  <si>
    <t>Simple dialogs,exept the main events</t>
  </si>
  <si>
    <t>Only day,6 Little worlds</t>
  </si>
  <si>
    <t>Ragged,unconsistant</t>
  </si>
  <si>
    <t>Straight to the point</t>
  </si>
  <si>
    <t>Few, not hard,fast</t>
  </si>
  <si>
    <t>Fully opens in the end of game and expansion</t>
  </si>
  <si>
    <t>Dinamic combat</t>
  </si>
  <si>
    <t>Top quality,glossy effect</t>
  </si>
  <si>
    <t>Top quality,realism(kinda)</t>
  </si>
  <si>
    <t>Everywhere</t>
  </si>
  <si>
    <t xml:space="preserve">Without parents,exiled from society,Not trusting enyone </t>
  </si>
  <si>
    <t>Wife dead,killed his family,son don’t listen</t>
  </si>
  <si>
    <t>Big problems with pc on launch,took 6 month to fix</t>
  </si>
  <si>
    <t>Big grind, but with results in the end</t>
  </si>
  <si>
    <t>A lot of bosses,humans,robots,AI</t>
  </si>
  <si>
    <t>4-5 boss fight,4 enemies, other bosses are reskin</t>
  </si>
  <si>
    <t>Few good,most are grind</t>
  </si>
  <si>
    <t>Some good,some grind</t>
  </si>
  <si>
    <t>Other Media dependency</t>
  </si>
  <si>
    <t>4 game in a row,sets up the next one in the story</t>
  </si>
  <si>
    <t>Too much puzzels on every step</t>
  </si>
  <si>
    <t>New IP, can play without knowing anything</t>
  </si>
  <si>
    <t>Good personal story,not enough main charactes(like Odin)</t>
  </si>
  <si>
    <t>Full of backstory and have his point at everything</t>
  </si>
  <si>
    <t>Unique (Worlds Apocalypse,Project ZD,Odyssey)</t>
  </si>
  <si>
    <t>Good in Father-Son dinamics,situational good/bad</t>
  </si>
  <si>
    <t>6 Bioms of future Earth(night and day),bunkers</t>
  </si>
  <si>
    <t>Some grind,not good not terrible</t>
  </si>
  <si>
    <t>Bugs &amp; performance</t>
  </si>
  <si>
    <t>Music</t>
  </si>
  <si>
    <t>6 (4 + 2) hours of soundtrack</t>
  </si>
  <si>
    <t>Optimisation &amp; Engine</t>
  </si>
  <si>
    <t>Decima (heavy engine)</t>
  </si>
  <si>
    <t>Vulkan (top optimisation)</t>
  </si>
  <si>
    <t>1 hour of Soundtrack</t>
  </si>
  <si>
    <t>Small 6 worlds, good water</t>
  </si>
  <si>
    <t>Few bugs on pc launch,memory leak</t>
  </si>
  <si>
    <t>Horizon Forbidden West</t>
  </si>
  <si>
    <t>Forbiden West Comment</t>
  </si>
  <si>
    <t>Top quality</t>
  </si>
  <si>
    <t>Beta,Silens,Tilda,Elisabeth,Faro,Katallo,Erend</t>
  </si>
  <si>
    <t>Some character development, some good dialogs</t>
  </si>
  <si>
    <t>Not great not terrible</t>
  </si>
  <si>
    <t>10 weapons, maybe more in future</t>
  </si>
  <si>
    <t>a lot of puzzles,simple grindy</t>
  </si>
  <si>
    <t>Fully opens in the end of game</t>
  </si>
  <si>
    <t>Bugs on launch,graphical glitches, animations bugs</t>
  </si>
  <si>
    <t>Can play without knowing anything, explained everything</t>
  </si>
  <si>
    <t>Loot</t>
  </si>
  <si>
    <t>Game Start</t>
  </si>
  <si>
    <t>Grind loot, not much</t>
  </si>
  <si>
    <t>Very good, almost perfect</t>
  </si>
  <si>
    <t>Almost no loot</t>
  </si>
  <si>
    <t>Near perfect</t>
  </si>
  <si>
    <t>Too much loot</t>
  </si>
  <si>
    <t>Terrible Start, no hook</t>
  </si>
  <si>
    <t>Tribepunk,Techno,postapocaliptic,rpg,future, space</t>
  </si>
  <si>
    <t>Good big dialogs(sometimes too big), still bad side dialogs</t>
  </si>
  <si>
    <t>7 Bioms of future Earth(night and day),bunkers,base,tribe settlements</t>
  </si>
  <si>
    <t>don’t know how to communicate,save the world,thinks too much of herself</t>
  </si>
  <si>
    <t>Cool Story Moments</t>
  </si>
  <si>
    <t>10 moments</t>
  </si>
  <si>
    <t>12 moments</t>
  </si>
  <si>
    <t>14 moments (-2 for quality)</t>
  </si>
  <si>
    <t>Memorable Music Tracks</t>
  </si>
  <si>
    <t>10 (good ambience track calculated 2:1)</t>
  </si>
  <si>
    <t>7 (tracks with small good pieces calculated 2:1)</t>
  </si>
  <si>
    <t>Critics &amp; players scores</t>
  </si>
  <si>
    <t>4 tracks</t>
  </si>
  <si>
    <t xml:space="preserve"> 81.8% Metacritic all platforms + steam score </t>
  </si>
  <si>
    <t>92.4% score Metacritic all platforms + steam score</t>
  </si>
  <si>
    <t>80% score Metacritic all platforms + steam score</t>
  </si>
  <si>
    <t>Trailers</t>
  </si>
  <si>
    <t>No false info,no made up missions,good trailers</t>
  </si>
  <si>
    <t>Exellent trailers,some content changed in game</t>
  </si>
  <si>
    <t>Overall good trailers, cringe moments</t>
  </si>
  <si>
    <t>Platforms availability</t>
  </si>
  <si>
    <t>PS4,PS4 PRO,PS5,PC (No xbox,console exclusive)</t>
  </si>
  <si>
    <t>Editions</t>
  </si>
  <si>
    <t>4 editons</t>
  </si>
  <si>
    <t>4 editions (free upgrade ps4-ps5) big statues</t>
  </si>
  <si>
    <t>Marketing/Hype/Scandals</t>
  </si>
  <si>
    <t>fresh game idea marketing, some don’t like feminism</t>
  </si>
  <si>
    <t>Old fanbase and good name,anticipated</t>
  </si>
  <si>
    <t>Succeseful sequel hype,sony AAA hype, face scandal,mass effect 2 scandal</t>
  </si>
  <si>
    <t>Release date</t>
  </si>
  <si>
    <t>Owershadoved by Legend of Zelda</t>
  </si>
  <si>
    <t xml:space="preserve">Overshadowed by Elden Ring </t>
  </si>
  <si>
    <t>No holydays,Hellblade in 1 week</t>
  </si>
  <si>
    <t>Aftertaste &amp; Sequel ideas</t>
  </si>
  <si>
    <t>Lessons from Game</t>
  </si>
  <si>
    <t>Studio reputation after</t>
  </si>
  <si>
    <t>Board/Ingame Games</t>
  </si>
  <si>
    <t>Same level of respect, gained some more reputation</t>
  </si>
  <si>
    <t>From mid-developer to AAA studio,bought 5 floor building</t>
  </si>
  <si>
    <t>Confirmed their level</t>
  </si>
  <si>
    <t>Board Game (6.7 of 10 score)</t>
  </si>
  <si>
    <t>Board Game (7.1 score)</t>
  </si>
  <si>
    <t>In game Board game</t>
  </si>
  <si>
    <t>Game Innovations(tech)</t>
  </si>
  <si>
    <t>Game Innov.(gameplay)</t>
  </si>
  <si>
    <t>Decima engine,visuals.</t>
  </si>
  <si>
    <t>Good overal quality(super balanced game)</t>
  </si>
  <si>
    <t>Visuals, details</t>
  </si>
  <si>
    <t>Robots parts mechanics, unique weapons</t>
  </si>
  <si>
    <t>Unique weapons</t>
  </si>
  <si>
    <t>Replayability</t>
  </si>
  <si>
    <t>Low (new game + for difficulty)</t>
  </si>
  <si>
    <t>High (new game + with new loot, big world,difficulty)</t>
  </si>
  <si>
    <t>No New game + on release, big world, big story</t>
  </si>
  <si>
    <t>DLC or content updates</t>
  </si>
  <si>
    <t>No</t>
  </si>
  <si>
    <t>Store and DLC confirmed</t>
  </si>
  <si>
    <t>Pc version,Board game,Sequel,tech updates,community</t>
  </si>
  <si>
    <t>DLC,Store,Sequel,Tech updates,Community</t>
  </si>
  <si>
    <t>After release Suport Cycle</t>
  </si>
  <si>
    <t>Much ways to expand story,cool game with cool ideas</t>
  </si>
  <si>
    <t>Ragnarok incoming,quality game,not enough scale</t>
  </si>
  <si>
    <t>Fixed on incoming enemy,no intrigue for next game.Good sci-fi story</t>
  </si>
  <si>
    <t>10 lessons.Beeng Smart is nothing, you need to act</t>
  </si>
  <si>
    <t>Father and Son lessons</t>
  </si>
  <si>
    <t>Plot Twists</t>
  </si>
  <si>
    <t>4 plot twists (2 strong)</t>
  </si>
  <si>
    <t>3 plot twists</t>
  </si>
  <si>
    <t>Around 7</t>
  </si>
  <si>
    <t>Variaty</t>
  </si>
  <si>
    <t>Low,open new dialogs in different story moments,5 choices</t>
  </si>
  <si>
    <t>No variaty</t>
  </si>
  <si>
    <t>Companions mechanics</t>
  </si>
  <si>
    <t>Medioce,only on certain missions, coming to finale</t>
  </si>
  <si>
    <t>Arteus, can upgrade, Mimir keeps good company</t>
  </si>
  <si>
    <t>Base, on certain missions,a lot of dialogue,comp missions,final mission</t>
  </si>
  <si>
    <t>Turnaments/arenas</t>
  </si>
  <si>
    <t>World with infinite enemies(trial)</t>
  </si>
  <si>
    <t>Trial grounds,Frozen wilds chieftan trials,story arena</t>
  </si>
  <si>
    <t>fight clubs,Grand Arena,trial grounds, rewards for everything,racing</t>
  </si>
  <si>
    <t>Battles/Sieges</t>
  </si>
  <si>
    <t>1 big battle,2 small</t>
  </si>
  <si>
    <t>3 small</t>
  </si>
  <si>
    <t>4 battles ( 2 medium, 2 small)</t>
  </si>
  <si>
    <t>Transportation</t>
  </si>
  <si>
    <t>Boat, fast travel wth ring running</t>
  </si>
  <si>
    <t>2 ground mounts,fast travel with resources</t>
  </si>
  <si>
    <t>Boat,3 ground mounts,1 flying , fast travel with resources,glider</t>
  </si>
  <si>
    <t>Special features</t>
  </si>
  <si>
    <t>Underwater, grapling hook, vizor,machines override, bank,rumors,vela surges</t>
  </si>
  <si>
    <t>Vizor, Machines override</t>
  </si>
  <si>
    <t>None</t>
  </si>
  <si>
    <t>4, 1 very strong, 3 small</t>
  </si>
  <si>
    <t>Impact on game world</t>
  </si>
  <si>
    <t>Naïve/Cringe moments</t>
  </si>
  <si>
    <t>6 moments</t>
  </si>
  <si>
    <t>2 moments</t>
  </si>
  <si>
    <t>4 moments</t>
  </si>
  <si>
    <t>Made Odin and Women angry,told son hes a god</t>
  </si>
  <si>
    <t>Rebooted GAIA,Ended Zenith threat,Open final(no earth restored shown),ended rebellion</t>
  </si>
  <si>
    <t>Saved Earth from Hades,Discovered Zero Dawn,Grew up,Ended Rebellion,freed CYAN</t>
  </si>
  <si>
    <t>Cyberpunk</t>
  </si>
  <si>
    <t>Cyberpunk Comment</t>
  </si>
  <si>
    <t>5 districts,desert</t>
  </si>
  <si>
    <t>good map,bad minimap</t>
  </si>
  <si>
    <t>5 skill trees</t>
  </si>
  <si>
    <t>4 little trees</t>
  </si>
  <si>
    <t>Wast ecosystem of robots,humans, a lot  of machines have 2 patterns attack</t>
  </si>
  <si>
    <t>Gansters,arasaka soldiers,some robots</t>
  </si>
  <si>
    <t>Jonhy,Takemura,Hanako,Judi,Panam,Jackie,Rogue,Delamain</t>
  </si>
  <si>
    <t>V,interesting char dilemma,some life turns,bad background</t>
  </si>
  <si>
    <t>Cyberpunk standart lore,corporate world with high crime</t>
  </si>
  <si>
    <t>Cyberpunk,future,crime,social problems,minkind sins</t>
  </si>
  <si>
    <t>realistic dialogs,some good some bad, annoying phone calls,stupid messages</t>
  </si>
  <si>
    <t>Day night cycle,Big futuristic city,desert</t>
  </si>
  <si>
    <t>Not bad pacing,short story,you remember the story elements between missions</t>
  </si>
  <si>
    <t>Hacking puzzels, you can avoid this mechanics</t>
  </si>
  <si>
    <t>Melee combat suck,some tools useless,shooting is ok</t>
  </si>
  <si>
    <t>only in explosions</t>
  </si>
  <si>
    <t>Survive, choose who lives, Jonhy or you</t>
  </si>
  <si>
    <t>Unplayable on start, bad performance</t>
  </si>
  <si>
    <t>Big grind is possible,not satysfied results</t>
  </si>
  <si>
    <t>Few good</t>
  </si>
  <si>
    <t>2 hours of soundtrack</t>
  </si>
  <si>
    <t>Red Engine (bugs,bad loads,bad performance, physics and water errors)</t>
  </si>
  <si>
    <t>few unique loot,reskinned multiple guns and armor</t>
  </si>
  <si>
    <t>standard prologue, very short,good robbing misson,Chip drama</t>
  </si>
  <si>
    <t>7 moments</t>
  </si>
  <si>
    <t>5 tracks</t>
  </si>
  <si>
    <t>7.76% score Metacritic all platforms + steam score</t>
  </si>
  <si>
    <t>Exellent trailers,significant  content change in game,false marketing</t>
  </si>
  <si>
    <t>PS4,PS4 PRO,PS5,PC,Xbox X,Xbox One,Stadia</t>
  </si>
  <si>
    <t>2 editions</t>
  </si>
  <si>
    <t>2 plot twists</t>
  </si>
  <si>
    <t xml:space="preserve"> Mega Hype, superscandal on release</t>
  </si>
  <si>
    <t>Depressive ending,not fulfilled promises,no sequel ideas</t>
  </si>
  <si>
    <t>Studio reputation destroyed,lawsuits</t>
  </si>
  <si>
    <t>Big futursitic city,high texture and objects density</t>
  </si>
  <si>
    <t>Smart weapons</t>
  </si>
  <si>
    <t>Bug patches to the end of game support</t>
  </si>
  <si>
    <t>Pc version,DLC,Board game,Sequel,tech updates,community</t>
  </si>
  <si>
    <t>Tech updates,community</t>
  </si>
  <si>
    <t>Around 4</t>
  </si>
  <si>
    <t>7 Endings, 3 prologues</t>
  </si>
  <si>
    <t>Some companions can assist on missions,some little romance</t>
  </si>
  <si>
    <t>1 battle, multi mob grind locations</t>
  </si>
  <si>
    <t>Multiple cars,motorcycles</t>
  </si>
  <si>
    <t>Implants,mantis blades,hacking,light string</t>
  </si>
  <si>
    <t>Destroyed Arasaka,(only in some endings), become legendary mercenary</t>
  </si>
  <si>
    <t>1 more time maximum(0 time if you see prologues and endings)</t>
  </si>
  <si>
    <t>fight clubs, 2 clubs,some interactivity</t>
  </si>
  <si>
    <t>1 cringe moment</t>
  </si>
  <si>
    <t>Mass Effect 2</t>
  </si>
  <si>
    <t>Very emotional moments</t>
  </si>
  <si>
    <t>around 3 (mostly depressive)</t>
  </si>
  <si>
    <t>around 3 (depressive,relevation,super relevation) (sml - 0.5,mid - 1,strong -2,Sst - 2.5)</t>
  </si>
  <si>
    <t>Around 3 (depressive,depressive,depressive catharsis)</t>
  </si>
  <si>
    <t>Around 4 (relevation,depressive,catharsis)</t>
  </si>
  <si>
    <t>Skyrim</t>
  </si>
  <si>
    <t>Skyrim Commentary</t>
  </si>
  <si>
    <t>Mods/Moddability</t>
  </si>
  <si>
    <t>Some cosmetic mods,closed code (80 Nm)</t>
  </si>
  <si>
    <t>Some cosmetic mods,closed code (100nm)</t>
  </si>
  <si>
    <t>Expected Some cosmetic mods,closed code (80 Nm)</t>
  </si>
  <si>
    <t>Moddable (2540 mods)</t>
  </si>
  <si>
    <t>Deus Ex  Human Revolution</t>
  </si>
  <si>
    <t>DE HR Commentary</t>
  </si>
  <si>
    <t>Nessesity of this part</t>
  </si>
  <si>
    <t>New IP, cyberpunk open world gta,no analogue</t>
  </si>
  <si>
    <t>good galaxy map,mid minimap</t>
  </si>
  <si>
    <t>Social groups in game</t>
  </si>
  <si>
    <t>5 tribes,Bandits,Rebel Group</t>
  </si>
  <si>
    <t>2 gods groups,giants,outcasts.</t>
  </si>
  <si>
    <t>6 bands,Nomads,Arasaka</t>
  </si>
  <si>
    <t>4 tribes,2 additional,Far Zenith,Quen,Regalla rebels,Sons of Prometheus,Shadow Remnants</t>
  </si>
  <si>
    <t>Original IP with new ideas,unique setting,a lot of lessons</t>
  </si>
  <si>
    <t>Literally no need,10 years after last part,interesting setting</t>
  </si>
  <si>
    <t>Main Features,Failed Feat.</t>
  </si>
  <si>
    <t>God with axe/doom blades,vengance/Boy-Father relations</t>
  </si>
  <si>
    <t>Character customization</t>
  </si>
  <si>
    <t>18 outfits,can disable helmet</t>
  </si>
  <si>
    <t>41 outfits,can use face paints and change colors</t>
  </si>
  <si>
    <t>41 outfits</t>
  </si>
  <si>
    <t>around 300 armor pieces,can choose sex and body</t>
  </si>
  <si>
    <t>42 armors, can choose sex and looks</t>
  </si>
  <si>
    <t>22 weapons</t>
  </si>
  <si>
    <t>42 weapons</t>
  </si>
  <si>
    <t>Around 170</t>
  </si>
  <si>
    <t>can choose race,sex, around 400 closes and armors</t>
  </si>
  <si>
    <t>cant customize</t>
  </si>
  <si>
    <t>94 weapons,all familiar,smart weapons</t>
  </si>
  <si>
    <t>Robot-Dinosaurs,tribal bow/spear combat,Ais and bunkers</t>
  </si>
  <si>
    <t>Robot dinasaurs,underwater not so good,can fly,team,space sci-fi</t>
  </si>
  <si>
    <t>Chip,corpo-bad narrative,sin city,cyberlife, missing features(a lot)</t>
  </si>
  <si>
    <t>Map is ok</t>
  </si>
  <si>
    <t>6 classes,companion classes</t>
  </si>
  <si>
    <t>3 big skill trees</t>
  </si>
  <si>
    <t>6 big skill trees,active skills</t>
  </si>
  <si>
    <t>Adam Smasher,some gang elite mobs</t>
  </si>
  <si>
    <t>Good concept with chip,depressing in general,variaty in finals</t>
  </si>
  <si>
    <t>Joker,Illusive man,Miranda,Liara,Garrus,Secretary,Aria,Zaid, Talah Vazir,Thein</t>
  </si>
  <si>
    <t>Suicide mission,reborn and crew building,dark galaxy,crew stories</t>
  </si>
  <si>
    <t>Robots,Criminals,collectors (cool),mercenaries</t>
  </si>
  <si>
    <t>10 locations,2 cities</t>
  </si>
  <si>
    <t>Wast world with 6 bioms,bad water,cities is poor,exept 1</t>
  </si>
  <si>
    <t>7 bioms, multiple unique alive cities</t>
  </si>
  <si>
    <t>15 small  locations, galaxy to explore (small 1 to 3 to big),3 main settlements</t>
  </si>
  <si>
    <t>7 bioms,7 small settlements</t>
  </si>
  <si>
    <t>18 skill trees</t>
  </si>
  <si>
    <t>20 augments,all very useful</t>
  </si>
  <si>
    <t>Bandits,Imperials,daedra,stormcloacks,dragons,vampires,monsters,cultists</t>
  </si>
  <si>
    <t>Fantasy epic,civil war,wampire dlc stories,daedra lors dlc</t>
  </si>
  <si>
    <t>Jarl Balgruf,Ulfric,General Tulius,Serana,Some support characters</t>
  </si>
  <si>
    <t>Mercenaries,robots,turrets,</t>
  </si>
  <si>
    <t>One of the best stories</t>
  </si>
  <si>
    <t>Sheriff,Megan,Malik,Zhao Yun Ru, Namir,Hugh Darrow,Fedorova,Bob,Eliza Cassan,Mr Chen</t>
  </si>
  <si>
    <t>Commander Shepard, Good/evil</t>
  </si>
  <si>
    <t>Dragonborn</t>
  </si>
  <si>
    <t>Adam Jensen,badass</t>
  </si>
  <si>
    <t>Mass effect galaxy lore, good race development</t>
  </si>
  <si>
    <t>Elder Scrolls lore</t>
  </si>
  <si>
    <t>Deus Ex Lore</t>
  </si>
  <si>
    <t xml:space="preserve">Space Sci-fi,team building, saving the galaxy </t>
  </si>
  <si>
    <t>Stop world end, explore skyrim,stop civil war (pretty generic)</t>
  </si>
  <si>
    <t>stop illuminats, save gf, help your boss</t>
  </si>
  <si>
    <t>Atmosperhic dialogs with skyrim folks</t>
  </si>
  <si>
    <t>Dialogs with co-workers and boss,dialogs with secial outcome with bosses</t>
  </si>
  <si>
    <t>Interesting dilogs to the point with multiple races and comps,renegat and par.options</t>
  </si>
  <si>
    <t>Space,planets,cities,spacestations,ships</t>
  </si>
  <si>
    <t>North nature,caves,castles,mountains</t>
  </si>
  <si>
    <t>Future cities,arctic station,factories and labs</t>
  </si>
  <si>
    <t>Near perfect, all on the right place,exiting start</t>
  </si>
  <si>
    <t>Free exploring,good prologue</t>
  </si>
  <si>
    <t>Good prologue,next misson always near</t>
  </si>
  <si>
    <t>Some puzzles,not annoying</t>
  </si>
  <si>
    <t>Puzzles on dungeons, personally don’t like them</t>
  </si>
  <si>
    <t>hacking, kinda cool</t>
  </si>
  <si>
    <t>Shooting,omniblade,skills,comp skills,special weapons,cops aid</t>
  </si>
  <si>
    <t>melee and range weapons,magic,screams,mount combat,comps aid,steals</t>
  </si>
  <si>
    <t>lethal and nonlethal,steals,melee, implants</t>
  </si>
  <si>
    <t xml:space="preserve">Very good </t>
  </si>
  <si>
    <t>Good,beautiful with updates,extreme with mods</t>
  </si>
  <si>
    <t>Average, faces not very good</t>
  </si>
  <si>
    <t>no</t>
  </si>
  <si>
    <t>no,only in explosions</t>
  </si>
  <si>
    <t>small amount</t>
  </si>
  <si>
    <t>no, only in explosions</t>
  </si>
  <si>
    <t>save galaxy,cant failed, working for shady corp</t>
  </si>
  <si>
    <t>Live up to dragonborn</t>
  </si>
  <si>
    <t>Save GF,loss half body,vengance</t>
  </si>
  <si>
    <t>perfect,can run on integrated graphics</t>
  </si>
  <si>
    <t>customizable,bad LOD distance,fog covered</t>
  </si>
  <si>
    <t>stable,no issues, no +</t>
  </si>
  <si>
    <t>Grind of comp missions,not grindy</t>
  </si>
  <si>
    <t>A lot of things to grind</t>
  </si>
  <si>
    <t>Credits grind,normal</t>
  </si>
  <si>
    <t>Collectors, elite mercenaries</t>
  </si>
  <si>
    <t>Generally good,not much of them</t>
  </si>
  <si>
    <t>Better than main story</t>
  </si>
  <si>
    <t>Dragons,daedra lords,vampires,verwolves,tamriel races</t>
  </si>
  <si>
    <t>Elite Mercenaries with cool personalities</t>
  </si>
  <si>
    <t>Standart</t>
  </si>
  <si>
    <t>Can be played with comics prologue explanation</t>
  </si>
  <si>
    <t>Story and setting explained well, can play without other parts</t>
  </si>
  <si>
    <t>Separate from other deus ex games, can play as new</t>
  </si>
  <si>
    <t>Mass Effect 2 commentary</t>
  </si>
  <si>
    <t>2 hours</t>
  </si>
  <si>
    <t>around 4 hours</t>
  </si>
  <si>
    <t>1 hour</t>
  </si>
  <si>
    <t>Unreal Engine 3 (stable,limited,clean)</t>
  </si>
  <si>
    <t>Crystal engine (2006 engine,outdated)</t>
  </si>
  <si>
    <t>Creation Engine (bad LOD distances,huge moddability)</t>
  </si>
  <si>
    <t>some loot,not much</t>
  </si>
  <si>
    <t>a lot of loot,getting tired in endgame</t>
  </si>
  <si>
    <t>some loot,average</t>
  </si>
  <si>
    <t>Near perfect,hook immidiatlley</t>
  </si>
  <si>
    <t>Near perfect,hook immidiatley</t>
  </si>
  <si>
    <t>Very good,hook instant</t>
  </si>
  <si>
    <t>2 or 3</t>
  </si>
  <si>
    <t>3 or 4</t>
  </si>
  <si>
    <t>17 tracks,some ambient</t>
  </si>
  <si>
    <t>91,25 % score</t>
  </si>
  <si>
    <t>88.3 % average score</t>
  </si>
  <si>
    <t>87.4% average score</t>
  </si>
  <si>
    <t>Tons of epic moments</t>
  </si>
  <si>
    <t>Around 8</t>
  </si>
  <si>
    <t>around 5</t>
  </si>
  <si>
    <t>Normandy SR2, Flying Mako</t>
  </si>
  <si>
    <t>Horses,fast travel</t>
  </si>
  <si>
    <t>Shuttle</t>
  </si>
  <si>
    <t>good trailers, average 9</t>
  </si>
  <si>
    <t>Perfect trailers, no gameplay reveal</t>
  </si>
  <si>
    <t>one of the best trailers of all gaming</t>
  </si>
  <si>
    <t>5 platforms</t>
  </si>
  <si>
    <t>9 platforms</t>
  </si>
  <si>
    <t>4 editions</t>
  </si>
  <si>
    <t>3 editions</t>
  </si>
  <si>
    <t>Big hype, no scandals,healty release</t>
  </si>
  <si>
    <t>Some gamers hype,very good rumors after release</t>
  </si>
  <si>
    <t>Super battle is coming, good battle in the end,team conclusion</t>
  </si>
  <si>
    <t>Fulfilled purpouse,Skyrim is peacefull,want to explore more!,too calm</t>
  </si>
  <si>
    <t>4 endings possible,video,no character info after end</t>
  </si>
  <si>
    <t>2 main, some little ones from missions</t>
  </si>
  <si>
    <t>Confirmed very good studio reputation,but bought by EA</t>
  </si>
  <si>
    <t>Bethesda become one of the most famous studios</t>
  </si>
  <si>
    <t>Studio first project, sensation</t>
  </si>
  <si>
    <t>Board Game</t>
  </si>
  <si>
    <t>Super moddable</t>
  </si>
  <si>
    <t>golden filter</t>
  </si>
  <si>
    <t>Companion loyalty system,Suicide mission with multiple outcomes</t>
  </si>
  <si>
    <t>wast ecosystem and npcs</t>
  </si>
  <si>
    <t>2-3 times for different playthroughts,play again for good story</t>
  </si>
  <si>
    <t>1 time for better loot and relieve the story</t>
  </si>
  <si>
    <t>Unlimited with mods,4-5 time with different classes/races</t>
  </si>
  <si>
    <t>4 expansions,high quality</t>
  </si>
  <si>
    <t>3 expansions,1 good,1 perfect,1 bad</t>
  </si>
  <si>
    <t>1 DLC Frozen wilds (high quality dlc, new items new story),Improved game</t>
  </si>
  <si>
    <t>1 DLC, good quality</t>
  </si>
  <si>
    <t>Bug patches,community,remaster,Sequel,DLC</t>
  </si>
  <si>
    <t>Bug patches,community,remaster,Sequel,DLC,Editions</t>
  </si>
  <si>
    <t>Bug patches,community,Sequel,DLC</t>
  </si>
  <si>
    <t>around 3</t>
  </si>
  <si>
    <t>around 4</t>
  </si>
  <si>
    <t>2 small</t>
  </si>
  <si>
    <t>around 3 (big,small,big but predictable)</t>
  </si>
  <si>
    <t>Any member can die,renegade/paragon</t>
  </si>
  <si>
    <t>classes,civil war,some little choices</t>
  </si>
  <si>
    <t>Best in all games</t>
  </si>
  <si>
    <t>Multiple companions,can appoint them,can marry,buggy sometimes</t>
  </si>
  <si>
    <t>bosses talks, alive or not in the end,can save Malik or not,endings</t>
  </si>
  <si>
    <t>Can save Malik or not</t>
  </si>
  <si>
    <t>3 on Normandy,1 on Collector base</t>
  </si>
  <si>
    <t>Civil war battles (middle) (5-6)</t>
  </si>
  <si>
    <t>Shanhua landing</t>
  </si>
  <si>
    <t>Special weapons</t>
  </si>
  <si>
    <t>Voice shouts,runes</t>
  </si>
  <si>
    <t>Implants</t>
  </si>
  <si>
    <t>Destroyed Collectors base,Reapers incoming,Shepard reborn,Normandy SR-2,Liara,Batarinas destroyed</t>
  </si>
  <si>
    <t>Alduin killed,civil war ended,Emperor dead/alive,Vampires destroyed</t>
  </si>
  <si>
    <t>Saved humans with implants from death,other endings,GF is bitch,Illuminaty confirmed</t>
  </si>
  <si>
    <t>1 maybe(don’t remember)</t>
  </si>
  <si>
    <t>Yarl Balgruf(lol),Maik the Khadjit,I took Arrow in the knee</t>
  </si>
  <si>
    <t>none</t>
  </si>
  <si>
    <t>Around 5 (some small copressed 2 to1)</t>
  </si>
  <si>
    <t xml:space="preserve">around 2-3 </t>
  </si>
  <si>
    <t>Second part of planned trilogy,removing reapers proxy threat,buid up for 3th part</t>
  </si>
  <si>
    <t>Explaining a lot of lore after part 1,wast world to discover,commercial sucsees of 1 part</t>
  </si>
  <si>
    <t>5 game of fantasy world setting,new territory to explore,franchise</t>
  </si>
  <si>
    <t>Ressurection of beloved franchuse</t>
  </si>
  <si>
    <t>20 mods</t>
  </si>
  <si>
    <t>300 mods</t>
  </si>
  <si>
    <t>61000 mods (Nexus)</t>
  </si>
  <si>
    <t>Bandits,Mercenaries,Governments,Cerberus,Collectors</t>
  </si>
  <si>
    <t>6 different nord areas,3-4 guilds, 3 armies,3 cults,gods</t>
  </si>
  <si>
    <t>Illuminati,Sherif,Belltower,Scientists,Ecologists.</t>
  </si>
  <si>
    <t>Comps, leader,savior,dialogs with everyone,Collector swarm</t>
  </si>
  <si>
    <t>Rpg elements,moddable,Dragons</t>
  </si>
  <si>
    <t>Illuminati,sci-fi story,implants</t>
  </si>
  <si>
    <t>5 popular titles in 2 weeks range,cool date -11.11.11,winter season</t>
  </si>
  <si>
    <t>1 direct competitior in 1 week(dead space 2) 1 title in 2 days,winter season</t>
  </si>
  <si>
    <t>December,before holydays, no competitors, 2 delays</t>
  </si>
  <si>
    <t>1 month free window,summer end</t>
  </si>
  <si>
    <t>Facial Animations</t>
  </si>
  <si>
    <t>Good textures,bad animations</t>
  </si>
  <si>
    <t>Good,no flaws,not much characters</t>
  </si>
  <si>
    <t>Very good,few characters have issues,insane textures</t>
  </si>
  <si>
    <t>Very good, no issues, not revolutionary</t>
  </si>
  <si>
    <t>Pretty good,not revolutionary</t>
  </si>
  <si>
    <t>Just Ok</t>
  </si>
  <si>
    <t>Around 4, Trust,lies,gf,believe what you do</t>
  </si>
  <si>
    <t>Bad,faces outdated</t>
  </si>
  <si>
    <t>good vs evil,society,choose side,fight corruption</t>
  </si>
  <si>
    <t>My personal score</t>
  </si>
  <si>
    <t>Criteria</t>
  </si>
  <si>
    <t>GOW comment</t>
  </si>
  <si>
    <t>Horizon forbidden West</t>
  </si>
  <si>
    <t>Cyberpunk commentary</t>
  </si>
  <si>
    <t>Mass effect 2</t>
  </si>
  <si>
    <t>Skyrim commentary</t>
  </si>
  <si>
    <t>Deus Ex Human Revolution</t>
  </si>
  <si>
    <t>DE HR revolution</t>
  </si>
  <si>
    <t>In warriror guild (super small)</t>
  </si>
  <si>
    <t>Narrative</t>
  </si>
  <si>
    <t>Gameplay</t>
  </si>
  <si>
    <t>World &amp; Game design</t>
  </si>
  <si>
    <t>Graphics/textures</t>
  </si>
  <si>
    <t>Buisness Logic &amp; Marketing</t>
  </si>
  <si>
    <t xml:space="preserve">Main events Presentation </t>
  </si>
  <si>
    <t>Pretty cool scenes but nothing special,giant beast obsession</t>
  </si>
  <si>
    <t>Few good scenes, missing cynematography effects on important scenes</t>
  </si>
  <si>
    <t>Some cinematic cutscenes, good camera angles</t>
  </si>
  <si>
    <t>Good camera work, nothing special</t>
  </si>
  <si>
    <t>Epic scenes, good cinematography</t>
  </si>
  <si>
    <t>1 cutscene, scripted scenes</t>
  </si>
  <si>
    <t>perfect scenes</t>
  </si>
  <si>
    <t>Witcher 3</t>
  </si>
  <si>
    <t>Witcher commentary</t>
  </si>
  <si>
    <t>Good textures, bad lips sync</t>
  </si>
  <si>
    <t>What characters can build</t>
  </si>
  <si>
    <t>Personal beauty of the game</t>
  </si>
  <si>
    <t>Can I enjoy the rpg mechanics</t>
  </si>
  <si>
    <t>Main story, how long</t>
  </si>
  <si>
    <t>All activities,how long</t>
  </si>
  <si>
    <t>77 hours</t>
  </si>
  <si>
    <t>21 hours</t>
  </si>
  <si>
    <t>51 hours</t>
  </si>
  <si>
    <t>30 hours</t>
  </si>
  <si>
    <t>27 h</t>
  </si>
  <si>
    <t>82 h</t>
  </si>
  <si>
    <t xml:space="preserve">22 h </t>
  </si>
  <si>
    <t>103 h</t>
  </si>
  <si>
    <t>51 h</t>
  </si>
  <si>
    <t>172 h</t>
  </si>
  <si>
    <t>25 h</t>
  </si>
  <si>
    <t>200 h</t>
  </si>
  <si>
    <t>50 h</t>
  </si>
  <si>
    <t>22 h</t>
  </si>
  <si>
    <t>45 h</t>
  </si>
  <si>
    <t>Content &amp; Features</t>
  </si>
  <si>
    <t>3.5 Hours soundtrack</t>
  </si>
  <si>
    <t>5 bioms,countless little cities,5 main cities</t>
  </si>
  <si>
    <t>Top when game comeup</t>
  </si>
  <si>
    <t>some particles</t>
  </si>
  <si>
    <t>Red engine, highly optimized for the game</t>
  </si>
  <si>
    <t>North - Eastern europe medieval,fantasy,magic,dark,day night cycle</t>
  </si>
  <si>
    <t>optimized, stable</t>
  </si>
  <si>
    <t>Nilfgard,Poland,Skellige,Mages lodge,criminal,witchers,Teusssone,Wild Hunt,Vampires</t>
  </si>
  <si>
    <t>Story is very vanilla to fantasy games</t>
  </si>
  <si>
    <t>4 or 5</t>
  </si>
  <si>
    <t>Geralt,Triss,Ciri,Yennifer,Ceris,Duchess,Vampire,Duchess Sister,Vesemir,Dekstrja</t>
  </si>
  <si>
    <t>Geralt,witcher killer,simple man,sometimes helping people</t>
  </si>
  <si>
    <t>Witcher books lore</t>
  </si>
  <si>
    <t>Lore Origin</t>
  </si>
  <si>
    <t>Completely new, a lot of work,no source material</t>
  </si>
  <si>
    <t>Using 3 first games and mythology</t>
  </si>
  <si>
    <t>Using 1st game and new independent lore</t>
  </si>
  <si>
    <t>Using board game,cyberpunk concept</t>
  </si>
  <si>
    <t>Original lore, using 1st game</t>
  </si>
  <si>
    <t>using 4 games lore,original story</t>
  </si>
  <si>
    <t>Using 2 games lore,new story</t>
  </si>
  <si>
    <t>Using well writen source material - books,2 previous games</t>
  </si>
  <si>
    <t>Fantasy,mercenary,save doughter, make world better(maybe),survive</t>
  </si>
  <si>
    <t>Very long dialogs, few good,few faitful,  lot of boring and long</t>
  </si>
  <si>
    <t>Very Long start,ragged pacing,good story missions in the end</t>
  </si>
  <si>
    <t>Wants to save dougther, peoples he cares about</t>
  </si>
  <si>
    <t>Complete story, I can replay it to make other choises, 3 endings</t>
  </si>
  <si>
    <t>Be a careful to close people,don’t trust anyone,fight evil,resolve conflicts</t>
  </si>
  <si>
    <t>Stopped worlds end,faits of close people decided,added kings</t>
  </si>
  <si>
    <t>Very weak hook</t>
  </si>
  <si>
    <t>Series of games, 3rd part</t>
  </si>
  <si>
    <t>Some cutscenes,nothing special</t>
  </si>
  <si>
    <t>Average map</t>
  </si>
  <si>
    <t>Very big,cant teleport everywhere,too much activities</t>
  </si>
  <si>
    <t>3 basic,multiple variations</t>
  </si>
  <si>
    <t>Monsters,humans,Wild hunt,Vampires,animals (around 81 unique enemies)</t>
  </si>
  <si>
    <t>Everywhere to find some stuff by witcher senses,gets annoying</t>
  </si>
  <si>
    <t>Can master in the end game, still pretty simple</t>
  </si>
  <si>
    <t>Standart RPG Grind level</t>
  </si>
  <si>
    <t>Monsters and Crucial story characters, not impressive boss fights</t>
  </si>
  <si>
    <t>A loot of loot,crafting and trash management</t>
  </si>
  <si>
    <t>3 endings,2 x 2 dlc endings,multiple choices in quests</t>
  </si>
  <si>
    <t>Can add you in some quests, not good in combat,multiple npc</t>
  </si>
  <si>
    <t>Horse races, dlc arena,story arena in novigrad</t>
  </si>
  <si>
    <t>Horses,armor for them,boats,bad fast travel</t>
  </si>
  <si>
    <t>Mutations,witcher senses,magic</t>
  </si>
  <si>
    <t>4 + 2 trees,100 skills</t>
  </si>
  <si>
    <t>3rd game in trilogy, maybe was planned,game adaptation of books</t>
  </si>
  <si>
    <t>Confirmed as one of the best studios in the world</t>
  </si>
  <si>
    <t>2 DLC,patches,TV show,community, mobile game,animated series</t>
  </si>
  <si>
    <t>GTA 5 1 month before, clear 1 month window</t>
  </si>
  <si>
    <t>Save the world,end civil war,gain knowledge,save Cyan,Karja Kingdom peacful rule</t>
  </si>
  <si>
    <t>Build Gaia, gain knowledge,educate tribes,create new world,build base,establish peace</t>
  </si>
  <si>
    <t>Brake Arasaka,Save Ar. and make it better,become immortal in chip,super merc</t>
  </si>
  <si>
    <t>Free galaxy from collectors, help some nations,stop reapers a little</t>
  </si>
  <si>
    <t>Stop civil war,stop wampires,stop cult,stop Dark broth,stop Alduin,buid house</t>
  </si>
  <si>
    <t>Stop psychopats from destroying the world,but only for some time,help progress</t>
  </si>
  <si>
    <t>Stop world ending,stop anti mage henocide,choose dominating empire</t>
  </si>
  <si>
    <t>Setting personal thoughts</t>
  </si>
  <si>
    <t>Strong dislike for 1/3 of the map and GOT harsh dirt setting, depressing</t>
  </si>
  <si>
    <t>Light pleasant RPG Mechanics, mediocre intarface</t>
  </si>
  <si>
    <t>Beard &amp; Haircut,closes,232 armor pieces,colors for sets</t>
  </si>
  <si>
    <t>Fantasy world, east europe cultire and setting,monster hunting,variaty</t>
  </si>
  <si>
    <t>2 DLCs, high quality,some content updates</t>
  </si>
  <si>
    <t>Board Game and Gvent</t>
  </si>
  <si>
    <t>2-3 times for all endings and choices,New game +</t>
  </si>
  <si>
    <t>4800 mods (nexus mods)</t>
  </si>
  <si>
    <t>Giant map,detalisation and npcs variaty</t>
  </si>
  <si>
    <t>Engine detalisation and  throughput</t>
  </si>
  <si>
    <t>Why I admire this game for</t>
  </si>
  <si>
    <t>Fans hype, very big rumors of the game after release,considered one of the best rpgs</t>
  </si>
  <si>
    <t>Good amount of hype, no scandals,healthy release</t>
  </si>
  <si>
    <t>6 platforms</t>
  </si>
  <si>
    <t>PS4,PS4 PRO,PS5  (No xbox,console exclusive) (PC aDvance judjment)</t>
  </si>
  <si>
    <t>2 editons</t>
  </si>
  <si>
    <t>Good trailers,1 trailer have unrealistic graphics,1 have dlc epilogue</t>
  </si>
  <si>
    <t>86.6% average score (Metacritic all platforms &amp; steam)</t>
  </si>
  <si>
    <t>Story (quests and cutscenes)</t>
  </si>
  <si>
    <t>Crafting System</t>
  </si>
  <si>
    <t>In battle ammo craft with slow time(+),traps,pouches,poutions</t>
  </si>
  <si>
    <t>Giant creatures,flying axe</t>
  </si>
  <si>
    <t>No craft,can upgrade weapons 2-3 times</t>
  </si>
  <si>
    <t>Additional Features of Interest</t>
  </si>
  <si>
    <t>upgrade armour and weapons,pounches,potions,traps,ammo</t>
  </si>
  <si>
    <t>weapons,armor,potions,upgrades,clothes,soul stones,house upgrades,</t>
  </si>
  <si>
    <t>can install weapons upgrades</t>
  </si>
  <si>
    <t>weapons,armor,upgrades,potions,signs,ammo and bombs</t>
  </si>
  <si>
    <t>Walls destruction,Gerald beard growing,hair physics, dismemberment, prostitutes</t>
  </si>
  <si>
    <t>multiple paths of level playthrough, stealth possible</t>
  </si>
  <si>
    <t>dismemberment,stealth possible</t>
  </si>
  <si>
    <t>Highly detailed car cabins, dismemberment,prostitutes,stealth</t>
  </si>
  <si>
    <t xml:space="preserve">Dinamic Hair,Trees &amp; Some walls destructability,armor pieces on humans, stealth </t>
  </si>
  <si>
    <t>Trees and small houses destructability,Hair physics,dlc char joinig the last battle,stealth</t>
  </si>
  <si>
    <t>stealth,planets probing game</t>
  </si>
  <si>
    <t>similar to witcher 3</t>
  </si>
  <si>
    <t>Photomode</t>
  </si>
  <si>
    <t>photomode with a lot of options</t>
  </si>
  <si>
    <t>Has photomode in legendary edition</t>
  </si>
  <si>
    <t>Photomode only in modes or console</t>
  </si>
  <si>
    <t>only on console codes</t>
  </si>
  <si>
    <t>only mods and console</t>
  </si>
  <si>
    <t>Summary</t>
  </si>
  <si>
    <t>Good side quests</t>
  </si>
  <si>
    <t>Small local battles,1 final ( little npc count)</t>
  </si>
  <si>
    <t>Geralt,Triss,Ciri,Yennifer,Ceris,Duchess,Vampire,Duchess Sister,Vesemir,Dekstrja,Shani,</t>
  </si>
  <si>
    <t>Very Good</t>
  </si>
  <si>
    <t>Small local battles, 1 final battle (little amount of enemies)</t>
  </si>
  <si>
    <t>Trees and small houses destructability,Hair &amp; Snow &amp; Sand physics,dlc char joinig the last battle,stealth</t>
  </si>
  <si>
    <t>Highly detailed car cabins, dismemberment,prostitutes,stealth,sand physics</t>
  </si>
  <si>
    <t>Dinamic Hair,Trees &amp; Some walls destructability,armor pieces on humans, stealth,sand&amp;snow</t>
  </si>
  <si>
    <t>North myphology, not very innovative</t>
  </si>
  <si>
    <t>Very good textures</t>
  </si>
  <si>
    <t>Simple mechanics</t>
  </si>
  <si>
    <t>Established fanbase and franchise</t>
  </si>
  <si>
    <t>Can you do movie instead of game</t>
  </si>
  <si>
    <t>yes</t>
  </si>
  <si>
    <t>Yes</t>
  </si>
  <si>
    <t>No, perfect enemies battle mechanics</t>
  </si>
  <si>
    <t>Good relations picture</t>
  </si>
  <si>
    <t>Very good lessons, good lore,fresh settings,interseting battles,bad facial anim,bad side quests</t>
  </si>
  <si>
    <t>Fresh setting, good story,good lore,battle mechanics</t>
  </si>
  <si>
    <t>Kill the gods and make world better (road to it),Son dev.,Free Valkories</t>
  </si>
  <si>
    <t>Machine glow effects,particles,textures,CGI faces,bioms dencity</t>
  </si>
  <si>
    <t>How good game was on release</t>
  </si>
  <si>
    <t>How good game in 2022</t>
  </si>
  <si>
    <t>No, too much choices</t>
  </si>
  <si>
    <t>No, too much sandbox content</t>
  </si>
  <si>
    <t>Yes, story oriented</t>
  </si>
  <si>
    <t>No, cool battle mechanics</t>
  </si>
  <si>
    <t>Standing very good</t>
  </si>
  <si>
    <t>very good state</t>
  </si>
  <si>
    <t>Very good</t>
  </si>
  <si>
    <t>Bugs, outdated rpg mechanics</t>
  </si>
  <si>
    <t>Just good, visuals best</t>
  </si>
  <si>
    <t>1 cringe story mission in Blood and Wine expansion</t>
  </si>
  <si>
    <t>Multiple bugs, PR catastrope</t>
  </si>
  <si>
    <t>Marketing</t>
  </si>
  <si>
    <t>Why this game sucseeded</t>
  </si>
  <si>
    <t>better performance,some features added</t>
  </si>
  <si>
    <t>First IP sucsess</t>
  </si>
  <si>
    <t>good</t>
  </si>
  <si>
    <t>good (remastered)</t>
  </si>
  <si>
    <t>good game,hype from first game,good marketing</t>
  </si>
  <si>
    <t>good,buggy</t>
  </si>
  <si>
    <t>holding with mods,buggy</t>
  </si>
  <si>
    <t>Marketing,Oblivion hype,Bethesda hype</t>
  </si>
  <si>
    <t>not holding, need remster</t>
  </si>
  <si>
    <t>was good,outdated elements,best story</t>
  </si>
  <si>
    <t>buggy, but good</t>
  </si>
  <si>
    <t>best Rpg of 10 years,outdated faces</t>
  </si>
  <si>
    <t>trilogy culmination of epic fantasy,good as RPG</t>
  </si>
  <si>
    <t>Very good story, cucly franchise return</t>
  </si>
  <si>
    <t>Sum of Horizon Zero Dawn</t>
  </si>
  <si>
    <t>Sum of God of War</t>
  </si>
  <si>
    <t>Sum of Horizon Forbidden West</t>
  </si>
  <si>
    <t>Sum of Cyberpunk</t>
  </si>
  <si>
    <t>Sum of Mass Effect 2</t>
  </si>
  <si>
    <t>Sum of Skyrim</t>
  </si>
  <si>
    <t>Sum of Deus Ex  Human Revolution</t>
  </si>
  <si>
    <t>Sum of Witcher 3</t>
  </si>
  <si>
    <t>Unique experience, good immersion,super cool lore</t>
  </si>
  <si>
    <t>Yes wast amount of cool features</t>
  </si>
  <si>
    <t>pretty good, but flowed</t>
  </si>
  <si>
    <t>cool to be in squad with different weapons</t>
  </si>
  <si>
    <t>wast system of inventory and craft,magic,battles</t>
  </si>
  <si>
    <t>Cool weapons and stealts,implants</t>
  </si>
  <si>
    <t>multiple choises (not logical sometimes tho) and high detalisation</t>
  </si>
  <si>
    <t>enjoyed some grind about equipment and knight armor</t>
  </si>
  <si>
    <t>toussant is good,skellige is nice, pine trees is nice, air is cool</t>
  </si>
  <si>
    <t>new IP, can play without knowing anything</t>
  </si>
  <si>
    <t>Ending</t>
  </si>
  <si>
    <t>Satisfying</t>
  </si>
  <si>
    <t>futrure comes,missson complete</t>
  </si>
  <si>
    <t>Good concept of ending,nemesis comes,nor enough final emotions</t>
  </si>
  <si>
    <t>good concept of endings,good realisation</t>
  </si>
  <si>
    <t>Best ending in gaming hystory</t>
  </si>
  <si>
    <t>Serves its purpouse</t>
  </si>
  <si>
    <t>Some choices, good concept,ending is OK</t>
  </si>
  <si>
    <t>Good 3 endings,emotions done well, bittersweet</t>
  </si>
  <si>
    <t>very depressive,too close to real problems,antiutopic</t>
  </si>
  <si>
    <t>Beautiful city</t>
  </si>
  <si>
    <t>sci- fi?</t>
  </si>
  <si>
    <t>Story,characters,sci-fi,space,main character,enemies</t>
  </si>
  <si>
    <t>Golden filter,cool sci fi objects</t>
  </si>
  <si>
    <t>Depressive future with tech</t>
  </si>
  <si>
    <t>beautiful fantasy world</t>
  </si>
  <si>
    <t>beautiful but simple,cringe engine</t>
  </si>
  <si>
    <t>Epic story,setting,main character</t>
  </si>
  <si>
    <t>cool fantasy world</t>
  </si>
  <si>
    <t>Cool galaxy,future, sci-fi</t>
  </si>
  <si>
    <t>space and some worlds are beautiful</t>
  </si>
  <si>
    <t>Cool story,sci-fi elements,present time elemets,tribes,cool nature</t>
  </si>
  <si>
    <t>Beautiful grafical experince,annoying tribsmen</t>
  </si>
  <si>
    <t>Continuation of freash story and cool setting,beautiful music</t>
  </si>
  <si>
    <t>Column1</t>
  </si>
  <si>
    <t>Column3</t>
  </si>
  <si>
    <t>Column5</t>
  </si>
  <si>
    <t>Column7</t>
  </si>
  <si>
    <t>Column9</t>
  </si>
  <si>
    <t>Column11</t>
  </si>
  <si>
    <t>Column13</t>
  </si>
  <si>
    <t>Column15</t>
  </si>
  <si>
    <t>Column17</t>
  </si>
  <si>
    <t>Withcer 3 commentary</t>
  </si>
  <si>
    <t>Horizon Zero dawn</t>
  </si>
  <si>
    <t>Horizon Forbidden west</t>
  </si>
  <si>
    <t>Super Score</t>
  </si>
  <si>
    <t>7 hours of soundtrack</t>
  </si>
  <si>
    <t>7 hours of soundtrack (maybe)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</si>
</sst>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Fon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ivotTable" Target="pivotTables/pivotTable5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Table" Target="pivotTables/pivotTable8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Table" Target="pivotTables/pivotTable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0" Type="http://schemas.openxmlformats.org/officeDocument/2006/relationships/pivotTable" Target="pivotTables/pivotTable7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pivotTable" Target="pivotTables/pivotTable2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6.xml"/><Relationship Id="rId19" Type="http://schemas.openxmlformats.org/officeDocument/2006/relationships/pivotTable" Target="pivotTables/pivotTable6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1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Game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Horizon forbidden West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0-433A-4222-92DB-630CEBF96998}"/>
            </c:ext>
          </c:extLst>
        </c:ser>
        <c:ser>
          <c:idx val="1"/>
          <c:order val="1"/>
          <c:tx>
            <c:v>Sum of Witcher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76.5</c:v>
              </c:pt>
            </c:numLit>
          </c:val>
          <c:extLst>
            <c:ext xmlns:c16="http://schemas.microsoft.com/office/drawing/2014/chart" uri="{C3380CC4-5D6E-409C-BE32-E72D297353CC}">
              <c16:uniqueId val="{00000001-433A-4222-92DB-630CEBF96998}"/>
            </c:ext>
          </c:extLst>
        </c:ser>
        <c:ser>
          <c:idx val="2"/>
          <c:order val="2"/>
          <c:tx>
            <c:v>Sum of Horizon Zero Dawn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74</c:v>
              </c:pt>
            </c:numLit>
          </c:val>
          <c:extLst>
            <c:ext xmlns:c16="http://schemas.microsoft.com/office/drawing/2014/chart" uri="{C3380CC4-5D6E-409C-BE32-E72D297353CC}">
              <c16:uniqueId val="{00000002-433A-4222-92DB-630CEBF96998}"/>
            </c:ext>
          </c:extLst>
        </c:ser>
        <c:ser>
          <c:idx val="3"/>
          <c:order val="3"/>
          <c:tx>
            <c:v>Sum of God of War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</c:v>
              </c:pt>
            </c:numLit>
          </c:val>
          <c:extLst>
            <c:ext xmlns:c16="http://schemas.microsoft.com/office/drawing/2014/chart" uri="{C3380CC4-5D6E-409C-BE32-E72D297353CC}">
              <c16:uniqueId val="{00000003-433A-4222-92DB-630CEBF96998}"/>
            </c:ext>
          </c:extLst>
        </c:ser>
        <c:ser>
          <c:idx val="4"/>
          <c:order val="4"/>
          <c:tx>
            <c:v>Sum of Mass effect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4-433A-4222-92DB-630CEBF96998}"/>
            </c:ext>
          </c:extLst>
        </c:ser>
        <c:ser>
          <c:idx val="5"/>
          <c:order val="5"/>
          <c:tx>
            <c:v>Sum of Skyrim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5-433A-4222-92DB-630CEBF96998}"/>
            </c:ext>
          </c:extLst>
        </c:ser>
        <c:ser>
          <c:idx val="6"/>
          <c:order val="6"/>
          <c:tx>
            <c:v>Sum of Cyberpunk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6-433A-4222-92DB-630CEBF96998}"/>
            </c:ext>
          </c:extLst>
        </c:ser>
        <c:ser>
          <c:idx val="7"/>
          <c:order val="7"/>
          <c:tx>
            <c:v>Sum of Deus Ex Human Revolution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7-433A-4222-92DB-630CEBF96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144080"/>
        <c:axId val="497696624"/>
      </c:barChart>
      <c:catAx>
        <c:axId val="47014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966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76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44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[Top RPGs comparison.xlsx]PivotChartTable3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Narrative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Mass effect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172.5</c:v>
              </c:pt>
            </c:numLit>
          </c:val>
          <c:extLst>
            <c:ext xmlns:c16="http://schemas.microsoft.com/office/drawing/2014/chart" uri="{C3380CC4-5D6E-409C-BE32-E72D297353CC}">
              <c16:uniqueId val="{00000000-11CD-44C7-8DE7-F88629316028}"/>
            </c:ext>
          </c:extLst>
        </c:ser>
        <c:ser>
          <c:idx val="1"/>
          <c:order val="1"/>
          <c:tx>
            <c:v>Sum of Horizon Zero Dawn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164.5</c:v>
              </c:pt>
            </c:numLit>
          </c:val>
          <c:extLst>
            <c:ext xmlns:c16="http://schemas.microsoft.com/office/drawing/2014/chart" uri="{C3380CC4-5D6E-409C-BE32-E72D297353CC}">
              <c16:uniqueId val="{00000001-11CD-44C7-8DE7-F88629316028}"/>
            </c:ext>
          </c:extLst>
        </c:ser>
        <c:ser>
          <c:idx val="2"/>
          <c:order val="2"/>
          <c:tx>
            <c:v>Sum of Deus Ex Human Revolution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160.5</c:v>
              </c:pt>
            </c:numLit>
          </c:val>
          <c:extLst>
            <c:ext xmlns:c16="http://schemas.microsoft.com/office/drawing/2014/chart" uri="{C3380CC4-5D6E-409C-BE32-E72D297353CC}">
              <c16:uniqueId val="{00000002-11CD-44C7-8DE7-F88629316028}"/>
            </c:ext>
          </c:extLst>
        </c:ser>
        <c:ser>
          <c:idx val="3"/>
          <c:order val="3"/>
          <c:tx>
            <c:v>Sum of God of War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156.5</c:v>
              </c:pt>
            </c:numLit>
          </c:val>
          <c:extLst>
            <c:ext xmlns:c16="http://schemas.microsoft.com/office/drawing/2014/chart" uri="{C3380CC4-5D6E-409C-BE32-E72D297353CC}">
              <c16:uniqueId val="{00000003-11CD-44C7-8DE7-F88629316028}"/>
            </c:ext>
          </c:extLst>
        </c:ser>
        <c:ser>
          <c:idx val="4"/>
          <c:order val="4"/>
          <c:tx>
            <c:v>Sum of Horizon forbidden West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146</c:v>
              </c:pt>
            </c:numLit>
          </c:val>
          <c:extLst>
            <c:ext xmlns:c16="http://schemas.microsoft.com/office/drawing/2014/chart" uri="{C3380CC4-5D6E-409C-BE32-E72D297353CC}">
              <c16:uniqueId val="{00000004-11CD-44C7-8DE7-F88629316028}"/>
            </c:ext>
          </c:extLst>
        </c:ser>
        <c:ser>
          <c:idx val="5"/>
          <c:order val="5"/>
          <c:tx>
            <c:v>Sum of Cyberpunk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137</c:v>
              </c:pt>
            </c:numLit>
          </c:val>
          <c:extLst>
            <c:ext xmlns:c16="http://schemas.microsoft.com/office/drawing/2014/chart" uri="{C3380CC4-5D6E-409C-BE32-E72D297353CC}">
              <c16:uniqueId val="{00000005-11CD-44C7-8DE7-F88629316028}"/>
            </c:ext>
          </c:extLst>
        </c:ser>
        <c:ser>
          <c:idx val="6"/>
          <c:order val="6"/>
          <c:tx>
            <c:v>Sum of Witcher 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133</c:v>
              </c:pt>
            </c:numLit>
          </c:val>
          <c:extLst>
            <c:ext xmlns:c16="http://schemas.microsoft.com/office/drawing/2014/chart" uri="{C3380CC4-5D6E-409C-BE32-E72D297353CC}">
              <c16:uniqueId val="{00000006-11CD-44C7-8DE7-F88629316028}"/>
            </c:ext>
          </c:extLst>
        </c:ser>
        <c:ser>
          <c:idx val="7"/>
          <c:order val="7"/>
          <c:tx>
            <c:v>Sum of Skyrim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8-11CD-44C7-8DE7-F886293160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9264160"/>
        <c:axId val="746275120"/>
      </c:barChart>
      <c:catAx>
        <c:axId val="749264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5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462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641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35743220313504"/>
          <c:y val="0.12928582854908374"/>
          <c:w val="0.31027595568557204"/>
          <c:h val="0.8173500885752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[Top RPGs comparison.xlsx]PivotChartTable4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Skyrim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104</c:v>
              </c:pt>
            </c:numLit>
          </c:val>
          <c:extLst>
            <c:ext xmlns:c16="http://schemas.microsoft.com/office/drawing/2014/chart" uri="{C3380CC4-5D6E-409C-BE32-E72D297353CC}">
              <c16:uniqueId val="{00000000-0276-451D-85B9-89D9516199CB}"/>
            </c:ext>
          </c:extLst>
        </c:ser>
        <c:ser>
          <c:idx val="1"/>
          <c:order val="1"/>
          <c:tx>
            <c:v>Sum of Horizon forbidden West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102</c:v>
              </c:pt>
            </c:numLit>
          </c:val>
          <c:extLst>
            <c:ext xmlns:c16="http://schemas.microsoft.com/office/drawing/2014/chart" uri="{C3380CC4-5D6E-409C-BE32-E72D297353CC}">
              <c16:uniqueId val="{00000001-0276-451D-85B9-89D9516199CB}"/>
            </c:ext>
          </c:extLst>
        </c:ser>
        <c:ser>
          <c:idx val="2"/>
          <c:order val="2"/>
          <c:tx>
            <c:v>Sum of Witcher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87.5</c:v>
              </c:pt>
            </c:numLit>
          </c:val>
          <c:extLst>
            <c:ext xmlns:c16="http://schemas.microsoft.com/office/drawing/2014/chart" uri="{C3380CC4-5D6E-409C-BE32-E72D297353CC}">
              <c16:uniqueId val="{00000002-0276-451D-85B9-89D9516199CB}"/>
            </c:ext>
          </c:extLst>
        </c:ser>
        <c:ser>
          <c:idx val="3"/>
          <c:order val="3"/>
          <c:tx>
            <c:v>Sum of Mass effect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86</c:v>
              </c:pt>
            </c:numLit>
          </c:val>
          <c:extLst>
            <c:ext xmlns:c16="http://schemas.microsoft.com/office/drawing/2014/chart" uri="{C3380CC4-5D6E-409C-BE32-E72D297353CC}">
              <c16:uniqueId val="{00000003-0276-451D-85B9-89D9516199CB}"/>
            </c:ext>
          </c:extLst>
        </c:ser>
        <c:ser>
          <c:idx val="4"/>
          <c:order val="4"/>
          <c:tx>
            <c:v>Sum of Horizon Zero Dawn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4-0276-451D-85B9-89D9516199CB}"/>
            </c:ext>
          </c:extLst>
        </c:ser>
        <c:ser>
          <c:idx val="5"/>
          <c:order val="5"/>
          <c:tx>
            <c:v>Sum of Cyberpunk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0276-451D-85B9-89D9516199CB}"/>
            </c:ext>
          </c:extLst>
        </c:ser>
        <c:ser>
          <c:idx val="6"/>
          <c:order val="6"/>
          <c:tx>
            <c:v>Sum of God of War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6-0276-451D-85B9-89D9516199CB}"/>
            </c:ext>
          </c:extLst>
        </c:ser>
        <c:ser>
          <c:idx val="7"/>
          <c:order val="7"/>
          <c:tx>
            <c:v>Sum of Deus Ex Human Revolution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7-0276-451D-85B9-89D9516199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0834512"/>
        <c:axId val="746272208"/>
      </c:barChart>
      <c:catAx>
        <c:axId val="460834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22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46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45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60045601841664"/>
          <c:y val="0.17416855011179158"/>
          <c:w val="0.33113883634657398"/>
          <c:h val="0.52083697871099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[Top RPGs comparison.xlsx]PivotChartTable5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Witcher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86.1</c:v>
              </c:pt>
            </c:numLit>
          </c:val>
          <c:extLst>
            <c:ext xmlns:c16="http://schemas.microsoft.com/office/drawing/2014/chart" uri="{C3380CC4-5D6E-409C-BE32-E72D297353CC}">
              <c16:uniqueId val="{00000000-070D-48D0-B271-639FD079E7F9}"/>
            </c:ext>
          </c:extLst>
        </c:ser>
        <c:ser>
          <c:idx val="1"/>
          <c:order val="1"/>
          <c:tx>
            <c:v>Sum of Skyrim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72.5</c:v>
              </c:pt>
            </c:numLit>
          </c:val>
          <c:extLst>
            <c:ext xmlns:c16="http://schemas.microsoft.com/office/drawing/2014/chart" uri="{C3380CC4-5D6E-409C-BE32-E72D297353CC}">
              <c16:uniqueId val="{00000001-070D-48D0-B271-639FD079E7F9}"/>
            </c:ext>
          </c:extLst>
        </c:ser>
        <c:ser>
          <c:idx val="2"/>
          <c:order val="2"/>
          <c:tx>
            <c:v>Sum of Horizon forbidden West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71.900000000000006</c:v>
              </c:pt>
            </c:numLit>
          </c:val>
          <c:extLst>
            <c:ext xmlns:c16="http://schemas.microsoft.com/office/drawing/2014/chart" uri="{C3380CC4-5D6E-409C-BE32-E72D297353CC}">
              <c16:uniqueId val="{00000002-070D-48D0-B271-639FD079E7F9}"/>
            </c:ext>
          </c:extLst>
        </c:ser>
        <c:ser>
          <c:idx val="3"/>
          <c:order val="3"/>
          <c:tx>
            <c:v>Sum of Horizon Zero Dawn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70.8</c:v>
              </c:pt>
            </c:numLit>
          </c:val>
          <c:extLst>
            <c:ext xmlns:c16="http://schemas.microsoft.com/office/drawing/2014/chart" uri="{C3380CC4-5D6E-409C-BE32-E72D297353CC}">
              <c16:uniqueId val="{00000003-070D-48D0-B271-639FD079E7F9}"/>
            </c:ext>
          </c:extLst>
        </c:ser>
        <c:ser>
          <c:idx val="4"/>
          <c:order val="4"/>
          <c:tx>
            <c:v>Sum of Mass effect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64.5</c:v>
              </c:pt>
            </c:numLit>
          </c:val>
          <c:extLst>
            <c:ext xmlns:c16="http://schemas.microsoft.com/office/drawing/2014/chart" uri="{C3380CC4-5D6E-409C-BE32-E72D297353CC}">
              <c16:uniqueId val="{00000004-070D-48D0-B271-639FD079E7F9}"/>
            </c:ext>
          </c:extLst>
        </c:ser>
        <c:ser>
          <c:idx val="5"/>
          <c:order val="5"/>
          <c:tx>
            <c:v>Sum of Cyberpunk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62.2</c:v>
              </c:pt>
            </c:numLit>
          </c:val>
          <c:extLst>
            <c:ext xmlns:c16="http://schemas.microsoft.com/office/drawing/2014/chart" uri="{C3380CC4-5D6E-409C-BE32-E72D297353CC}">
              <c16:uniqueId val="{00000005-070D-48D0-B271-639FD079E7F9}"/>
            </c:ext>
          </c:extLst>
        </c:ser>
        <c:ser>
          <c:idx val="6"/>
          <c:order val="6"/>
          <c:tx>
            <c:v>Sum of God of War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55.9</c:v>
              </c:pt>
            </c:numLit>
          </c:val>
          <c:extLst>
            <c:ext xmlns:c16="http://schemas.microsoft.com/office/drawing/2014/chart" uri="{C3380CC4-5D6E-409C-BE32-E72D297353CC}">
              <c16:uniqueId val="{00000006-070D-48D0-B271-639FD079E7F9}"/>
            </c:ext>
          </c:extLst>
        </c:ser>
        <c:ser>
          <c:idx val="7"/>
          <c:order val="7"/>
          <c:tx>
            <c:v>Sum of Deus Ex Human Revolution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26.2</c:v>
              </c:pt>
            </c:numLit>
          </c:val>
          <c:extLst>
            <c:ext xmlns:c16="http://schemas.microsoft.com/office/drawing/2014/chart" uri="{C3380CC4-5D6E-409C-BE32-E72D297353CC}">
              <c16:uniqueId val="{00000007-070D-48D0-B271-639FD079E7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088480"/>
        <c:axId val="757558560"/>
      </c:barChart>
      <c:catAx>
        <c:axId val="47008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58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575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84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74570900676889"/>
          <c:y val="0.13232457021758592"/>
          <c:w val="0.31180692257217846"/>
          <c:h val="0.79370322329198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[Top RPGs comparison.xlsx]PivotChartTable6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Buisness</a:t>
            </a:r>
            <a:r>
              <a:rPr lang="en-US" baseline="0"/>
              <a:t> logic  &amp; Marketing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914260717410336E-2"/>
          <c:y val="6.1443932411674347E-2"/>
          <c:w val="0.58134361329833772"/>
          <c:h val="0.86867024686430327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Skyrim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76.8</c:v>
              </c:pt>
            </c:numLit>
          </c:val>
          <c:extLst>
            <c:ext xmlns:c16="http://schemas.microsoft.com/office/drawing/2014/chart" uri="{C3380CC4-5D6E-409C-BE32-E72D297353CC}">
              <c16:uniqueId val="{00000000-6470-4E9E-9CAD-BE345650A847}"/>
            </c:ext>
          </c:extLst>
        </c:ser>
        <c:ser>
          <c:idx val="1"/>
          <c:order val="1"/>
          <c:tx>
            <c:v>Sum of Witcher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75.7</c:v>
              </c:pt>
            </c:numLit>
          </c:val>
          <c:extLst>
            <c:ext xmlns:c16="http://schemas.microsoft.com/office/drawing/2014/chart" uri="{C3380CC4-5D6E-409C-BE32-E72D297353CC}">
              <c16:uniqueId val="{00000001-6470-4E9E-9CAD-BE345650A847}"/>
            </c:ext>
          </c:extLst>
        </c:ser>
        <c:ser>
          <c:idx val="2"/>
          <c:order val="2"/>
          <c:tx>
            <c:v>Sum of Mass effect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68.099999999999994</c:v>
              </c:pt>
            </c:numLit>
          </c:val>
          <c:extLst>
            <c:ext xmlns:c16="http://schemas.microsoft.com/office/drawing/2014/chart" uri="{C3380CC4-5D6E-409C-BE32-E72D297353CC}">
              <c16:uniqueId val="{00000002-6470-4E9E-9CAD-BE345650A847}"/>
            </c:ext>
          </c:extLst>
        </c:ser>
        <c:ser>
          <c:idx val="3"/>
          <c:order val="3"/>
          <c:tx>
            <c:v>Sum of Deus Ex Human Revolution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64.7</c:v>
              </c:pt>
            </c:numLit>
          </c:val>
          <c:extLst>
            <c:ext xmlns:c16="http://schemas.microsoft.com/office/drawing/2014/chart" uri="{C3380CC4-5D6E-409C-BE32-E72D297353CC}">
              <c16:uniqueId val="{00000003-6470-4E9E-9CAD-BE345650A847}"/>
            </c:ext>
          </c:extLst>
        </c:ser>
        <c:ser>
          <c:idx val="4"/>
          <c:order val="4"/>
          <c:tx>
            <c:v>Sum of Horizon Zero Dawn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63.2</c:v>
              </c:pt>
            </c:numLit>
          </c:val>
          <c:extLst>
            <c:ext xmlns:c16="http://schemas.microsoft.com/office/drawing/2014/chart" uri="{C3380CC4-5D6E-409C-BE32-E72D297353CC}">
              <c16:uniqueId val="{00000004-6470-4E9E-9CAD-BE345650A847}"/>
            </c:ext>
          </c:extLst>
        </c:ser>
        <c:ser>
          <c:idx val="5"/>
          <c:order val="5"/>
          <c:tx>
            <c:v>Sum of God of War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59.2</c:v>
              </c:pt>
            </c:numLit>
          </c:val>
          <c:extLst>
            <c:ext xmlns:c16="http://schemas.microsoft.com/office/drawing/2014/chart" uri="{C3380CC4-5D6E-409C-BE32-E72D297353CC}">
              <c16:uniqueId val="{00000005-6470-4E9E-9CAD-BE345650A847}"/>
            </c:ext>
          </c:extLst>
        </c:ser>
        <c:ser>
          <c:idx val="6"/>
          <c:order val="6"/>
          <c:tx>
            <c:v>Sum of Horizon forbidden West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6-6470-4E9E-9CAD-BE345650A847}"/>
            </c:ext>
          </c:extLst>
        </c:ser>
        <c:ser>
          <c:idx val="7"/>
          <c:order val="7"/>
          <c:tx>
            <c:v>Sum of Cyberpunk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54.76</c:v>
              </c:pt>
            </c:numLit>
          </c:val>
          <c:extLst>
            <c:ext xmlns:c16="http://schemas.microsoft.com/office/drawing/2014/chart" uri="{C3380CC4-5D6E-409C-BE32-E72D297353CC}">
              <c16:uniqueId val="{00000007-6470-4E9E-9CAD-BE345650A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656576"/>
        <c:axId val="1588953088"/>
      </c:barChart>
      <c:catAx>
        <c:axId val="429656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3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889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65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[Top RPGs comparison.xlsx]PivotChartTable2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Witcher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567.5</c:v>
              </c:pt>
            </c:numLit>
          </c:val>
          <c:extLst>
            <c:ext xmlns:c16="http://schemas.microsoft.com/office/drawing/2014/chart" uri="{C3380CC4-5D6E-409C-BE32-E72D297353CC}">
              <c16:uniqueId val="{00000000-B3C7-4919-8567-7417C1669422}"/>
            </c:ext>
          </c:extLst>
        </c:ser>
        <c:ser>
          <c:idx val="1"/>
          <c:order val="1"/>
          <c:tx>
            <c:v>Sum of Skyrim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557.1</c:v>
              </c:pt>
            </c:numLit>
          </c:val>
          <c:extLst>
            <c:ext xmlns:c16="http://schemas.microsoft.com/office/drawing/2014/chart" uri="{C3380CC4-5D6E-409C-BE32-E72D297353CC}">
              <c16:uniqueId val="{00000001-B3C7-4919-8567-7417C1669422}"/>
            </c:ext>
          </c:extLst>
        </c:ser>
        <c:ser>
          <c:idx val="2"/>
          <c:order val="2"/>
          <c:tx>
            <c:v>Sum of Horizon Zero Dawn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556.70000000000005</c:v>
              </c:pt>
            </c:numLit>
          </c:val>
          <c:extLst>
            <c:ext xmlns:c16="http://schemas.microsoft.com/office/drawing/2014/chart" uri="{C3380CC4-5D6E-409C-BE32-E72D297353CC}">
              <c16:uniqueId val="{00000002-B3C7-4919-8567-7417C1669422}"/>
            </c:ext>
          </c:extLst>
        </c:ser>
        <c:ser>
          <c:idx val="3"/>
          <c:order val="3"/>
          <c:tx>
            <c:v>Sum of Mass Effect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550.20000000000005</c:v>
              </c:pt>
            </c:numLit>
          </c:val>
          <c:extLst>
            <c:ext xmlns:c16="http://schemas.microsoft.com/office/drawing/2014/chart" uri="{C3380CC4-5D6E-409C-BE32-E72D297353CC}">
              <c16:uniqueId val="{00000003-B3C7-4919-8567-7417C1669422}"/>
            </c:ext>
          </c:extLst>
        </c:ser>
        <c:ser>
          <c:idx val="4"/>
          <c:order val="4"/>
          <c:tx>
            <c:v>Sum of Horizon Forbidden West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545</c:v>
              </c:pt>
            </c:numLit>
          </c:val>
          <c:extLst>
            <c:ext xmlns:c16="http://schemas.microsoft.com/office/drawing/2014/chart" uri="{C3380CC4-5D6E-409C-BE32-E72D297353CC}">
              <c16:uniqueId val="{00000004-B3C7-4919-8567-7417C1669422}"/>
            </c:ext>
          </c:extLst>
        </c:ser>
        <c:ser>
          <c:idx val="5"/>
          <c:order val="5"/>
          <c:tx>
            <c:v>Sum of God of War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486.8</c:v>
              </c:pt>
            </c:numLit>
          </c:val>
          <c:extLst>
            <c:ext xmlns:c16="http://schemas.microsoft.com/office/drawing/2014/chart" uri="{C3380CC4-5D6E-409C-BE32-E72D297353CC}">
              <c16:uniqueId val="{00000005-B3C7-4919-8567-7417C1669422}"/>
            </c:ext>
          </c:extLst>
        </c:ser>
        <c:ser>
          <c:idx val="6"/>
          <c:order val="6"/>
          <c:tx>
            <c:v>Sum of Cyberpunk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465.72</c:v>
              </c:pt>
            </c:numLit>
          </c:val>
          <c:extLst>
            <c:ext xmlns:c16="http://schemas.microsoft.com/office/drawing/2014/chart" uri="{C3380CC4-5D6E-409C-BE32-E72D297353CC}">
              <c16:uniqueId val="{00000006-B3C7-4919-8567-7417C1669422}"/>
            </c:ext>
          </c:extLst>
        </c:ser>
        <c:ser>
          <c:idx val="7"/>
          <c:order val="7"/>
          <c:tx>
            <c:v>Sum of Deus Ex  Human Revolution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440.1</c:v>
              </c:pt>
            </c:numLit>
          </c:val>
          <c:extLst>
            <c:ext xmlns:c16="http://schemas.microsoft.com/office/drawing/2014/chart" uri="{C3380CC4-5D6E-409C-BE32-E72D297353CC}">
              <c16:uniqueId val="{00000007-B3C7-4919-8567-7417C1669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9110703"/>
        <c:axId val="872097471"/>
      </c:barChart>
      <c:catAx>
        <c:axId val="869110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974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20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10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[Top RPGs comparison.xlsx]PivotChartTable1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personal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Horizon Zero Dawn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0-E51F-48FD-B7D0-1793ADFEAA00}"/>
            </c:ext>
          </c:extLst>
        </c:ser>
        <c:ser>
          <c:idx val="1"/>
          <c:order val="1"/>
          <c:tx>
            <c:v>Sum of Horizon forbidden West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1-E51F-48FD-B7D0-1793ADFEAA00}"/>
            </c:ext>
          </c:extLst>
        </c:ser>
        <c:ser>
          <c:idx val="2"/>
          <c:order val="2"/>
          <c:tx>
            <c:v>Sum of Mass effect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2-E51F-48FD-B7D0-1793ADFEAA00}"/>
            </c:ext>
          </c:extLst>
        </c:ser>
        <c:ser>
          <c:idx val="3"/>
          <c:order val="3"/>
          <c:tx>
            <c:v>Sum of Skyrim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3-E51F-48FD-B7D0-1793ADFEAA00}"/>
            </c:ext>
          </c:extLst>
        </c:ser>
        <c:ser>
          <c:idx val="4"/>
          <c:order val="4"/>
          <c:tx>
            <c:v>Sum of Deus Ex Human Revolution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</c:v>
              </c:pt>
            </c:numLit>
          </c:val>
          <c:extLst>
            <c:ext xmlns:c16="http://schemas.microsoft.com/office/drawing/2014/chart" uri="{C3380CC4-5D6E-409C-BE32-E72D297353CC}">
              <c16:uniqueId val="{00000004-E51F-48FD-B7D0-1793ADFEAA00}"/>
            </c:ext>
          </c:extLst>
        </c:ser>
        <c:ser>
          <c:idx val="5"/>
          <c:order val="5"/>
          <c:tx>
            <c:v>Sum of God of War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5-E51F-48FD-B7D0-1793ADFEAA00}"/>
            </c:ext>
          </c:extLst>
        </c:ser>
        <c:ser>
          <c:idx val="6"/>
          <c:order val="6"/>
          <c:tx>
            <c:v>Sum of Cyberpunk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6-E51F-48FD-B7D0-1793ADFEAA00}"/>
            </c:ext>
          </c:extLst>
        </c:ser>
        <c:ser>
          <c:idx val="7"/>
          <c:order val="7"/>
          <c:tx>
            <c:v>Sum of Witcher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7-E51F-48FD-B7D0-1793ADFEA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1951"/>
        <c:axId val="1944555743"/>
      </c:barChart>
      <c:catAx>
        <c:axId val="22919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557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445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[Top RPGs comparison.xlsx]PivotChartTable8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Superscore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Horizon Zero dawn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610.70000000000005</c:v>
              </c:pt>
            </c:numLit>
          </c:val>
          <c:extLst>
            <c:ext xmlns:c16="http://schemas.microsoft.com/office/drawing/2014/chart" uri="{C3380CC4-5D6E-409C-BE32-E72D297353CC}">
              <c16:uniqueId val="{00000000-5DC7-4A9C-BD9D-1CB98CC22E2F}"/>
            </c:ext>
          </c:extLst>
        </c:ser>
        <c:ser>
          <c:idx val="1"/>
          <c:order val="1"/>
          <c:tx>
            <c:v>Sum of Skyrim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599.1</c:v>
              </c:pt>
            </c:numLit>
          </c:val>
          <c:extLst>
            <c:ext xmlns:c16="http://schemas.microsoft.com/office/drawing/2014/chart" uri="{C3380CC4-5D6E-409C-BE32-E72D297353CC}">
              <c16:uniqueId val="{00000001-5DC7-4A9C-BD9D-1CB98CC22E2F}"/>
            </c:ext>
          </c:extLst>
        </c:ser>
        <c:ser>
          <c:idx val="2"/>
          <c:order val="2"/>
          <c:tx>
            <c:v>Sum of Witcher 3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596.5</c:v>
              </c:pt>
            </c:numLit>
          </c:val>
          <c:extLst>
            <c:ext xmlns:c16="http://schemas.microsoft.com/office/drawing/2014/chart" uri="{C3380CC4-5D6E-409C-BE32-E72D297353CC}">
              <c16:uniqueId val="{00000002-5DC7-4A9C-BD9D-1CB98CC22E2F}"/>
            </c:ext>
          </c:extLst>
        </c:ser>
        <c:ser>
          <c:idx val="3"/>
          <c:order val="3"/>
          <c:tx>
            <c:v>Sum of Mass effect 2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595.20000000000005</c:v>
              </c:pt>
            </c:numLit>
          </c:val>
          <c:extLst>
            <c:ext xmlns:c16="http://schemas.microsoft.com/office/drawing/2014/chart" uri="{C3380CC4-5D6E-409C-BE32-E72D297353CC}">
              <c16:uniqueId val="{00000003-5DC7-4A9C-BD9D-1CB98CC22E2F}"/>
            </c:ext>
          </c:extLst>
        </c:ser>
        <c:ser>
          <c:idx val="4"/>
          <c:order val="4"/>
          <c:tx>
            <c:v>Sum of Horizon Forbidden west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586.9</c:v>
              </c:pt>
            </c:numLit>
          </c:val>
          <c:extLst>
            <c:ext xmlns:c16="http://schemas.microsoft.com/office/drawing/2014/chart" uri="{C3380CC4-5D6E-409C-BE32-E72D297353CC}">
              <c16:uniqueId val="{00000004-5DC7-4A9C-BD9D-1CB98CC22E2F}"/>
            </c:ext>
          </c:extLst>
        </c:ser>
        <c:ser>
          <c:idx val="5"/>
          <c:order val="5"/>
          <c:tx>
            <c:v>Sum of God of War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517.79999999999995</c:v>
              </c:pt>
            </c:numLit>
          </c:val>
          <c:extLst>
            <c:ext xmlns:c16="http://schemas.microsoft.com/office/drawing/2014/chart" uri="{C3380CC4-5D6E-409C-BE32-E72D297353CC}">
              <c16:uniqueId val="{00000005-5DC7-4A9C-BD9D-1CB98CC22E2F}"/>
            </c:ext>
          </c:extLst>
        </c:ser>
        <c:ser>
          <c:idx val="6"/>
          <c:order val="6"/>
          <c:tx>
            <c:v>Sum of Cyberpunk</c:v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495.71999999999997</c:v>
              </c:pt>
            </c:numLit>
          </c:val>
          <c:extLst>
            <c:ext xmlns:c16="http://schemas.microsoft.com/office/drawing/2014/chart" uri="{C3380CC4-5D6E-409C-BE32-E72D297353CC}">
              <c16:uniqueId val="{00000006-5DC7-4A9C-BD9D-1CB98CC22E2F}"/>
            </c:ext>
          </c:extLst>
        </c:ser>
        <c:ser>
          <c:idx val="7"/>
          <c:order val="7"/>
          <c:tx>
            <c:v>Sum of Deus Ex Human Revolution</c:v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479.09999999999997</c:v>
              </c:pt>
            </c:numLit>
          </c:val>
          <c:extLst>
            <c:ext xmlns:c16="http://schemas.microsoft.com/office/drawing/2014/chart" uri="{C3380CC4-5D6E-409C-BE32-E72D297353CC}">
              <c16:uniqueId val="{00000007-5DC7-4A9C-BD9D-1CB98CC22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275951"/>
        <c:axId val="1944543679"/>
      </c:barChart>
      <c:catAx>
        <c:axId val="22759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436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44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9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[Top RPGs comparison.xlsx]PivotChartTable9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36</xdr:row>
      <xdr:rowOff>83820</xdr:rowOff>
    </xdr:from>
    <xdr:to>
      <xdr:col>20</xdr:col>
      <xdr:colOff>541020</xdr:colOff>
      <xdr:row>54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B5E42-B24E-4A53-B425-BEC27621E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0</xdr:row>
      <xdr:rowOff>0</xdr:rowOff>
    </xdr:from>
    <xdr:to>
      <xdr:col>20</xdr:col>
      <xdr:colOff>541020</xdr:colOff>
      <xdr:row>17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A955F-B30E-42F0-8345-F30373E6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30480</xdr:rowOff>
    </xdr:from>
    <xdr:to>
      <xdr:col>7</xdr:col>
      <xdr:colOff>388620</xdr:colOff>
      <xdr:row>51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A763D-DD14-4170-AC34-611827A1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60960</xdr:rowOff>
    </xdr:from>
    <xdr:to>
      <xdr:col>7</xdr:col>
      <xdr:colOff>381000</xdr:colOff>
      <xdr:row>69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DC324D-682F-46B6-B206-D4213D94D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213360</xdr:colOff>
      <xdr:row>18</xdr:row>
      <xdr:rowOff>30480</xdr:rowOff>
    </xdr:from>
    <xdr:to>
      <xdr:col>20</xdr:col>
      <xdr:colOff>525780</xdr:colOff>
      <xdr:row>36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F1D43-9A75-4675-ABCF-1F4603803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198120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57D25-8F86-4190-A329-82DBD645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396240</xdr:colOff>
      <xdr:row>54</xdr:row>
      <xdr:rowOff>137160</xdr:rowOff>
    </xdr:from>
    <xdr:to>
      <xdr:col>20</xdr:col>
      <xdr:colOff>563880</xdr:colOff>
      <xdr:row>69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87FE49-6F8B-41B6-990B-49CB40863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22860</xdr:rowOff>
    </xdr:from>
    <xdr:to>
      <xdr:col>20</xdr:col>
      <xdr:colOff>571500</xdr:colOff>
      <xdr:row>104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E400EF-9078-42F4-A82F-48DF66DE0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ZD%20vs%20GOW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ZD vs GOW (version 2)"/>
    </sheetNames>
    <definedNames>
      <definedName name="Table10"/>
    </defined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44.095337615741" createdVersion="6" refreshedVersion="6" minRefreshableVersion="3" recordCount="81" xr:uid="{36784D2F-4737-4A94-9BA1-E467500AB172}">
  <cacheSource type="worksheet">
    <worksheetSource name="GameScores"/>
  </cacheSource>
  <cacheFields count="17">
    <cacheField name=" Criteria" numFmtId="0">
      <sharedItems/>
    </cacheField>
    <cacheField name="Horizon Zero Dawn" numFmtId="0">
      <sharedItems containsSemiMixedTypes="0" containsString="0" containsNumber="1" minValue="2" maxValue="10"/>
    </cacheField>
    <cacheField name="HZD comment" numFmtId="0">
      <sharedItems/>
    </cacheField>
    <cacheField name="God of War" numFmtId="0">
      <sharedItems containsSemiMixedTypes="0" containsString="0" containsNumber="1" minValue="0" maxValue="10"/>
    </cacheField>
    <cacheField name="GoW comment" numFmtId="0">
      <sharedItems/>
    </cacheField>
    <cacheField name="Horizon Forbidden West" numFmtId="0">
      <sharedItems containsSemiMixedTypes="0" containsString="0" containsNumber="1" minValue="2" maxValue="10"/>
    </cacheField>
    <cacheField name="Forbiden West Comment" numFmtId="0">
      <sharedItems/>
    </cacheField>
    <cacheField name="Cyberpunk" numFmtId="0">
      <sharedItems containsSemiMixedTypes="0" containsString="0" containsNumber="1" minValue="0" maxValue="10"/>
    </cacheField>
    <cacheField name="Cyberpunk Comment" numFmtId="0">
      <sharedItems/>
    </cacheField>
    <cacheField name="Mass Effect 2" numFmtId="0">
      <sharedItems containsSemiMixedTypes="0" containsString="0" containsNumber="1" minValue="0" maxValue="10"/>
    </cacheField>
    <cacheField name="Mass Effect 2 commentary" numFmtId="0">
      <sharedItems/>
    </cacheField>
    <cacheField name="Skyrim" numFmtId="0">
      <sharedItems containsSemiMixedTypes="0" containsString="0" containsNumber="1" minValue="2" maxValue="10"/>
    </cacheField>
    <cacheField name="Skyrim Commentary" numFmtId="0">
      <sharedItems/>
    </cacheField>
    <cacheField name="Deus Ex  Human Revolution" numFmtId="0">
      <sharedItems containsSemiMixedTypes="0" containsString="0" containsNumber="1" minValue="0" maxValue="10"/>
    </cacheField>
    <cacheField name="DE HR Commentary" numFmtId="0">
      <sharedItems/>
    </cacheField>
    <cacheField name="Witcher 3" numFmtId="0">
      <sharedItems containsSemiMixedTypes="0" containsString="0" containsNumber="1" minValue="0" maxValue="10"/>
    </cacheField>
    <cacheField name="Witcher comment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44.931714583334" backgroundQuery="1" createdVersion="6" refreshedVersion="6" minRefreshableVersion="3" recordCount="0" supportSubquery="1" supportAdvancedDrill="1" xr:uid="{FEB09408-C71B-41E3-A121-C0A0ED8C19F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um of Horizon Zero Dawn 9]" caption="Sum of Horizon Zero Dawn 9" numFmtId="0" hierarchy="247" level="32767"/>
    <cacheField name="[Measures].[Sum of God of War 8]" caption="Sum of God of War 8" numFmtId="0" hierarchy="248" level="32767"/>
    <cacheField name="[Measures].[Sum of Horizon forbidden West 9]" caption="Sum of Horizon forbidden West 9" numFmtId="0" hierarchy="249" level="32767"/>
    <cacheField name="[Measures].[Sum of Cyberpunk 9]" caption="Sum of Cyberpunk 9" numFmtId="0" hierarchy="250" level="32767"/>
    <cacheField name="[Measures].[Sum of Mass effect 2 9]" caption="Sum of Mass effect 2 9" numFmtId="0" hierarchy="251" level="32767"/>
    <cacheField name="[Measures].[Sum of Skyrim 9]" caption="Sum of Skyrim 9" numFmtId="0" hierarchy="252" level="32767"/>
    <cacheField name="[Measures].[Sum of Deus Ex Human Revolution 7]" caption="Sum of Deus Ex Human Revolution 7" numFmtId="0" hierarchy="253" level="32767"/>
    <cacheField name="[Measures].[Sum of Witcher 3 8]" caption="Sum of Witcher 3 8" numFmtId="0" hierarchy="254" level="32767"/>
  </cacheFields>
  <cacheHierarchies count="263">
    <cacheHierarchy uniqueName="[Buisness].[Criteria]" caption="Criteria" attribute="1" defaultMemberUniqueName="[Buisness].[Criteria].[All]" allUniqueName="[Buisness].[Criteria].[All]" dimensionUniqueName="[Buisness]" displayFolder="" count="0" memberValueDatatype="130" unbalanced="0"/>
    <cacheHierarchy uniqueName="[Buisness].[Horizon Zero Dawn]" caption="Horizon Zero Dawn" attribute="1" defaultMemberUniqueName="[Buisness].[Horizon Zero Dawn].[All]" allUniqueName="[Buisness].[Horizon Zero Dawn].[All]" dimensionUniqueName="[Buisness]" displayFolder="" count="0" memberValueDatatype="5" unbalanced="0"/>
    <cacheHierarchy uniqueName="[Buisness].[HZD comment]" caption="HZD comment" attribute="1" defaultMemberUniqueName="[Buisness].[HZD comment].[All]" allUniqueName="[Buisness].[HZD comment].[All]" dimensionUniqueName="[Buisness]" displayFolder="" count="0" memberValueDatatype="130" unbalanced="0"/>
    <cacheHierarchy uniqueName="[Buisness].[God of War]" caption="God of War" attribute="1" defaultMemberUniqueName="[Buisness].[God of War].[All]" allUniqueName="[Buisness].[God of War].[All]" dimensionUniqueName="[Buisness]" displayFolder="" count="0" memberValueDatatype="5" unbalanced="0"/>
    <cacheHierarchy uniqueName="[Buisness].[GOW comment]" caption="GOW comment" attribute="1" defaultMemberUniqueName="[Buisness].[GOW comment].[All]" allUniqueName="[Buisness].[GOW comment].[All]" dimensionUniqueName="[Buisness]" displayFolder="" count="0" memberValueDatatype="130" unbalanced="0"/>
    <cacheHierarchy uniqueName="[Buisness].[Horizon forbidden West]" caption="Horizon forbidden West" attribute="1" defaultMemberUniqueName="[Buisness].[Horizon forbidden West].[All]" allUniqueName="[Buisness].[Horizon forbidden West].[All]" dimensionUniqueName="[Buisness]" displayFolder="" count="0" memberValueDatatype="20" unbalanced="0"/>
    <cacheHierarchy uniqueName="[Buisness].[Forbiden West Comment]" caption="Forbiden West Comment" attribute="1" defaultMemberUniqueName="[Buisness].[Forbiden West Comment].[All]" allUniqueName="[Buisness].[Forbiden West Comment].[All]" dimensionUniqueName="[Buisness]" displayFolder="" count="0" memberValueDatatype="130" unbalanced="0"/>
    <cacheHierarchy uniqueName="[Buisness].[Cyberpunk]" caption="Cyberpunk" attribute="1" defaultMemberUniqueName="[Buisness].[Cyberpunk].[All]" allUniqueName="[Buisness].[Cyberpunk].[All]" dimensionUniqueName="[Buisness]" displayFolder="" count="0" memberValueDatatype="5" unbalanced="0"/>
    <cacheHierarchy uniqueName="[Buisness].[Cyberpunk commentary]" caption="Cyberpunk commentary" attribute="1" defaultMemberUniqueName="[Buisness].[Cyberpunk commentary].[All]" allUniqueName="[Buisness].[Cyberpunk commentary].[All]" dimensionUniqueName="[Buisness]" displayFolder="" count="0" memberValueDatatype="130" unbalanced="0"/>
    <cacheHierarchy uniqueName="[Buisness].[Mass effect 2]" caption="Mass effect 2" attribute="1" defaultMemberUniqueName="[Buisness].[Mass effect 2].[All]" allUniqueName="[Buisness].[Mass effect 2].[All]" dimensionUniqueName="[Buisness]" displayFolder="" count="0" memberValueDatatype="5" unbalanced="0"/>
    <cacheHierarchy uniqueName="[Buisness].[Mass Effect 2 commentary]" caption="Mass Effect 2 commentary" attribute="1" defaultMemberUniqueName="[Buisness].[Mass Effect 2 commentary].[All]" allUniqueName="[Buisness].[Mass Effect 2 commentary].[All]" dimensionUniqueName="[Buisness]" displayFolder="" count="0" memberValueDatatype="130" unbalanced="0"/>
    <cacheHierarchy uniqueName="[Buisness].[Skyrim]" caption="Skyrim" attribute="1" defaultMemberUniqueName="[Buisness].[Skyrim].[All]" allUniqueName="[Buisness].[Skyrim].[All]" dimensionUniqueName="[Buisness]" displayFolder="" count="0" memberValueDatatype="5" unbalanced="0"/>
    <cacheHierarchy uniqueName="[Buisness].[Skyrim commentary]" caption="Skyrim commentary" attribute="1" defaultMemberUniqueName="[Buisness].[Skyrim commentary].[All]" allUniqueName="[Buisness].[Skyrim commentary].[All]" dimensionUniqueName="[Buisness]" displayFolder="" count="0" memberValueDatatype="130" unbalanced="0"/>
    <cacheHierarchy uniqueName="[Buisness].[Deus Ex Human Revolution]" caption="Deus Ex Human Revolution" attribute="1" defaultMemberUniqueName="[Buisness].[Deus Ex Human Revolution].[All]" allUniqueName="[Buisness].[Deus Ex Human Revolution].[All]" dimensionUniqueName="[Buisness]" displayFolder="" count="0" memberValueDatatype="5" unbalanced="0"/>
    <cacheHierarchy uniqueName="[Buisness].[DE HR Commentary]" caption="DE HR Commentary" attribute="1" defaultMemberUniqueName="[Buisness].[DE HR Commentary].[All]" allUniqueName="[Buisness].[DE HR Commentary].[All]" dimensionUniqueName="[Buisness]" displayFolder="" count="0" memberValueDatatype="130" unbalanced="0"/>
    <cacheHierarchy uniqueName="[Buisness].[Witcher 3]" caption="Witcher 3" attribute="1" defaultMemberUniqueName="[Buisness].[Witcher 3].[All]" allUniqueName="[Buisness].[Witcher 3].[All]" dimensionUniqueName="[Buisness]" displayFolder="" count="0" memberValueDatatype="5" unbalanced="0"/>
    <cacheHierarchy uniqueName="[Buisness].[Witcher commentary]" caption="Witcher commentary" attribute="1" defaultMemberUniqueName="[Buisness].[Witcher commentary].[All]" allUniqueName="[Buisness].[Witcher commentary].[All]" dimensionUniqueName="[Buisness]" displayFolder="" count="0" memberValueDatatype="130" unbalanced="0"/>
    <cacheHierarchy uniqueName="[Features].[Criteria]" caption="Criteria" attribute="1" defaultMemberUniqueName="[Features].[Criteria].[All]" allUniqueName="[Features].[Criteria].[All]" dimensionUniqueName="[Features]" displayFolder="" count="0" memberValueDatatype="130" unbalanced="0"/>
    <cacheHierarchy uniqueName="[Features].[Horizon Zero Dawn]" caption="Horizon Zero Dawn" attribute="1" defaultMemberUniqueName="[Features].[Horizon Zero Dawn].[All]" allUniqueName="[Features].[Horizon Zero Dawn].[All]" dimensionUniqueName="[Features]" displayFolder="" count="0" memberValueDatatype="5" unbalanced="0"/>
    <cacheHierarchy uniqueName="[Features].[HZD comment]" caption="HZD comment" attribute="1" defaultMemberUniqueName="[Features].[HZD comment].[All]" allUniqueName="[Features].[HZD comment].[All]" dimensionUniqueName="[Features]" displayFolder="" count="0" memberValueDatatype="130" unbalanced="0"/>
    <cacheHierarchy uniqueName="[Features].[God of War]" caption="God of War" attribute="1" defaultMemberUniqueName="[Features].[God of War].[All]" allUniqueName="[Features].[God of War].[All]" dimensionUniqueName="[Features]" displayFolder="" count="0" memberValueDatatype="5" unbalanced="0"/>
    <cacheHierarchy uniqueName="[Features].[GOW comment]" caption="GOW comment" attribute="1" defaultMemberUniqueName="[Features].[GOW comment].[All]" allUniqueName="[Features].[GOW comment].[All]" dimensionUniqueName="[Features]" displayFolder="" count="0" memberValueDatatype="130" unbalanced="0"/>
    <cacheHierarchy uniqueName="[Features].[Horizon forbidden West]" caption="Horizon forbidden West" attribute="1" defaultMemberUniqueName="[Features].[Horizon forbidden West].[All]" allUniqueName="[Features].[Horizon forbidden West].[All]" dimensionUniqueName="[Features]" displayFolder="" count="0" memberValueDatatype="5" unbalanced="0"/>
    <cacheHierarchy uniqueName="[Features].[Forbiden West Comment]" caption="Forbiden West Comment" attribute="1" defaultMemberUniqueName="[Features].[Forbiden West Comment].[All]" allUniqueName="[Features].[Forbiden West Comment].[All]" dimensionUniqueName="[Features]" displayFolder="" count="0" memberValueDatatype="130" unbalanced="0"/>
    <cacheHierarchy uniqueName="[Features].[Cyberpunk]" caption="Cyberpunk" attribute="1" defaultMemberUniqueName="[Features].[Cyberpunk].[All]" allUniqueName="[Features].[Cyberpunk].[All]" dimensionUniqueName="[Features]" displayFolder="" count="0" memberValueDatatype="5" unbalanced="0"/>
    <cacheHierarchy uniqueName="[Features].[Cyberpunk commentary]" caption="Cyberpunk commentary" attribute="1" defaultMemberUniqueName="[Features].[Cyberpunk commentary].[All]" allUniqueName="[Features].[Cyberpunk commentary].[All]" dimensionUniqueName="[Features]" displayFolder="" count="0" memberValueDatatype="130" unbalanced="0"/>
    <cacheHierarchy uniqueName="[Features].[Mass effect 2]" caption="Mass effect 2" attribute="1" defaultMemberUniqueName="[Features].[Mass effect 2].[All]" allUniqueName="[Features].[Mass effect 2].[All]" dimensionUniqueName="[Features]" displayFolder="" count="0" memberValueDatatype="5" unbalanced="0"/>
    <cacheHierarchy uniqueName="[Features].[Mass Effect 2 commentary]" caption="Mass Effect 2 commentary" attribute="1" defaultMemberUniqueName="[Features].[Mass Effect 2 commentary].[All]" allUniqueName="[Features].[Mass Effect 2 commentary].[All]" dimensionUniqueName="[Features]" displayFolder="" count="0" memberValueDatatype="130" unbalanced="0"/>
    <cacheHierarchy uniqueName="[Features].[Skyrim]" caption="Skyrim" attribute="1" defaultMemberUniqueName="[Features].[Skyrim].[All]" allUniqueName="[Features].[Skyrim].[All]" dimensionUniqueName="[Features]" displayFolder="" count="0" memberValueDatatype="5" unbalanced="0"/>
    <cacheHierarchy uniqueName="[Features].[Skyrim commentary]" caption="Skyrim commentary" attribute="1" defaultMemberUniqueName="[Features].[Skyrim commentary].[All]" allUniqueName="[Features].[Skyrim commentary].[All]" dimensionUniqueName="[Features]" displayFolder="" count="0" memberValueDatatype="130" unbalanced="0"/>
    <cacheHierarchy uniqueName="[Features].[Deus Ex Human Revolution]" caption="Deus Ex Human Revolution" attribute="1" defaultMemberUniqueName="[Features].[Deus Ex Human Revolution].[All]" allUniqueName="[Features].[Deus Ex Human Revolution].[All]" dimensionUniqueName="[Features]" displayFolder="" count="0" memberValueDatatype="5" unbalanced="0"/>
    <cacheHierarchy uniqueName="[Features].[DE HR Commentary]" caption="DE HR Commentary" attribute="1" defaultMemberUniqueName="[Features].[DE HR Commentary].[All]" allUniqueName="[Features].[DE HR Commentary].[All]" dimensionUniqueName="[Features]" displayFolder="" count="0" memberValueDatatype="130" unbalanced="0"/>
    <cacheHierarchy uniqueName="[Features].[Witcher 3]" caption="Witcher 3" attribute="1" defaultMemberUniqueName="[Features].[Witcher 3].[All]" allUniqueName="[Features].[Witcher 3].[All]" dimensionUniqueName="[Features]" displayFolder="" count="0" memberValueDatatype="5" unbalanced="0"/>
    <cacheHierarchy uniqueName="[Features].[Witcher commentary]" caption="Witcher commentary" attribute="1" defaultMemberUniqueName="[Features].[Witcher commentary].[All]" allUniqueName="[Features].[Witcher commentary].[All]" dimensionUniqueName="[Features]" displayFolder="" count="0" memberValueDatatype="130" unbalanced="0"/>
    <cacheHierarchy uniqueName="[Gameplay].[Criteria]" caption="Criteria" attribute="1" defaultMemberUniqueName="[Gameplay].[Criteria].[All]" allUniqueName="[Gameplay].[Criteria].[All]" dimensionUniqueName="[Gameplay]" displayFolder="" count="0" memberValueDatatype="130" unbalanced="0"/>
    <cacheHierarchy uniqueName="[Gameplay].[Horizon Zero Dawn]" caption="Horizon Zero Dawn" attribute="1" defaultMemberUniqueName="[Gameplay].[Horizon Zero Dawn].[All]" allUniqueName="[Gameplay].[Horizon Zero Dawn].[All]" dimensionUniqueName="[Gameplay]" displayFolder="" count="0" memberValueDatatype="20" unbalanced="0"/>
    <cacheHierarchy uniqueName="[Gameplay].[HZD comment]" caption="HZD comment" attribute="1" defaultMemberUniqueName="[Gameplay].[HZD comment].[All]" allUniqueName="[Gameplay].[HZD comment].[All]" dimensionUniqueName="[Gameplay]" displayFolder="" count="0" memberValueDatatype="130" unbalanced="0"/>
    <cacheHierarchy uniqueName="[Gameplay].[God of War]" caption="God of War" attribute="1" defaultMemberUniqueName="[Gameplay].[God of War].[All]" allUniqueName="[Gameplay].[God of War].[All]" dimensionUniqueName="[Gameplay]" displayFolder="" count="0" memberValueDatatype="20" unbalanced="0"/>
    <cacheHierarchy uniqueName="[Gameplay].[GOW comment]" caption="GOW comment" attribute="1" defaultMemberUniqueName="[Gameplay].[GOW comment].[All]" allUniqueName="[Gameplay].[GOW comment].[All]" dimensionUniqueName="[Gameplay]" displayFolder="" count="0" memberValueDatatype="130" unbalanced="0"/>
    <cacheHierarchy uniqueName="[Gameplay].[Horizon forbidden West]" caption="Horizon forbidden West" attribute="1" defaultMemberUniqueName="[Gameplay].[Horizon forbidden West].[All]" allUniqueName="[Gameplay].[Horizon forbidden West].[All]" dimensionUniqueName="[Gameplay]" displayFolder="" count="0" memberValueDatatype="20" unbalanced="0"/>
    <cacheHierarchy uniqueName="[Gameplay].[Forbiden West Comment]" caption="Forbiden West Comment" attribute="1" defaultMemberUniqueName="[Gameplay].[Forbiden West Comment].[All]" allUniqueName="[Gameplay].[Forbiden West Comment].[All]" dimensionUniqueName="[Gameplay]" displayFolder="" count="0" memberValueDatatype="130" unbalanced="0"/>
    <cacheHierarchy uniqueName="[Gameplay].[Cyberpunk]" caption="Cyberpunk" attribute="1" defaultMemberUniqueName="[Gameplay].[Cyberpunk].[All]" allUniqueName="[Gameplay].[Cyberpunk].[All]" dimensionUniqueName="[Gameplay]" displayFolder="" count="0" memberValueDatatype="20" unbalanced="0"/>
    <cacheHierarchy uniqueName="[Gameplay].[Cyberpunk commentary]" caption="Cyberpunk commentary" attribute="1" defaultMemberUniqueName="[Gameplay].[Cyberpunk commentary].[All]" allUniqueName="[Gameplay].[Cyberpunk commentary].[All]" dimensionUniqueName="[Gameplay]" displayFolder="" count="0" memberValueDatatype="130" unbalanced="0"/>
    <cacheHierarchy uniqueName="[Gameplay].[Mass effect 2]" caption="Mass effect 2" attribute="1" defaultMemberUniqueName="[Gameplay].[Mass effect 2].[All]" allUniqueName="[Gameplay].[Mass effect 2].[All]" dimensionUniqueName="[Gameplay]" displayFolder="" count="0" memberValueDatatype="20" unbalanced="0"/>
    <cacheHierarchy uniqueName="[Gameplay].[Mass Effect 2 commentary]" caption="Mass Effect 2 commentary" attribute="1" defaultMemberUniqueName="[Gameplay].[Mass Effect 2 commentary].[All]" allUniqueName="[Gameplay].[Mass Effect 2 commentary].[All]" dimensionUniqueName="[Gameplay]" displayFolder="" count="0" memberValueDatatype="130" unbalanced="0"/>
    <cacheHierarchy uniqueName="[Gameplay].[Skyrim]" caption="Skyrim" attribute="1" defaultMemberUniqueName="[Gameplay].[Skyrim].[All]" allUniqueName="[Gameplay].[Skyrim].[All]" dimensionUniqueName="[Gameplay]" displayFolder="" count="0" memberValueDatatype="20" unbalanced="0"/>
    <cacheHierarchy uniqueName="[Gameplay].[Skyrim commentary]" caption="Skyrim commentary" attribute="1" defaultMemberUniqueName="[Gameplay].[Skyrim commentary].[All]" allUniqueName="[Gameplay].[Skyrim commentary].[All]" dimensionUniqueName="[Gameplay]" displayFolder="" count="0" memberValueDatatype="130" unbalanced="0"/>
    <cacheHierarchy uniqueName="[Gameplay].[Deus Ex Human Revolution]" caption="Deus Ex Human Revolution" attribute="1" defaultMemberUniqueName="[Gameplay].[Deus Ex Human Revolution].[All]" allUniqueName="[Gameplay].[Deus Ex Human Revolution].[All]" dimensionUniqueName="[Gameplay]" displayFolder="" count="0" memberValueDatatype="20" unbalanced="0"/>
    <cacheHierarchy uniqueName="[Gameplay].[DE HR Commentary]" caption="DE HR Commentary" attribute="1" defaultMemberUniqueName="[Gameplay].[DE HR Commentary].[All]" allUniqueName="[Gameplay].[DE HR Commentary].[All]" dimensionUniqueName="[Gameplay]" displayFolder="" count="0" memberValueDatatype="130" unbalanced="0"/>
    <cacheHierarchy uniqueName="[Gameplay].[Witcher 3]" caption="Witcher 3" attribute="1" defaultMemberUniqueName="[Gameplay].[Witcher 3].[All]" allUniqueName="[Gameplay].[Witcher 3].[All]" dimensionUniqueName="[Gameplay]" displayFolder="" count="0" memberValueDatatype="5" unbalanced="0"/>
    <cacheHierarchy uniqueName="[Gameplay].[Witcher commentary]" caption="Witcher commentary" attribute="1" defaultMemberUniqueName="[Gameplay].[Witcher commentary].[All]" allUniqueName="[Gameplay].[Witcher commentary].[All]" dimensionUniqueName="[Gameplay]" displayFolder="" count="0" memberValueDatatype="130" unbalanced="0"/>
    <cacheHierarchy uniqueName="[GameScores].[Criteria]" caption="Criteria" attribute="1" defaultMemberUniqueName="[GameScores].[Criteria].[All]" allUniqueName="[GameScores].[Criteria].[All]" dimensionUniqueName="[GameScores]" displayFolder="" count="0" memberValueDatatype="130" unbalanced="0"/>
    <cacheHierarchy uniqueName="[GameScores].[Horizon Zero Dawn]" caption="Horizon Zero Dawn" attribute="1" defaultMemberUniqueName="[GameScores].[Horizon Zero Dawn].[All]" allUniqueName="[GameScores].[Horizon Zero Dawn].[All]" dimensionUniqueName="[GameScores]" displayFolder="" count="0" memberValueDatatype="5" unbalanced="0"/>
    <cacheHierarchy uniqueName="[GameScores].[HZD comment]" caption="HZD comment" attribute="1" defaultMemberUniqueName="[GameScores].[HZD comment].[All]" allUniqueName="[GameScores].[HZD comment].[All]" dimensionUniqueName="[GameScores]" displayFolder="" count="0" memberValueDatatype="130" unbalanced="0"/>
    <cacheHierarchy uniqueName="[GameScores].[God of War]" caption="God of War" attribute="1" defaultMemberUniqueName="[GameScores].[God of War].[All]" allUniqueName="[GameScores].[God of War].[All]" dimensionUniqueName="[GameScores]" displayFolder="" count="0" memberValueDatatype="5" unbalanced="0"/>
    <cacheHierarchy uniqueName="[GameScores].[GoW comment]" caption="GoW comment" attribute="1" defaultMemberUniqueName="[GameScores].[GoW comment].[All]" allUniqueName="[GameScores].[GoW comment].[All]" dimensionUniqueName="[GameScores]" displayFolder="" count="0" memberValueDatatype="130" unbalanced="0"/>
    <cacheHierarchy uniqueName="[GameScores].[Horizon Forbidden West]" caption="Horizon Forbidden West" attribute="1" defaultMemberUniqueName="[GameScores].[Horizon Forbidden West].[All]" allUniqueName="[GameScores].[Horizon Forbidden West].[All]" dimensionUniqueName="[GameScores]" displayFolder="" count="0" memberValueDatatype="5" unbalanced="0"/>
    <cacheHierarchy uniqueName="[GameScores].[Forbiden West Comment]" caption="Forbiden West Comment" attribute="1" defaultMemberUniqueName="[GameScores].[Forbiden West Comment].[All]" allUniqueName="[GameScores].[Forbiden West Comment].[All]" dimensionUniqueName="[GameScores]" displayFolder="" count="0" memberValueDatatype="130" unbalanced="0"/>
    <cacheHierarchy uniqueName="[GameScores].[Cyberpunk]" caption="Cyberpunk" attribute="1" defaultMemberUniqueName="[GameScores].[Cyberpunk].[All]" allUniqueName="[GameScores].[Cyberpunk].[All]" dimensionUniqueName="[GameScores]" displayFolder="" count="0" memberValueDatatype="5" unbalanced="0"/>
    <cacheHierarchy uniqueName="[GameScores].[Cyberpunk Comment]" caption="Cyberpunk Comment" attribute="1" defaultMemberUniqueName="[GameScores].[Cyberpunk Comment].[All]" allUniqueName="[GameScores].[Cyberpunk Comment].[All]" dimensionUniqueName="[GameScores]" displayFolder="" count="0" memberValueDatatype="130" unbalanced="0"/>
    <cacheHierarchy uniqueName="[GameScores].[Mass Effect 2]" caption="Mass Effect 2" attribute="1" defaultMemberUniqueName="[GameScores].[Mass Effect 2].[All]" allUniqueName="[GameScores].[Mass Effect 2].[All]" dimensionUniqueName="[GameScores]" displayFolder="" count="0" memberValueDatatype="5" unbalanced="0"/>
    <cacheHierarchy uniqueName="[GameScores].[Mass Effect 2 commentary]" caption="Mass Effect 2 commentary" attribute="1" defaultMemberUniqueName="[GameScores].[Mass Effect 2 commentary].[All]" allUniqueName="[GameScores].[Mass Effect 2 commentary].[All]" dimensionUniqueName="[GameScores]" displayFolder="" count="0" memberValueDatatype="130" unbalanced="0"/>
    <cacheHierarchy uniqueName="[GameScores].[Skyrim]" caption="Skyrim" attribute="1" defaultMemberUniqueName="[GameScores].[Skyrim].[All]" allUniqueName="[GameScores].[Skyrim].[All]" dimensionUniqueName="[GameScores]" displayFolder="" count="0" memberValueDatatype="5" unbalanced="0"/>
    <cacheHierarchy uniqueName="[GameScores].[Skyrim Commentary]" caption="Skyrim Commentary" attribute="1" defaultMemberUniqueName="[GameScores].[Skyrim Commentary].[All]" allUniqueName="[GameScores].[Skyrim Commentary].[All]" dimensionUniqueName="[GameScores]" displayFolder="" count="0" memberValueDatatype="130" unbalanced="0"/>
    <cacheHierarchy uniqueName="[GameScores].[Deus Ex  Human Revolution]" caption="Deus Ex  Human Revolution" attribute="1" defaultMemberUniqueName="[GameScores].[Deus Ex  Human Revolution].[All]" allUniqueName="[GameScores].[Deus Ex  Human Revolution].[All]" dimensionUniqueName="[GameScores]" displayFolder="" count="0" memberValueDatatype="5" unbalanced="0"/>
    <cacheHierarchy uniqueName="[GameScores].[DE HR Commentary]" caption="DE HR Commentary" attribute="1" defaultMemberUniqueName="[GameScores].[DE HR Commentary].[All]" allUniqueName="[GameScores].[DE HR Commentary].[All]" dimensionUniqueName="[GameScores]" displayFolder="" count="0" memberValueDatatype="130" unbalanced="0"/>
    <cacheHierarchy uniqueName="[GameScores].[Witcher 3]" caption="Witcher 3" attribute="1" defaultMemberUniqueName="[GameScores].[Witcher 3].[All]" allUniqueName="[GameScores].[Witcher 3].[All]" dimensionUniqueName="[GameScores]" displayFolder="" count="0" memberValueDatatype="5" unbalanced="0"/>
    <cacheHierarchy uniqueName="[GameScores].[Witcher commentary]" caption="Witcher commentary" attribute="1" defaultMemberUniqueName="[GameScores].[Witcher commentary].[All]" allUniqueName="[GameScores].[Witcher commentary].[All]" dimensionUniqueName="[GameScores]" displayFolder="" count="0" memberValueDatatype="130" unbalanced="0"/>
    <cacheHierarchy uniqueName="[Narrative].[Criteria]" caption="Criteria" attribute="1" defaultMemberUniqueName="[Narrative].[Criteria].[All]" allUniqueName="[Narrative].[Criteria].[All]" dimensionUniqueName="[Narrative]" displayFolder="" count="0" memberValueDatatype="130" unbalanced="0"/>
    <cacheHierarchy uniqueName="[Narrative].[Horizon Zero Dawn]" caption="Horizon Zero Dawn" attribute="1" defaultMemberUniqueName="[Narrative].[Horizon Zero Dawn].[All]" allUniqueName="[Narrative].[Horizon Zero Dawn].[All]" dimensionUniqueName="[Narrative]" displayFolder="" count="0" memberValueDatatype="5" unbalanced="0"/>
    <cacheHierarchy uniqueName="[Narrative].[HZD comment]" caption="HZD comment" attribute="1" defaultMemberUniqueName="[Narrative].[HZD comment].[All]" allUniqueName="[Narrative].[HZD comment].[All]" dimensionUniqueName="[Narrative]" displayFolder="" count="0" memberValueDatatype="130" unbalanced="0"/>
    <cacheHierarchy uniqueName="[Narrative].[God of War]" caption="God of War" attribute="1" defaultMemberUniqueName="[Narrative].[God of War].[All]" allUniqueName="[Narrative].[God of War].[All]" dimensionUniqueName="[Narrative]" displayFolder="" count="0" memberValueDatatype="5" unbalanced="0"/>
    <cacheHierarchy uniqueName="[Narrative].[GOW comment]" caption="GOW comment" attribute="1" defaultMemberUniqueName="[Narrative].[GOW comment].[All]" allUniqueName="[Narrative].[GOW comment].[All]" dimensionUniqueName="[Narrative]" displayFolder="" count="0" memberValueDatatype="130" unbalanced="0"/>
    <cacheHierarchy uniqueName="[Narrative].[Horizon forbidden West]" caption="Horizon forbidden West" attribute="1" defaultMemberUniqueName="[Narrative].[Horizon forbidden West].[All]" allUniqueName="[Narrative].[Horizon forbidden West].[All]" dimensionUniqueName="[Narrative]" displayFolder="" count="0" memberValueDatatype="5" unbalanced="0"/>
    <cacheHierarchy uniqueName="[Narrative].[Forbiden West Comment]" caption="Forbiden West Comment" attribute="1" defaultMemberUniqueName="[Narrative].[Forbiden West Comment].[All]" allUniqueName="[Narrative].[Forbiden West Comment].[All]" dimensionUniqueName="[Narrative]" displayFolder="" count="0" memberValueDatatype="130" unbalanced="0"/>
    <cacheHierarchy uniqueName="[Narrative].[Cyberpunk]" caption="Cyberpunk" attribute="1" defaultMemberUniqueName="[Narrative].[Cyberpunk].[All]" allUniqueName="[Narrative].[Cyberpunk].[All]" dimensionUniqueName="[Narrative]" displayFolder="" count="0" memberValueDatatype="20" unbalanced="0"/>
    <cacheHierarchy uniqueName="[Narrative].[Cyberpunk commentary]" caption="Cyberpunk commentary" attribute="1" defaultMemberUniqueName="[Narrative].[Cyberpunk commentary].[All]" allUniqueName="[Narrative].[Cyberpunk commentary].[All]" dimensionUniqueName="[Narrative]" displayFolder="" count="0" memberValueDatatype="130" unbalanced="0"/>
    <cacheHierarchy uniqueName="[Narrative].[Mass effect 2]" caption="Mass effect 2" attribute="1" defaultMemberUniqueName="[Narrative].[Mass effect 2].[All]" allUniqueName="[Narrative].[Mass effect 2].[All]" dimensionUniqueName="[Narrative]" displayFolder="" count="0" memberValueDatatype="5" unbalanced="0"/>
    <cacheHierarchy uniqueName="[Narrative].[Mass Effect 2 commentary]" caption="Mass Effect 2 commentary" attribute="1" defaultMemberUniqueName="[Narrative].[Mass Effect 2 commentary].[All]" allUniqueName="[Narrative].[Mass Effect 2 commentary].[All]" dimensionUniqueName="[Narrative]" displayFolder="" count="0" memberValueDatatype="130" unbalanced="0"/>
    <cacheHierarchy uniqueName="[Narrative].[Skyrim]" caption="Skyrim" attribute="1" defaultMemberUniqueName="[Narrative].[Skyrim].[All]" allUniqueName="[Narrative].[Skyrim].[All]" dimensionUniqueName="[Narrative]" displayFolder="" count="0" memberValueDatatype="20" unbalanced="0"/>
    <cacheHierarchy uniqueName="[Narrative].[Skyrim commentary]" caption="Skyrim commentary" attribute="1" defaultMemberUniqueName="[Narrative].[Skyrim commentary].[All]" allUniqueName="[Narrative].[Skyrim commentary].[All]" dimensionUniqueName="[Narrative]" displayFolder="" count="0" memberValueDatatype="130" unbalanced="0"/>
    <cacheHierarchy uniqueName="[Narrative].[Deus Ex Human Revolution]" caption="Deus Ex Human Revolution" attribute="1" defaultMemberUniqueName="[Narrative].[Deus Ex Human Revolution].[All]" allUniqueName="[Narrative].[Deus Ex Human Revolution].[All]" dimensionUniqueName="[Narrative]" displayFolder="" count="0" memberValueDatatype="5" unbalanced="0"/>
    <cacheHierarchy uniqueName="[Narrative].[DE HR Commentary]" caption="DE HR Commentary" attribute="1" defaultMemberUniqueName="[Narrative].[DE HR Commentary].[All]" allUniqueName="[Narrative].[DE HR Commentary].[All]" dimensionUniqueName="[Narrative]" displayFolder="" count="0" memberValueDatatype="130" unbalanced="0"/>
    <cacheHierarchy uniqueName="[Narrative].[Witcher 3]" caption="Witcher 3" attribute="1" defaultMemberUniqueName="[Narrative].[Witcher 3].[All]" allUniqueName="[Narrative].[Witcher 3].[All]" dimensionUniqueName="[Narrative]" displayFolder="" count="0" memberValueDatatype="20" unbalanced="0"/>
    <cacheHierarchy uniqueName="[Narrative].[Witcher commentary]" caption="Witcher commentary" attribute="1" defaultMemberUniqueName="[Narrative].[Witcher commentary].[All]" allUniqueName="[Narrative].[Witcher commentary].[All]" dimensionUniqueName="[Narrative]" displayFolder="" count="0" memberValueDatatype="130" unbalanced="0"/>
    <cacheHierarchy uniqueName="[Personal].[Criteria]" caption="Criteria" attribute="1" defaultMemberUniqueName="[Personal].[Criteria].[All]" allUniqueName="[Personal].[Criteria].[All]" dimensionUniqueName="[Personal]" displayFolder="" count="0" memberValueDatatype="130" unbalanced="0"/>
    <cacheHierarchy uniqueName="[Personal].[Horizon Zero Dawn]" caption="Horizon Zero Dawn" attribute="1" defaultMemberUniqueName="[Personal].[Horizon Zero Dawn].[All]" allUniqueName="[Personal].[Horizon Zero Dawn].[All]" dimensionUniqueName="[Personal]" displayFolder="" count="0" memberValueDatatype="20" unbalanced="0"/>
    <cacheHierarchy uniqueName="[Personal].[HZD comment]" caption="HZD comment" attribute="1" defaultMemberUniqueName="[Personal].[HZD comment].[All]" allUniqueName="[Personal].[HZD comment].[All]" dimensionUniqueName="[Personal]" displayFolder="" count="0" memberValueDatatype="130" unbalanced="0"/>
    <cacheHierarchy uniqueName="[Personal].[God of War]" caption="God of War" attribute="1" defaultMemberUniqueName="[Personal].[God of War].[All]" allUniqueName="[Personal].[God of War].[All]" dimensionUniqueName="[Personal]" displayFolder="" count="0" memberValueDatatype="20" unbalanced="0"/>
    <cacheHierarchy uniqueName="[Personal].[GOW comment]" caption="GOW comment" attribute="1" defaultMemberUniqueName="[Personal].[GOW comment].[All]" allUniqueName="[Personal].[GOW comment].[All]" dimensionUniqueName="[Personal]" displayFolder="" count="0" memberValueDatatype="130" unbalanced="0"/>
    <cacheHierarchy uniqueName="[Personal].[Horizon forbidden West]" caption="Horizon forbidden West" attribute="1" defaultMemberUniqueName="[Personal].[Horizon forbidden West].[All]" allUniqueName="[Personal].[Horizon forbidden West].[All]" dimensionUniqueName="[Personal]" displayFolder="" count="0" memberValueDatatype="20" unbalanced="0"/>
    <cacheHierarchy uniqueName="[Personal].[Forbiden West Comment]" caption="Forbiden West Comment" attribute="1" defaultMemberUniqueName="[Personal].[Forbiden West Comment].[All]" allUniqueName="[Personal].[Forbiden West Comment].[All]" dimensionUniqueName="[Personal]" displayFolder="" count="0" memberValueDatatype="130" unbalanced="0"/>
    <cacheHierarchy uniqueName="[Personal].[Cyberpunk]" caption="Cyberpunk" attribute="1" defaultMemberUniqueName="[Personal].[Cyberpunk].[All]" allUniqueName="[Personal].[Cyberpunk].[All]" dimensionUniqueName="[Personal]" displayFolder="" count="0" memberValueDatatype="20" unbalanced="0"/>
    <cacheHierarchy uniqueName="[Personal].[Cyberpunk commentary]" caption="Cyberpunk commentary" attribute="1" defaultMemberUniqueName="[Personal].[Cyberpunk commentary].[All]" allUniqueName="[Personal].[Cyberpunk commentary].[All]" dimensionUniqueName="[Personal]" displayFolder="" count="0" memberValueDatatype="130" unbalanced="0"/>
    <cacheHierarchy uniqueName="[Personal].[Mass effect 2]" caption="Mass effect 2" attribute="1" defaultMemberUniqueName="[Personal].[Mass effect 2].[All]" allUniqueName="[Personal].[Mass effect 2].[All]" dimensionUniqueName="[Personal]" displayFolder="" count="0" memberValueDatatype="20" unbalanced="0"/>
    <cacheHierarchy uniqueName="[Personal].[Mass Effect 2 commentary]" caption="Mass Effect 2 commentary" attribute="1" defaultMemberUniqueName="[Personal].[Mass Effect 2 commentary].[All]" allUniqueName="[Personal].[Mass Effect 2 commentary].[All]" dimensionUniqueName="[Personal]" displayFolder="" count="0" memberValueDatatype="130" unbalanced="0"/>
    <cacheHierarchy uniqueName="[Personal].[Skyrim]" caption="Skyrim" attribute="1" defaultMemberUniqueName="[Personal].[Skyrim].[All]" allUniqueName="[Personal].[Skyrim].[All]" dimensionUniqueName="[Personal]" displayFolder="" count="0" memberValueDatatype="20" unbalanced="0"/>
    <cacheHierarchy uniqueName="[Personal].[Skyrim commentary]" caption="Skyrim commentary" attribute="1" defaultMemberUniqueName="[Personal].[Skyrim commentary].[All]" allUniqueName="[Personal].[Skyrim commentary].[All]" dimensionUniqueName="[Personal]" displayFolder="" count="0" memberValueDatatype="130" unbalanced="0"/>
    <cacheHierarchy uniqueName="[Personal].[Deus Ex Human Revolution]" caption="Deus Ex Human Revolution" attribute="1" defaultMemberUniqueName="[Personal].[Deus Ex Human Revolution].[All]" allUniqueName="[Personal].[Deus Ex Human Revolution].[All]" dimensionUniqueName="[Personal]" displayFolder="" count="0" memberValueDatatype="20" unbalanced="0"/>
    <cacheHierarchy uniqueName="[Personal].[DE HR Commentary]" caption="DE HR Commentary" attribute="1" defaultMemberUniqueName="[Personal].[DE HR Commentary].[All]" allUniqueName="[Personal].[DE HR Commentary].[All]" dimensionUniqueName="[Personal]" displayFolder="" count="0" memberValueDatatype="130" unbalanced="0"/>
    <cacheHierarchy uniqueName="[Personal].[Witcher 3]" caption="Witcher 3" attribute="1" defaultMemberUniqueName="[Personal].[Witcher 3].[All]" allUniqueName="[Personal].[Witcher 3].[All]" dimensionUniqueName="[Personal]" displayFolder="" count="0" memberValueDatatype="20" unbalanced="0"/>
    <cacheHierarchy uniqueName="[Personal].[Witcher commentary]" caption="Witcher commentary" attribute="1" defaultMemberUniqueName="[Personal].[Witcher commentary].[All]" allUniqueName="[Personal].[Witcher commentary].[All]" dimensionUniqueName="[Personal]" displayFolder="" count="0" memberValueDatatype="130" unbalanced="0"/>
    <cacheHierarchy uniqueName="[Table10].[Criteria]" caption="Criteria" attribute="1" defaultMemberUniqueName="[Table10].[Criteria].[All]" allUniqueName="[Table10].[Criteria].[All]" dimensionUniqueName="[Table10]" displayFolder="" count="0" memberValueDatatype="130" unbalanced="0"/>
    <cacheHierarchy uniqueName="[Table10].[Horizon Zero Dawn]" caption="Horizon Zero Dawn" attribute="1" defaultMemberUniqueName="[Table10].[Horizon Zero Dawn].[All]" allUniqueName="[Table10].[Horizon Zero Dawn].[All]" dimensionUniqueName="[Table10]" displayFolder="" count="0" memberValueDatatype="5" unbalanced="0"/>
    <cacheHierarchy uniqueName="[Table10].[God of War 4]" caption="God of War 4" attribute="1" defaultMemberUniqueName="[Table10].[God of War 4].[All]" allUniqueName="[Table10].[God of War 4].[All]" dimensionUniqueName="[Table10]" displayFolder="" count="0" memberValueDatatype="5" unbalanced="0"/>
    <cacheHierarchy uniqueName="[Table10].[Horizon Forbidden West]" caption="Horizon Forbidden West" attribute="1" defaultMemberUniqueName="[Table10].[Horizon Forbidden West].[All]" allUniqueName="[Table10].[Horizon Forbidden West].[All]" dimensionUniqueName="[Table10]" displayFolder="" count="0" memberValueDatatype="5" unbalanced="0"/>
    <cacheHierarchy uniqueName="[Table10].[Cyberpunk]" caption="Cyberpunk" attribute="1" defaultMemberUniqueName="[Table10].[Cyberpunk].[All]" allUniqueName="[Table10].[Cyberpunk].[All]" dimensionUniqueName="[Table10]" displayFolder="" count="0" memberValueDatatype="5" unbalanced="0"/>
    <cacheHierarchy uniqueName="[Table10].[Mass effect 2]" caption="Mass effect 2" attribute="1" defaultMemberUniqueName="[Table10].[Mass effect 2].[All]" allUniqueName="[Table10].[Mass effect 2].[All]" dimensionUniqueName="[Table10]" displayFolder="" count="0" memberValueDatatype="5" unbalanced="0"/>
    <cacheHierarchy uniqueName="[Table10].[Skyrim]" caption="Skyrim" attribute="1" defaultMemberUniqueName="[Table10].[Skyrim].[All]" allUniqueName="[Table10].[Skyrim].[All]" dimensionUniqueName="[Table10]" displayFolder="" count="0" memberValueDatatype="5" unbalanced="0"/>
    <cacheHierarchy uniqueName="[Table10].[Deus Ex HR]" caption="Deus Ex HR" attribute="1" defaultMemberUniqueName="[Table10].[Deus Ex HR].[All]" allUniqueName="[Table10].[Deus Ex HR].[All]" dimensionUniqueName="[Table10]" displayFolder="" count="0" memberValueDatatype="5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Horizon Zero Dawn]" caption="Horizon Zero Dawn" attribute="1" defaultMemberUniqueName="[Table3].[Horizon Zero Dawn].[All]" allUniqueName="[Table3].[Horizon Zero Dawn].[All]" dimensionUniqueName="[Table3]" displayFolder="" count="0" memberValueDatatype="2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God of War]" caption="God of War" attribute="1" defaultMemberUniqueName="[Table3].[God of War].[All]" allUniqueName="[Table3].[God of War].[All]" dimensionUniqueName="[Table3]" displayFolder="" count="0" memberValueDatatype="2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Horizon forbidden West]" caption="Horizon forbidden West" attribute="1" defaultMemberUniqueName="[Table3].[Horizon forbidden West].[All]" allUniqueName="[Table3].[Horizon forbidden West].[All]" dimensionUniqueName="[Table3]" displayFolder="" count="0" memberValueDatatype="20" unbalanced="0"/>
    <cacheHierarchy uniqueName="[Table3].[Column7]" caption="Column7" attribute="1" defaultMemberUniqueName="[Table3].[Column7].[All]" allUniqueName="[Table3].[Column7].[All]" dimensionUniqueName="[Table3]" displayFolder="" count="0" memberValueDatatype="130" unbalanced="0"/>
    <cacheHierarchy uniqueName="[Table3].[Cyberpunk]" caption="Cyberpunk" attribute="1" defaultMemberUniqueName="[Table3].[Cyberpunk].[All]" allUniqueName="[Table3].[Cyberpunk].[All]" dimensionUniqueName="[Table3]" displayFolder="" count="0" memberValueDatatype="20" unbalanced="0"/>
    <cacheHierarchy uniqueName="[Table3].[Column9]" caption="Column9" attribute="1" defaultMemberUniqueName="[Table3].[Column9].[All]" allUniqueName="[Table3].[Column9].[All]" dimensionUniqueName="[Table3]" displayFolder="" count="0" memberValueDatatype="130" unbalanced="0"/>
    <cacheHierarchy uniqueName="[Table3].[Mass effect 2]" caption="Mass effect 2" attribute="1" defaultMemberUniqueName="[Table3].[Mass effect 2].[All]" allUniqueName="[Table3].[Mass effect 2].[All]" dimensionUniqueName="[Table3]" displayFolder="" count="0" memberValueDatatype="20" unbalanced="0"/>
    <cacheHierarchy uniqueName="[Table3].[Column11]" caption="Column11" attribute="1" defaultMemberUniqueName="[Table3].[Column11].[All]" allUniqueName="[Table3].[Column11].[All]" dimensionUniqueName="[Table3]" displayFolder="" count="0" memberValueDatatype="130" unbalanced="0"/>
    <cacheHierarchy uniqueName="[Table3].[Skyrim]" caption="Skyrim" attribute="1" defaultMemberUniqueName="[Table3].[Skyrim].[All]" allUniqueName="[Table3].[Skyrim].[All]" dimensionUniqueName="[Table3]" displayFolder="" count="0" memberValueDatatype="20" unbalanced="0"/>
    <cacheHierarchy uniqueName="[Table3].[Column13]" caption="Column13" attribute="1" defaultMemberUniqueName="[Table3].[Column13].[All]" allUniqueName="[Table3].[Column13].[All]" dimensionUniqueName="[Table3]" displayFolder="" count="0" memberValueDatatype="130" unbalanced="0"/>
    <cacheHierarchy uniqueName="[Table3].[Deus Ex Human Revolution]" caption="Deus Ex Human Revolution" attribute="1" defaultMemberUniqueName="[Table3].[Deus Ex Human Revolution].[All]" allUniqueName="[Table3].[Deus Ex Human Revolution].[All]" dimensionUniqueName="[Table3]" displayFolder="" count="0" memberValueDatatype="20" unbalanced="0"/>
    <cacheHierarchy uniqueName="[Table3].[Column15]" caption="Column15" attribute="1" defaultMemberUniqueName="[Table3].[Column15].[All]" allUniqueName="[Table3].[Column15].[All]" dimensionUniqueName="[Table3]" displayFolder="" count="0" memberValueDatatype="130" unbalanced="0"/>
    <cacheHierarchy uniqueName="[Table3].[Witcher 3]" caption="Witcher 3" attribute="1" defaultMemberUniqueName="[Table3].[Witcher 3].[All]" allUniqueName="[Table3].[Witcher 3].[All]" dimensionUniqueName="[Table3]" displayFolder="" count="0" memberValueDatatype="20" unbalanced="0"/>
    <cacheHierarchy uniqueName="[Table3].[Withcer 3 commentary]" caption="Withcer 3 commentary" attribute="1" defaultMemberUniqueName="[Table3].[Withcer 3 commentary].[All]" allUniqueName="[Table3].[Withcer 3 commentary].[All]" dimensionUniqueName="[Table3]" displayFolder="" count="0" memberValueDatatype="130" unbalanced="0"/>
    <cacheHierarchy uniqueName="[Table9].[Super Score]" caption="Super Score" attribute="1" defaultMemberUniqueName="[Table9].[Super Score].[All]" allUniqueName="[Table9].[Super Score].[All]" dimensionUniqueName="[Table9]" displayFolder="" count="0" memberValueDatatype="130" unbalanced="0"/>
    <cacheHierarchy uniqueName="[Table9].[Horizon Zero dawn]" caption="Horizon Zero dawn" attribute="1" defaultMemberUniqueName="[Table9].[Horizon Zero dawn].[All]" allUniqueName="[Table9].[Horizon Zero dawn].[All]" dimensionUniqueName="[Table9]" displayFolder="" count="0" memberValueDatatype="5" unbalanced="0"/>
    <cacheHierarchy uniqueName="[Table9].[Column3]" caption="Column3" attribute="1" defaultMemberUniqueName="[Table9].[Column3].[All]" allUniqueName="[Table9].[Column3].[All]" dimensionUniqueName="[Table9]" displayFolder="" count="0" memberValueDatatype="130" unbalanced="0"/>
    <cacheHierarchy uniqueName="[Table9].[God of War]" caption="God of War" attribute="1" defaultMemberUniqueName="[Table9].[God of War].[All]" allUniqueName="[Table9].[God of War].[All]" dimensionUniqueName="[Table9]" displayFolder="" count="0" memberValueDatatype="5" unbalanced="0"/>
    <cacheHierarchy uniqueName="[Table9].[Column5]" caption="Column5" attribute="1" defaultMemberUniqueName="[Table9].[Column5].[All]" allUniqueName="[Table9].[Column5].[All]" dimensionUniqueName="[Table9]" displayFolder="" count="0" memberValueDatatype="130" unbalanced="0"/>
    <cacheHierarchy uniqueName="[Table9].[Horizon Forbidden west]" caption="Horizon Forbidden west" attribute="1" defaultMemberUniqueName="[Table9].[Horizon Forbidden west].[All]" allUniqueName="[Table9].[Horizon Forbidden west].[All]" dimensionUniqueName="[Table9]" displayFolder="" count="0" memberValueDatatype="5" unbalanced="0"/>
    <cacheHierarchy uniqueName="[Table9].[Column7]" caption="Column7" attribute="1" defaultMemberUniqueName="[Table9].[Column7].[All]" allUniqueName="[Table9].[Column7].[All]" dimensionUniqueName="[Table9]" displayFolder="" count="0" memberValueDatatype="130" unbalanced="0"/>
    <cacheHierarchy uniqueName="[Table9].[Cyberpunk]" caption="Cyberpunk" attribute="1" defaultMemberUniqueName="[Table9].[Cyberpunk].[All]" allUniqueName="[Table9].[Cyberpunk].[All]" dimensionUniqueName="[Table9]" displayFolder="" count="0" memberValueDatatype="5" unbalanced="0"/>
    <cacheHierarchy uniqueName="[Table9].[Column9]" caption="Column9" attribute="1" defaultMemberUniqueName="[Table9].[Column9].[All]" allUniqueName="[Table9].[Column9].[All]" dimensionUniqueName="[Table9]" displayFolder="" count="0" memberValueDatatype="130" unbalanced="0"/>
    <cacheHierarchy uniqueName="[Table9].[Mass effect 2]" caption="Mass effect 2" attribute="1" defaultMemberUniqueName="[Table9].[Mass effect 2].[All]" allUniqueName="[Table9].[Mass effect 2].[All]" dimensionUniqueName="[Table9]" displayFolder="" count="0" memberValueDatatype="5" unbalanced="0"/>
    <cacheHierarchy uniqueName="[Table9].[Column11]" caption="Column11" attribute="1" defaultMemberUniqueName="[Table9].[Column11].[All]" allUniqueName="[Table9].[Column11].[All]" dimensionUniqueName="[Table9]" displayFolder="" count="0" memberValueDatatype="130" unbalanced="0"/>
    <cacheHierarchy uniqueName="[Table9].[Skyrim]" caption="Skyrim" attribute="1" defaultMemberUniqueName="[Table9].[Skyrim].[All]" allUniqueName="[Table9].[Skyrim].[All]" dimensionUniqueName="[Table9]" displayFolder="" count="0" memberValueDatatype="5" unbalanced="0"/>
    <cacheHierarchy uniqueName="[Table9].[Column13]" caption="Column13" attribute="1" defaultMemberUniqueName="[Table9].[Column13].[All]" allUniqueName="[Table9].[Column13].[All]" dimensionUniqueName="[Table9]" displayFolder="" count="0" memberValueDatatype="130" unbalanced="0"/>
    <cacheHierarchy uniqueName="[Table9].[Deus Ex Human Revolution]" caption="Deus Ex Human Revolution" attribute="1" defaultMemberUniqueName="[Table9].[Deus Ex Human Revolution].[All]" allUniqueName="[Table9].[Deus Ex Human Revolution].[All]" dimensionUniqueName="[Table9]" displayFolder="" count="0" memberValueDatatype="5" unbalanced="0"/>
    <cacheHierarchy uniqueName="[Table9].[Column15]" caption="Column15" attribute="1" defaultMemberUniqueName="[Table9].[Column15].[All]" allUniqueName="[Table9].[Column15].[All]" dimensionUniqueName="[Table9]" displayFolder="" count="0" memberValueDatatype="130" unbalanced="0"/>
    <cacheHierarchy uniqueName="[Table9].[Witcher 3]" caption="Witcher 3" attribute="1" defaultMemberUniqueName="[Table9].[Witcher 3].[All]" allUniqueName="[Table9].[Witcher 3].[All]" dimensionUniqueName="[Table9]" displayFolder="" count="0" memberValueDatatype="5" unbalanced="0"/>
    <cacheHierarchy uniqueName="[Table9].[Column17]" caption="Column17" attribute="1" defaultMemberUniqueName="[Table9].[Column17].[All]" allUniqueName="[Table9].[Column17].[All]" dimensionUniqueName="[Table9]" displayFolder="" count="0" memberValueDatatype="130" unbalanced="0"/>
    <cacheHierarchy uniqueName="[WorldGameDesign].[Criteria]" caption="Criteria" attribute="1" defaultMemberUniqueName="[WorldGameDesign].[Criteria].[All]" allUniqueName="[WorldGameDesign].[Criteria].[All]" dimensionUniqueName="[WorldGameDesign]" displayFolder="" count="0" memberValueDatatype="130" unbalanced="0"/>
    <cacheHierarchy uniqueName="[WorldGameDesign].[Horizon Zero Dawn]" caption="Horizon Zero Dawn" attribute="1" defaultMemberUniqueName="[WorldGameDesign].[Horizon Zero Dawn].[All]" allUniqueName="[WorldGameDesign].[Horizon Zero Dawn].[All]" dimensionUniqueName="[WorldGameDesign]" displayFolder="" count="0" memberValueDatatype="20" unbalanced="0"/>
    <cacheHierarchy uniqueName="[WorldGameDesign].[HZD comment]" caption="HZD comment" attribute="1" defaultMemberUniqueName="[WorldGameDesign].[HZD comment].[All]" allUniqueName="[WorldGameDesign].[HZD comment].[All]" dimensionUniqueName="[WorldGameDesign]" displayFolder="" count="0" memberValueDatatype="130" unbalanced="0"/>
    <cacheHierarchy uniqueName="[WorldGameDesign].[God of War]" caption="God of War" attribute="1" defaultMemberUniqueName="[WorldGameDesign].[God of War].[All]" allUniqueName="[WorldGameDesign].[God of War].[All]" dimensionUniqueName="[WorldGameDesign]" displayFolder="" count="0" memberValueDatatype="20" unbalanced="0"/>
    <cacheHierarchy uniqueName="[WorldGameDesign].[GOW comment]" caption="GOW comment" attribute="1" defaultMemberUniqueName="[WorldGameDesign].[GOW comment].[All]" allUniqueName="[WorldGameDesign].[GOW comment].[All]" dimensionUniqueName="[WorldGameDesign]" displayFolder="" count="0" memberValueDatatype="130" unbalanced="0"/>
    <cacheHierarchy uniqueName="[WorldGameDesign].[Horizon forbidden West]" caption="Horizon forbidden West" attribute="1" defaultMemberUniqueName="[WorldGameDesign].[Horizon forbidden West].[All]" allUniqueName="[WorldGameDesign].[Horizon forbidden West].[All]" dimensionUniqueName="[WorldGameDesign]" displayFolder="" count="0" memberValueDatatype="20" unbalanced="0"/>
    <cacheHierarchy uniqueName="[WorldGameDesign].[Forbiden West Comment]" caption="Forbiden West Comment" attribute="1" defaultMemberUniqueName="[WorldGameDesign].[Forbiden West Comment].[All]" allUniqueName="[WorldGameDesign].[Forbiden West Comment].[All]" dimensionUniqueName="[WorldGameDesign]" displayFolder="" count="0" memberValueDatatype="130" unbalanced="0"/>
    <cacheHierarchy uniqueName="[WorldGameDesign].[Cyberpunk]" caption="Cyberpunk" attribute="1" defaultMemberUniqueName="[WorldGameDesign].[Cyberpunk].[All]" allUniqueName="[WorldGameDesign].[Cyberpunk].[All]" dimensionUniqueName="[WorldGameDesign]" displayFolder="" count="0" memberValueDatatype="20" unbalanced="0"/>
    <cacheHierarchy uniqueName="[WorldGameDesign].[Cyberpunk commentary]" caption="Cyberpunk commentary" attribute="1" defaultMemberUniqueName="[WorldGameDesign].[Cyberpunk commentary].[All]" allUniqueName="[WorldGameDesign].[Cyberpunk commentary].[All]" dimensionUniqueName="[WorldGameDesign]" displayFolder="" count="0" memberValueDatatype="130" unbalanced="0"/>
    <cacheHierarchy uniqueName="[WorldGameDesign].[Mass effect 2]" caption="Mass effect 2" attribute="1" defaultMemberUniqueName="[WorldGameDesign].[Mass effect 2].[All]" allUniqueName="[WorldGameDesign].[Mass effect 2].[All]" dimensionUniqueName="[WorldGameDesign]" displayFolder="" count="0" memberValueDatatype="20" unbalanced="0"/>
    <cacheHierarchy uniqueName="[WorldGameDesign].[Mass Effect 2 commentary]" caption="Mass Effect 2 commentary" attribute="1" defaultMemberUniqueName="[WorldGameDesign].[Mass Effect 2 commentary].[All]" allUniqueName="[WorldGameDesign].[Mass Effect 2 commentary].[All]" dimensionUniqueName="[WorldGameDesign]" displayFolder="" count="0" memberValueDatatype="130" unbalanced="0"/>
    <cacheHierarchy uniqueName="[WorldGameDesign].[Skyrim]" caption="Skyrim" attribute="1" defaultMemberUniqueName="[WorldGameDesign].[Skyrim].[All]" allUniqueName="[WorldGameDesign].[Skyrim].[All]" dimensionUniqueName="[WorldGameDesign]" displayFolder="" count="0" memberValueDatatype="20" unbalanced="0"/>
    <cacheHierarchy uniqueName="[WorldGameDesign].[Skyrim commentary]" caption="Skyrim commentary" attribute="1" defaultMemberUniqueName="[WorldGameDesign].[Skyrim commentary].[All]" allUniqueName="[WorldGameDesign].[Skyrim commentary].[All]" dimensionUniqueName="[WorldGameDesign]" displayFolder="" count="0" memberValueDatatype="130" unbalanced="0"/>
    <cacheHierarchy uniqueName="[WorldGameDesign].[Deus Ex Human Revolution]" caption="Deus Ex Human Revolution" attribute="1" defaultMemberUniqueName="[WorldGameDesign].[Deus Ex Human Revolution].[All]" allUniqueName="[WorldGameDesign].[Deus Ex Human Revolution].[All]" dimensionUniqueName="[WorldGameDesign]" displayFolder="" count="0" memberValueDatatype="20" unbalanced="0"/>
    <cacheHierarchy uniqueName="[WorldGameDesign].[DE HR revolution]" caption="DE HR revolution" attribute="1" defaultMemberUniqueName="[WorldGameDesign].[DE HR revolution].[All]" allUniqueName="[WorldGameDesign].[DE HR revolution].[All]" dimensionUniqueName="[WorldGameDesign]" displayFolder="" count="0" memberValueDatatype="130" unbalanced="0"/>
    <cacheHierarchy uniqueName="[WorldGameDesign].[Witcher 3]" caption="Witcher 3" attribute="1" defaultMemberUniqueName="[WorldGameDesign].[Witcher 3].[All]" allUniqueName="[WorldGameDesign].[Witcher 3].[All]" dimensionUniqueName="[WorldGameDesign]" displayFolder="" count="0" memberValueDatatype="5" unbalanced="0"/>
    <cacheHierarchy uniqueName="[WorldGameDesign].[Witcher commentary]" caption="Witcher commentary" attribute="1" defaultMemberUniqueName="[WorldGameDesign].[Witcher commentary].[All]" allUniqueName="[WorldGameDesign].[Witcher commentary].[All]" dimensionUniqueName="[WorldGameDesign]" displayFolder="" count="0" memberValueDatatype="130" unbalanced="0"/>
    <cacheHierarchy uniqueName="[Measures].[__XL_Count WorldGameDesign]" caption="__XL_Count WorldGameDesign" measure="1" displayFolder="" measureGroup="WorldGameDesign" count="0" hidden="1"/>
    <cacheHierarchy uniqueName="[Measures].[__XL_Count Narrative]" caption="__XL_Count Narrative" measure="1" displayFolder="" measureGroup="Narrative" count="0" hidden="1"/>
    <cacheHierarchy uniqueName="[Measures].[__XL_Count Gameplay]" caption="__XL_Count Gameplay" measure="1" displayFolder="" measureGroup="Gameplay" count="0" hidden="1"/>
    <cacheHierarchy uniqueName="[Measures].[__XL_Count Features]" caption="__XL_Count Features" measure="1" displayFolder="" measureGroup="Features" count="0" hidden="1"/>
    <cacheHierarchy uniqueName="[Measures].[__XL_Count Buisness]" caption="__XL_Count Buisness" measure="1" displayFolder="" measureGroup="Buisness" count="0" hidden="1"/>
    <cacheHierarchy uniqueName="[Measures].[__XL_Count Personal]" caption="__XL_Count Personal" measure="1" displayFolder="" measureGroup="Personal" count="0" hidden="1"/>
    <cacheHierarchy uniqueName="[Measures].[__XL_Count Table10]" caption="__XL_Count Table10" measure="1" displayFolder="" measureGroup="Table10" count="0" hidden="1"/>
    <cacheHierarchy uniqueName="[Measures].[__XL_Count GameScores]" caption="__XL_Count GameScores" measure="1" displayFolder="" measureGroup="GameScores" count="0" hidden="1"/>
    <cacheHierarchy uniqueName="[Measures].[__XL_Count Table3]" caption="__XL_Count Table3" measure="1" displayFolder="" measureGroup="Table3" count="0" hidden="1"/>
    <cacheHierarchy uniqueName="[Measures].[__XL_Count Table9]" caption="__XL_Count Table9" measure="1" displayFolder="" measureGroup="Table9" count="0" hidden="1"/>
    <cacheHierarchy uniqueName="[Measures].[__No measures defined]" caption="__No measures defined" measure="1" displayFolder="" count="0" hidden="1"/>
    <cacheHierarchy uniqueName="[Measures].[Sum of Horizon Zero Dawn 2]" caption="Sum of Horizon Zero Dawn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Sum of God of War 2]" caption="Sum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forbidden West 2]" caption="Sum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Cyberpunk 2]" caption="Sum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 of Mass effect 2 2]" caption="Sum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Sum of Skyrim 2]" caption="Sum of Skyrim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 of Deus Ex Human Revolution]" caption="Sum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Horizon Zero Dawn 3]" caption="Sum of Horizon Zero Dawn 3" measure="1" displayFolder="" measureGroup="Narrativ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God of War 3]" caption="Sum of God of War 3" measure="1" displayFolder="" measureGroup="Narrativ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Horizon forbidden West 3]" caption="Sum of Horizon forbidden West 3" measure="1" displayFolder="" measureGroup="Narrative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Cyberpunk 3]" caption="Sum of Cyberpunk 3" measure="1" displayFolder="" measureGroup="Narrativ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Mass effect 2 3]" caption="Sum of Mass effect 2 3" measure="1" displayFolder="" measureGroup="Narrativ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Skyrim 3]" caption="Sum of Skyrim 3" measure="1" displayFolder="" measureGroup="Narrativ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Deus Ex Human Revolution 2]" caption="Sum of Deus Ex Human Revolution 2" measure="1" displayFolder="" measureGroup="Narrativ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Horizon Zero Dawn 4]" caption="Sum of Horizon Zero Dawn 4" measure="1" displayFolder="" measureGroup="Gamepla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God of War 4]" caption="Sum of God of War 4" measure="1" displayFolder="" measureGroup="Gameplay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orizon forbidden West 4]" caption="Sum of Horizon forbidden West 4" measure="1" displayFolder="" measureGroup="Gamepla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yberpunk 4]" caption="Sum of Cyberpunk 4" measure="1" displayFolder="" measureGroup="Gameplay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ass effect 2 4]" caption="Sum of Mass effect 2 4" measure="1" displayFolder="" measureGroup="Gamepla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kyrim 4]" caption="Sum of Skyrim 4" measure="1" displayFolder="" measureGroup="Gamepla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Deus Ex Human Revolution 3]" caption="Sum of Deus Ex Human Revolution 3" measure="1" displayFolder="" measureGroup="Gameplay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Horizon Zero Dawn 5]" caption="Sum of Horizon Zero Dawn 5" measure="1" displayFolder="" measureGroup="Featur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God of War 5]" caption="Sum of God of War 5" measure="1" displayFolder="" measureGroup="Featur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Horizon forbidden West 5]" caption="Sum of Horizon forbidden West 5" measure="1" displayFolder="" measureGroup="Featur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yberpunk 5]" caption="Sum of Cyberpunk 5" measure="1" displayFolder="" measureGroup="Featur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ass effect 2 5]" caption="Sum of Mass effect 2 5" measure="1" displayFolder="" measureGroup="Featur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kyrim 5]" caption="Sum of Skyrim 5" measure="1" displayFolder="" measureGroup="Featur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eus Ex Human Revolution 4]" caption="Sum of Deus Ex Human Revolution 4" measure="1" displayFolder="" measureGroup="Featur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Horizon Zero Dawn 6]" caption="Sum of Horizon Zero Dawn 6" measure="1" displayFolder="" measureGroup="Buisnes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d of War 6]" caption="Sum of God of War 6" measure="1" displayFolder="" measureGroup="Buis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rizon forbidden West 6]" caption="Sum of Horizon forbidden West 6" measure="1" displayFolder="" measureGroup="Buisnes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yberpunk 6]" caption="Sum of Cyberpunk 6" measure="1" displayFolder="" measureGroup="Buisnes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ss effect 2 6]" caption="Sum of Mass effect 2 6" measure="1" displayFolder="" measureGroup="Buisnes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kyrim 6]" caption="Sum of Skyrim 6" measure="1" displayFolder="" measureGroup="Buisn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us Ex Human Revolution 5]" caption="Sum of Deus Ex Human Revolution 5" measure="1" displayFolder="" measureGroup="Buisnes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rizon Zero Dawn 7]" caption="Sum of Horizon Zero Dawn 7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God of War 7]" caption="Sum of God of War 7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Horizon forbidden West 7]" caption="Sum of Horizon forbidden West 7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Cyberpunk 7]" caption="Sum of Cyberpunk 7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Mass effect 2 7]" caption="Sum of Mass effect 2 7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Horizon Zero Dawn]" caption="Average of Horizon Zero Daw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Average of Mass effect 2]" caption="Average of Mass effect 2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Cyberpunk]" caption="Average of Cyberpunk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Average of Horizon forbidden West]" caption="Average of Horizon forbidden West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Average of God of War]" caption="Average of God of War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Average of Horizon Zero Dawn 2]" caption="Average of Horizon Zero Dawn 2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Average of Deus Ex Human Revolution]" caption="Average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Average of Skyrim]" caption="Average of Skyrim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Average of Mass effect 2 2]" caption="Average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Average of Cyberpunk 2]" caption="Average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Average of Horizon forbidden West 2]" caption="Average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Average of God of War 2]" caption="Average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Zero Dawn 8]" caption="Sum of Horizon Zero Dawn 8" measure="1" displayFolder="" measureGroup="Table10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God of War 4 2]" caption="Sum of God of War 4 2" measure="1" displayFolder="" measureGroup="Table10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Sum of Horizon Forbidden West 8]" caption="Sum of Horizon Forbidden West 8" measure="1" displayFolder="" measureGroup="Table10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Cyberpunk 8]" caption="Sum of Cyberpunk 8" measure="1" displayFolder="" measureGroup="Table10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Mass effect 2 8]" caption="Sum of Mass effect 2 8" measure="1" displayFolder="" measureGroup="Table10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Sum of Skyrim 7]" caption="Sum of Skyrim 7" measure="1" displayFolder="" measureGroup="Table10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eus Ex HR]" caption="Sum of Deus Ex HR" measure="1" displayFolder="" measureGroup="Table10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Witcher 3]" caption="Sum of Witcher 3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9"/>
        </ext>
      </extLst>
    </cacheHierarchy>
    <cacheHierarchy uniqueName="[Measures].[Sum of Witcher 3 2]" caption="Sum of Witcher 3 2" measure="1" displayFolder="" measureGroup="Narrativ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Witcher 3 3]" caption="Sum of Witcher 3 3" measure="1" displayFolder="" measureGroup="Gamepla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Witcher 3 4]" caption="Sum of Witcher 3 4" measure="1" displayFolder="" measureGroup="Featur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Witcher 3 5]" caption="Sum of Witcher 3 5" measure="1" displayFolder="" measureGroup="Buisnes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rizon Zero Dawn]" caption="Sum of Horizon Zero Dawn" measure="1" displayFolder="" measureGroup="GameScor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God of War]" caption="Sum of God of War" measure="1" displayFolder="" measureGroup="GameScore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Horizon Forbidden West]" caption="Sum of Horizon Forbidden West" measure="1" displayFolder="" measureGroup="GameScor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Cyberpunk]" caption="Sum of Cyberpunk" measure="1" displayFolder="" measureGroup="GameScore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ss Effect 2]" caption="Sum of Mass Effect 2" measure="1" displayFolder="" measureGroup="GameScor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kyrim]" caption="Sum of Skyrim" measure="1" displayFolder="" measureGroup="GameScore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Deus Ex  Human Revolution]" caption="Sum of Deus Ex  Human Revolution" measure="1" displayFolder="" measureGroup="GameScore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Witcher 3 6]" caption="Sum of Witcher 3 6" measure="1" displayFolder="" measureGroup="GameScore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Skyrim 8]" caption="Sum of Skyrim 8" measure="1" displayFolder="" measureGroup="Personal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Sum of Deus Ex Human Revolution 6]" caption="Sum of Deus Ex Human Revolution 6" measure="1" displayFolder="" measureGroup="Personal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Witcher 3 7]" caption="Sum of Witcher 3 7" measure="1" displayFolder="" measureGroup="Personal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Horizon Zero Dawn 9]" caption="Sum of Horizon Zero Dawn 9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 of God of War 8]" caption="Sum of God of War 8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Horizon forbidden West 9]" caption="Sum of Horizon forbidden West 9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Sum of Cyberpunk 9]" caption="Sum of Cyberpunk 9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Sum of Mass effect 2 9]" caption="Sum of Mass effect 2 9" measure="1" displayFolder="" measureGroup="Table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Sum of Skyrim 9]" caption="Sum of Skyrim 9" measure="1" displayFolder="" measureGroup="Table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Sum of Deus Ex Human Revolution 7]" caption="Sum of Deus Ex Human Revolution 7" measure="1" displayFolder="" measureGroup="Table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Witcher 3 8]" caption="Sum of Witcher 3 8" measure="1" displayFolder="" measureGroup="Table3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Horizon Zero dawn 10]" caption="Sum of Horizon Zero dawn 10" measure="1" displayFolder="" measureGroup="Table9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God of War 9]" caption="Sum of God of War 9" measure="1" displayFolder="" measureGroup="Table9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Sum of Horizon Forbidden west 10]" caption="Sum of Horizon Forbidden west 10" measure="1" displayFolder="" measureGroup="Table9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Sum of Cyberpunk 10]" caption="Sum of Cyberpunk 10" measure="1" displayFolder="" measureGroup="Table9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Mass effect 2 10]" caption="Sum of Mass effect 2 10" measure="1" displayFolder="" measureGroup="Table9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Sum of Skyrim 10]" caption="Sum of Skyrim 10" measure="1" displayFolder="" measureGroup="Table9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Deus Ex Human Revolution 8]" caption="Sum of Deus Ex Human Revolution 8" measure="1" displayFolder="" measureGroup="Table9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Sum of Witcher 3 9]" caption="Sum of Witcher 3 9" measure="1" displayFolder="" measureGroup="Table9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</cacheHierarchies>
  <kpis count="0"/>
  <dimensions count="11">
    <dimension name="Buisness" uniqueName="[Buisness]" caption="Buisness"/>
    <dimension name="Features" uniqueName="[Features]" caption="Features"/>
    <dimension name="Gameplay" uniqueName="[Gameplay]" caption="Gameplay"/>
    <dimension name="GameScores" uniqueName="[GameScores]" caption="GameScores"/>
    <dimension measure="1" name="Measures" uniqueName="[Measures]" caption="Measures"/>
    <dimension name="Narrative" uniqueName="[Narrative]" caption="Narrative"/>
    <dimension name="Personal" uniqueName="[Personal]" caption="Personal"/>
    <dimension name="Table10" uniqueName="[Table10]" caption="Table10"/>
    <dimension name="Table3" uniqueName="[Table3]" caption="Table3"/>
    <dimension name="Table9" uniqueName="[Table9]" caption="Table9"/>
    <dimension name="WorldGameDesign" uniqueName="[WorldGameDesign]" caption="WorldGameDesign"/>
  </dimensions>
  <measureGroups count="10">
    <measureGroup name="Buisness" caption="Buisness"/>
    <measureGroup name="Features" caption="Features"/>
    <measureGroup name="Gameplay" caption="Gameplay"/>
    <measureGroup name="GameScores" caption="GameScores"/>
    <measureGroup name="Narrative" caption="Narrative"/>
    <measureGroup name="Personal" caption="Personal"/>
    <measureGroup name="Table10" caption="Table10"/>
    <measureGroup name="Table3" caption="Table3"/>
    <measureGroup name="Table9" caption="Table9"/>
    <measureGroup name="WorldGameDesign" caption="WorldGameDesign"/>
  </measureGroups>
  <maps count="10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16176336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44.099382986111" backgroundQuery="1" createdVersion="6" refreshedVersion="6" minRefreshableVersion="3" recordCount="0" supportSubquery="1" supportAdvancedDrill="1" xr:uid="{0A4A32F4-B756-460F-B100-8E2DBC2E521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um of Horizon Zero Dawn 6]" caption="Sum of Horizon Zero Dawn 6" numFmtId="0" hierarchy="200" level="32767"/>
    <cacheField name="[Measures].[Sum of God of War 6]" caption="Sum of God of War 6" numFmtId="0" hierarchy="201" level="32767"/>
    <cacheField name="[Measures].[Sum of Horizon forbidden West 6]" caption="Sum of Horizon forbidden West 6" numFmtId="0" hierarchy="202" level="32767"/>
    <cacheField name="[Measures].[Sum of Cyberpunk 6]" caption="Sum of Cyberpunk 6" numFmtId="0" hierarchy="203" level="32767"/>
    <cacheField name="[Measures].[Sum of Mass effect 2 6]" caption="Sum of Mass effect 2 6" numFmtId="0" hierarchy="204" level="32767"/>
    <cacheField name="[Measures].[Sum of Skyrim 6]" caption="Sum of Skyrim 6" numFmtId="0" hierarchy="205" level="32767"/>
    <cacheField name="[Measures].[Sum of Deus Ex Human Revolution 5]" caption="Sum of Deus Ex Human Revolution 5" numFmtId="0" hierarchy="206" level="32767"/>
    <cacheField name="[Measures].[Sum of Witcher 3 5]" caption="Sum of Witcher 3 5" numFmtId="0" hierarchy="235" level="32767"/>
  </cacheFields>
  <cacheHierarchies count="263">
    <cacheHierarchy uniqueName="[Buisness].[Criteria]" caption="Criteria" attribute="1" defaultMemberUniqueName="[Buisness].[Criteria].[All]" allUniqueName="[Buisness].[Criteria].[All]" dimensionUniqueName="[Buisness]" displayFolder="" count="0" memberValueDatatype="130" unbalanced="0"/>
    <cacheHierarchy uniqueName="[Buisness].[Horizon Zero Dawn]" caption="Horizon Zero Dawn" attribute="1" defaultMemberUniqueName="[Buisness].[Horizon Zero Dawn].[All]" allUniqueName="[Buisness].[Horizon Zero Dawn].[All]" dimensionUniqueName="[Buisness]" displayFolder="" count="0" memberValueDatatype="5" unbalanced="0"/>
    <cacheHierarchy uniqueName="[Buisness].[HZD comment]" caption="HZD comment" attribute="1" defaultMemberUniqueName="[Buisness].[HZD comment].[All]" allUniqueName="[Buisness].[HZD comment].[All]" dimensionUniqueName="[Buisness]" displayFolder="" count="0" memberValueDatatype="130" unbalanced="0"/>
    <cacheHierarchy uniqueName="[Buisness].[God of War]" caption="God of War" attribute="1" defaultMemberUniqueName="[Buisness].[God of War].[All]" allUniqueName="[Buisness].[God of War].[All]" dimensionUniqueName="[Buisness]" displayFolder="" count="0" memberValueDatatype="5" unbalanced="0"/>
    <cacheHierarchy uniqueName="[Buisness].[GOW comment]" caption="GOW comment" attribute="1" defaultMemberUniqueName="[Buisness].[GOW comment].[All]" allUniqueName="[Buisness].[GOW comment].[All]" dimensionUniqueName="[Buisness]" displayFolder="" count="0" memberValueDatatype="130" unbalanced="0"/>
    <cacheHierarchy uniqueName="[Buisness].[Horizon forbidden West]" caption="Horizon forbidden West" attribute="1" defaultMemberUniqueName="[Buisness].[Horizon forbidden West].[All]" allUniqueName="[Buisness].[Horizon forbidden West].[All]" dimensionUniqueName="[Buisness]" displayFolder="" count="0" memberValueDatatype="20" unbalanced="0"/>
    <cacheHierarchy uniqueName="[Buisness].[Forbiden West Comment]" caption="Forbiden West Comment" attribute="1" defaultMemberUniqueName="[Buisness].[Forbiden West Comment].[All]" allUniqueName="[Buisness].[Forbiden West Comment].[All]" dimensionUniqueName="[Buisness]" displayFolder="" count="0" memberValueDatatype="130" unbalanced="0"/>
    <cacheHierarchy uniqueName="[Buisness].[Cyberpunk]" caption="Cyberpunk" attribute="1" defaultMemberUniqueName="[Buisness].[Cyberpunk].[All]" allUniqueName="[Buisness].[Cyberpunk].[All]" dimensionUniqueName="[Buisness]" displayFolder="" count="0" memberValueDatatype="5" unbalanced="0"/>
    <cacheHierarchy uniqueName="[Buisness].[Cyberpunk commentary]" caption="Cyberpunk commentary" attribute="1" defaultMemberUniqueName="[Buisness].[Cyberpunk commentary].[All]" allUniqueName="[Buisness].[Cyberpunk commentary].[All]" dimensionUniqueName="[Buisness]" displayFolder="" count="0" memberValueDatatype="130" unbalanced="0"/>
    <cacheHierarchy uniqueName="[Buisness].[Mass effect 2]" caption="Mass effect 2" attribute="1" defaultMemberUniqueName="[Buisness].[Mass effect 2].[All]" allUniqueName="[Buisness].[Mass effect 2].[All]" dimensionUniqueName="[Buisness]" displayFolder="" count="0" memberValueDatatype="5" unbalanced="0"/>
    <cacheHierarchy uniqueName="[Buisness].[Mass Effect 2 commentary]" caption="Mass Effect 2 commentary" attribute="1" defaultMemberUniqueName="[Buisness].[Mass Effect 2 commentary].[All]" allUniqueName="[Buisness].[Mass Effect 2 commentary].[All]" dimensionUniqueName="[Buisness]" displayFolder="" count="0" memberValueDatatype="130" unbalanced="0"/>
    <cacheHierarchy uniqueName="[Buisness].[Skyrim]" caption="Skyrim" attribute="1" defaultMemberUniqueName="[Buisness].[Skyrim].[All]" allUniqueName="[Buisness].[Skyrim].[All]" dimensionUniqueName="[Buisness]" displayFolder="" count="0" memberValueDatatype="5" unbalanced="0"/>
    <cacheHierarchy uniqueName="[Buisness].[Skyrim commentary]" caption="Skyrim commentary" attribute="1" defaultMemberUniqueName="[Buisness].[Skyrim commentary].[All]" allUniqueName="[Buisness].[Skyrim commentary].[All]" dimensionUniqueName="[Buisness]" displayFolder="" count="0" memberValueDatatype="130" unbalanced="0"/>
    <cacheHierarchy uniqueName="[Buisness].[Deus Ex Human Revolution]" caption="Deus Ex Human Revolution" attribute="1" defaultMemberUniqueName="[Buisness].[Deus Ex Human Revolution].[All]" allUniqueName="[Buisness].[Deus Ex Human Revolution].[All]" dimensionUniqueName="[Buisness]" displayFolder="" count="0" memberValueDatatype="5" unbalanced="0"/>
    <cacheHierarchy uniqueName="[Buisness].[DE HR Commentary]" caption="DE HR Commentary" attribute="1" defaultMemberUniqueName="[Buisness].[DE HR Commentary].[All]" allUniqueName="[Buisness].[DE HR Commentary].[All]" dimensionUniqueName="[Buisness]" displayFolder="" count="0" memberValueDatatype="130" unbalanced="0"/>
    <cacheHierarchy uniqueName="[Buisness].[Witcher 3]" caption="Witcher 3" attribute="1" defaultMemberUniqueName="[Buisness].[Witcher 3].[All]" allUniqueName="[Buisness].[Witcher 3].[All]" dimensionUniqueName="[Buisness]" displayFolder="" count="0" memberValueDatatype="5" unbalanced="0"/>
    <cacheHierarchy uniqueName="[Buisness].[Witcher commentary]" caption="Witcher commentary" attribute="1" defaultMemberUniqueName="[Buisness].[Witcher commentary].[All]" allUniqueName="[Buisness].[Witcher commentary].[All]" dimensionUniqueName="[Buisness]" displayFolder="" count="0" memberValueDatatype="130" unbalanced="0"/>
    <cacheHierarchy uniqueName="[Features].[Criteria]" caption="Criteria" attribute="1" defaultMemberUniqueName="[Features].[Criteria].[All]" allUniqueName="[Features].[Criteria].[All]" dimensionUniqueName="[Features]" displayFolder="" count="0" memberValueDatatype="130" unbalanced="0"/>
    <cacheHierarchy uniqueName="[Features].[Horizon Zero Dawn]" caption="Horizon Zero Dawn" attribute="1" defaultMemberUniqueName="[Features].[Horizon Zero Dawn].[All]" allUniqueName="[Features].[Horizon Zero Dawn].[All]" dimensionUniqueName="[Features]" displayFolder="" count="0" memberValueDatatype="5" unbalanced="0"/>
    <cacheHierarchy uniqueName="[Features].[HZD comment]" caption="HZD comment" attribute="1" defaultMemberUniqueName="[Features].[HZD comment].[All]" allUniqueName="[Features].[HZD comment].[All]" dimensionUniqueName="[Features]" displayFolder="" count="0" memberValueDatatype="130" unbalanced="0"/>
    <cacheHierarchy uniqueName="[Features].[God of War]" caption="God of War" attribute="1" defaultMemberUniqueName="[Features].[God of War].[All]" allUniqueName="[Features].[God of War].[All]" dimensionUniqueName="[Features]" displayFolder="" count="0" memberValueDatatype="5" unbalanced="0"/>
    <cacheHierarchy uniqueName="[Features].[GOW comment]" caption="GOW comment" attribute="1" defaultMemberUniqueName="[Features].[GOW comment].[All]" allUniqueName="[Features].[GOW comment].[All]" dimensionUniqueName="[Features]" displayFolder="" count="0" memberValueDatatype="130" unbalanced="0"/>
    <cacheHierarchy uniqueName="[Features].[Horizon forbidden West]" caption="Horizon forbidden West" attribute="1" defaultMemberUniqueName="[Features].[Horizon forbidden West].[All]" allUniqueName="[Features].[Horizon forbidden West].[All]" dimensionUniqueName="[Features]" displayFolder="" count="0" memberValueDatatype="5" unbalanced="0"/>
    <cacheHierarchy uniqueName="[Features].[Forbiden West Comment]" caption="Forbiden West Comment" attribute="1" defaultMemberUniqueName="[Features].[Forbiden West Comment].[All]" allUniqueName="[Features].[Forbiden West Comment].[All]" dimensionUniqueName="[Features]" displayFolder="" count="0" memberValueDatatype="130" unbalanced="0"/>
    <cacheHierarchy uniqueName="[Features].[Cyberpunk]" caption="Cyberpunk" attribute="1" defaultMemberUniqueName="[Features].[Cyberpunk].[All]" allUniqueName="[Features].[Cyberpunk].[All]" dimensionUniqueName="[Features]" displayFolder="" count="0" memberValueDatatype="5" unbalanced="0"/>
    <cacheHierarchy uniqueName="[Features].[Cyberpunk commentary]" caption="Cyberpunk commentary" attribute="1" defaultMemberUniqueName="[Features].[Cyberpunk commentary].[All]" allUniqueName="[Features].[Cyberpunk commentary].[All]" dimensionUniqueName="[Features]" displayFolder="" count="0" memberValueDatatype="130" unbalanced="0"/>
    <cacheHierarchy uniqueName="[Features].[Mass effect 2]" caption="Mass effect 2" attribute="1" defaultMemberUniqueName="[Features].[Mass effect 2].[All]" allUniqueName="[Features].[Mass effect 2].[All]" dimensionUniqueName="[Features]" displayFolder="" count="0" memberValueDatatype="5" unbalanced="0"/>
    <cacheHierarchy uniqueName="[Features].[Mass Effect 2 commentary]" caption="Mass Effect 2 commentary" attribute="1" defaultMemberUniqueName="[Features].[Mass Effect 2 commentary].[All]" allUniqueName="[Features].[Mass Effect 2 commentary].[All]" dimensionUniqueName="[Features]" displayFolder="" count="0" memberValueDatatype="130" unbalanced="0"/>
    <cacheHierarchy uniqueName="[Features].[Skyrim]" caption="Skyrim" attribute="1" defaultMemberUniqueName="[Features].[Skyrim].[All]" allUniqueName="[Features].[Skyrim].[All]" dimensionUniqueName="[Features]" displayFolder="" count="0" memberValueDatatype="5" unbalanced="0"/>
    <cacheHierarchy uniqueName="[Features].[Skyrim commentary]" caption="Skyrim commentary" attribute="1" defaultMemberUniqueName="[Features].[Skyrim commentary].[All]" allUniqueName="[Features].[Skyrim commentary].[All]" dimensionUniqueName="[Features]" displayFolder="" count="0" memberValueDatatype="130" unbalanced="0"/>
    <cacheHierarchy uniqueName="[Features].[Deus Ex Human Revolution]" caption="Deus Ex Human Revolution" attribute="1" defaultMemberUniqueName="[Features].[Deus Ex Human Revolution].[All]" allUniqueName="[Features].[Deus Ex Human Revolution].[All]" dimensionUniqueName="[Features]" displayFolder="" count="0" memberValueDatatype="5" unbalanced="0"/>
    <cacheHierarchy uniqueName="[Features].[DE HR Commentary]" caption="DE HR Commentary" attribute="1" defaultMemberUniqueName="[Features].[DE HR Commentary].[All]" allUniqueName="[Features].[DE HR Commentary].[All]" dimensionUniqueName="[Features]" displayFolder="" count="0" memberValueDatatype="130" unbalanced="0"/>
    <cacheHierarchy uniqueName="[Features].[Witcher 3]" caption="Witcher 3" attribute="1" defaultMemberUniqueName="[Features].[Witcher 3].[All]" allUniqueName="[Features].[Witcher 3].[All]" dimensionUniqueName="[Features]" displayFolder="" count="0" memberValueDatatype="5" unbalanced="0"/>
    <cacheHierarchy uniqueName="[Features].[Witcher commentary]" caption="Witcher commentary" attribute="1" defaultMemberUniqueName="[Features].[Witcher commentary].[All]" allUniqueName="[Features].[Witcher commentary].[All]" dimensionUniqueName="[Features]" displayFolder="" count="0" memberValueDatatype="130" unbalanced="0"/>
    <cacheHierarchy uniqueName="[Gameplay].[Criteria]" caption="Criteria" attribute="1" defaultMemberUniqueName="[Gameplay].[Criteria].[All]" allUniqueName="[Gameplay].[Criteria].[All]" dimensionUniqueName="[Gameplay]" displayFolder="" count="0" memberValueDatatype="130" unbalanced="0"/>
    <cacheHierarchy uniqueName="[Gameplay].[Horizon Zero Dawn]" caption="Horizon Zero Dawn" attribute="1" defaultMemberUniqueName="[Gameplay].[Horizon Zero Dawn].[All]" allUniqueName="[Gameplay].[Horizon Zero Dawn].[All]" dimensionUniqueName="[Gameplay]" displayFolder="" count="0" memberValueDatatype="20" unbalanced="0"/>
    <cacheHierarchy uniqueName="[Gameplay].[HZD comment]" caption="HZD comment" attribute="1" defaultMemberUniqueName="[Gameplay].[HZD comment].[All]" allUniqueName="[Gameplay].[HZD comment].[All]" dimensionUniqueName="[Gameplay]" displayFolder="" count="0" memberValueDatatype="130" unbalanced="0"/>
    <cacheHierarchy uniqueName="[Gameplay].[God of War]" caption="God of War" attribute="1" defaultMemberUniqueName="[Gameplay].[God of War].[All]" allUniqueName="[Gameplay].[God of War].[All]" dimensionUniqueName="[Gameplay]" displayFolder="" count="0" memberValueDatatype="20" unbalanced="0"/>
    <cacheHierarchy uniqueName="[Gameplay].[GOW comment]" caption="GOW comment" attribute="1" defaultMemberUniqueName="[Gameplay].[GOW comment].[All]" allUniqueName="[Gameplay].[GOW comment].[All]" dimensionUniqueName="[Gameplay]" displayFolder="" count="0" memberValueDatatype="130" unbalanced="0"/>
    <cacheHierarchy uniqueName="[Gameplay].[Horizon forbidden West]" caption="Horizon forbidden West" attribute="1" defaultMemberUniqueName="[Gameplay].[Horizon forbidden West].[All]" allUniqueName="[Gameplay].[Horizon forbidden West].[All]" dimensionUniqueName="[Gameplay]" displayFolder="" count="0" memberValueDatatype="20" unbalanced="0"/>
    <cacheHierarchy uniqueName="[Gameplay].[Forbiden West Comment]" caption="Forbiden West Comment" attribute="1" defaultMemberUniqueName="[Gameplay].[Forbiden West Comment].[All]" allUniqueName="[Gameplay].[Forbiden West Comment].[All]" dimensionUniqueName="[Gameplay]" displayFolder="" count="0" memberValueDatatype="130" unbalanced="0"/>
    <cacheHierarchy uniqueName="[Gameplay].[Cyberpunk]" caption="Cyberpunk" attribute="1" defaultMemberUniqueName="[Gameplay].[Cyberpunk].[All]" allUniqueName="[Gameplay].[Cyberpunk].[All]" dimensionUniqueName="[Gameplay]" displayFolder="" count="0" memberValueDatatype="20" unbalanced="0"/>
    <cacheHierarchy uniqueName="[Gameplay].[Cyberpunk commentary]" caption="Cyberpunk commentary" attribute="1" defaultMemberUniqueName="[Gameplay].[Cyberpunk commentary].[All]" allUniqueName="[Gameplay].[Cyberpunk commentary].[All]" dimensionUniqueName="[Gameplay]" displayFolder="" count="0" memberValueDatatype="130" unbalanced="0"/>
    <cacheHierarchy uniqueName="[Gameplay].[Mass effect 2]" caption="Mass effect 2" attribute="1" defaultMemberUniqueName="[Gameplay].[Mass effect 2].[All]" allUniqueName="[Gameplay].[Mass effect 2].[All]" dimensionUniqueName="[Gameplay]" displayFolder="" count="0" memberValueDatatype="20" unbalanced="0"/>
    <cacheHierarchy uniqueName="[Gameplay].[Mass Effect 2 commentary]" caption="Mass Effect 2 commentary" attribute="1" defaultMemberUniqueName="[Gameplay].[Mass Effect 2 commentary].[All]" allUniqueName="[Gameplay].[Mass Effect 2 commentary].[All]" dimensionUniqueName="[Gameplay]" displayFolder="" count="0" memberValueDatatype="130" unbalanced="0"/>
    <cacheHierarchy uniqueName="[Gameplay].[Skyrim]" caption="Skyrim" attribute="1" defaultMemberUniqueName="[Gameplay].[Skyrim].[All]" allUniqueName="[Gameplay].[Skyrim].[All]" dimensionUniqueName="[Gameplay]" displayFolder="" count="0" memberValueDatatype="20" unbalanced="0"/>
    <cacheHierarchy uniqueName="[Gameplay].[Skyrim commentary]" caption="Skyrim commentary" attribute="1" defaultMemberUniqueName="[Gameplay].[Skyrim commentary].[All]" allUniqueName="[Gameplay].[Skyrim commentary].[All]" dimensionUniqueName="[Gameplay]" displayFolder="" count="0" memberValueDatatype="130" unbalanced="0"/>
    <cacheHierarchy uniqueName="[Gameplay].[Deus Ex Human Revolution]" caption="Deus Ex Human Revolution" attribute="1" defaultMemberUniqueName="[Gameplay].[Deus Ex Human Revolution].[All]" allUniqueName="[Gameplay].[Deus Ex Human Revolution].[All]" dimensionUniqueName="[Gameplay]" displayFolder="" count="0" memberValueDatatype="20" unbalanced="0"/>
    <cacheHierarchy uniqueName="[Gameplay].[DE HR Commentary]" caption="DE HR Commentary" attribute="1" defaultMemberUniqueName="[Gameplay].[DE HR Commentary].[All]" allUniqueName="[Gameplay].[DE HR Commentary].[All]" dimensionUniqueName="[Gameplay]" displayFolder="" count="0" memberValueDatatype="130" unbalanced="0"/>
    <cacheHierarchy uniqueName="[Gameplay].[Witcher 3]" caption="Witcher 3" attribute="1" defaultMemberUniqueName="[Gameplay].[Witcher 3].[All]" allUniqueName="[Gameplay].[Witcher 3].[All]" dimensionUniqueName="[Gameplay]" displayFolder="" count="0" memberValueDatatype="5" unbalanced="0"/>
    <cacheHierarchy uniqueName="[Gameplay].[Witcher commentary]" caption="Witcher commentary" attribute="1" defaultMemberUniqueName="[Gameplay].[Witcher commentary].[All]" allUniqueName="[Gameplay].[Witcher commentary].[All]" dimensionUniqueName="[Gameplay]" displayFolder="" count="0" memberValueDatatype="130" unbalanced="0"/>
    <cacheHierarchy uniqueName="[GameScores].[Criteria]" caption="Criteria" attribute="1" defaultMemberUniqueName="[GameScores].[Criteria].[All]" allUniqueName="[GameScores].[Criteria].[All]" dimensionUniqueName="[GameScores]" displayFolder="" count="0" memberValueDatatype="130" unbalanced="0"/>
    <cacheHierarchy uniqueName="[GameScores].[Horizon Zero Dawn]" caption="Horizon Zero Dawn" attribute="1" defaultMemberUniqueName="[GameScores].[Horizon Zero Dawn].[All]" allUniqueName="[GameScores].[Horizon Zero Dawn].[All]" dimensionUniqueName="[GameScores]" displayFolder="" count="0" memberValueDatatype="5" unbalanced="0"/>
    <cacheHierarchy uniqueName="[GameScores].[HZD comment]" caption="HZD comment" attribute="1" defaultMemberUniqueName="[GameScores].[HZD comment].[All]" allUniqueName="[GameScores].[HZD comment].[All]" dimensionUniqueName="[GameScores]" displayFolder="" count="0" memberValueDatatype="130" unbalanced="0"/>
    <cacheHierarchy uniqueName="[GameScores].[God of War]" caption="God of War" attribute="1" defaultMemberUniqueName="[GameScores].[God of War].[All]" allUniqueName="[GameScores].[God of War].[All]" dimensionUniqueName="[GameScores]" displayFolder="" count="0" memberValueDatatype="5" unbalanced="0"/>
    <cacheHierarchy uniqueName="[GameScores].[GoW comment]" caption="GoW comment" attribute="1" defaultMemberUniqueName="[GameScores].[GoW comment].[All]" allUniqueName="[GameScores].[GoW comment].[All]" dimensionUniqueName="[GameScores]" displayFolder="" count="0" memberValueDatatype="130" unbalanced="0"/>
    <cacheHierarchy uniqueName="[GameScores].[Horizon Forbidden West]" caption="Horizon Forbidden West" attribute="1" defaultMemberUniqueName="[GameScores].[Horizon Forbidden West].[All]" allUniqueName="[GameScores].[Horizon Forbidden West].[All]" dimensionUniqueName="[GameScores]" displayFolder="" count="0" memberValueDatatype="5" unbalanced="0"/>
    <cacheHierarchy uniqueName="[GameScores].[Forbiden West Comment]" caption="Forbiden West Comment" attribute="1" defaultMemberUniqueName="[GameScores].[Forbiden West Comment].[All]" allUniqueName="[GameScores].[Forbiden West Comment].[All]" dimensionUniqueName="[GameScores]" displayFolder="" count="0" memberValueDatatype="130" unbalanced="0"/>
    <cacheHierarchy uniqueName="[GameScores].[Cyberpunk]" caption="Cyberpunk" attribute="1" defaultMemberUniqueName="[GameScores].[Cyberpunk].[All]" allUniqueName="[GameScores].[Cyberpunk].[All]" dimensionUniqueName="[GameScores]" displayFolder="" count="0" memberValueDatatype="5" unbalanced="0"/>
    <cacheHierarchy uniqueName="[GameScores].[Cyberpunk Comment]" caption="Cyberpunk Comment" attribute="1" defaultMemberUniqueName="[GameScores].[Cyberpunk Comment].[All]" allUniqueName="[GameScores].[Cyberpunk Comment].[All]" dimensionUniqueName="[GameScores]" displayFolder="" count="0" memberValueDatatype="130" unbalanced="0"/>
    <cacheHierarchy uniqueName="[GameScores].[Mass Effect 2]" caption="Mass Effect 2" attribute="1" defaultMemberUniqueName="[GameScores].[Mass Effect 2].[All]" allUniqueName="[GameScores].[Mass Effect 2].[All]" dimensionUniqueName="[GameScores]" displayFolder="" count="0" memberValueDatatype="5" unbalanced="0"/>
    <cacheHierarchy uniqueName="[GameScores].[Mass Effect 2 commentary]" caption="Mass Effect 2 commentary" attribute="1" defaultMemberUniqueName="[GameScores].[Mass Effect 2 commentary].[All]" allUniqueName="[GameScores].[Mass Effect 2 commentary].[All]" dimensionUniqueName="[GameScores]" displayFolder="" count="0" memberValueDatatype="130" unbalanced="0"/>
    <cacheHierarchy uniqueName="[GameScores].[Skyrim]" caption="Skyrim" attribute="1" defaultMemberUniqueName="[GameScores].[Skyrim].[All]" allUniqueName="[GameScores].[Skyrim].[All]" dimensionUniqueName="[GameScores]" displayFolder="" count="0" memberValueDatatype="5" unbalanced="0"/>
    <cacheHierarchy uniqueName="[GameScores].[Skyrim Commentary]" caption="Skyrim Commentary" attribute="1" defaultMemberUniqueName="[GameScores].[Skyrim Commentary].[All]" allUniqueName="[GameScores].[Skyrim Commentary].[All]" dimensionUniqueName="[GameScores]" displayFolder="" count="0" memberValueDatatype="130" unbalanced="0"/>
    <cacheHierarchy uniqueName="[GameScores].[Deus Ex  Human Revolution]" caption="Deus Ex  Human Revolution" attribute="1" defaultMemberUniqueName="[GameScores].[Deus Ex  Human Revolution].[All]" allUniqueName="[GameScores].[Deus Ex  Human Revolution].[All]" dimensionUniqueName="[GameScores]" displayFolder="" count="0" memberValueDatatype="5" unbalanced="0"/>
    <cacheHierarchy uniqueName="[GameScores].[DE HR Commentary]" caption="DE HR Commentary" attribute="1" defaultMemberUniqueName="[GameScores].[DE HR Commentary].[All]" allUniqueName="[GameScores].[DE HR Commentary].[All]" dimensionUniqueName="[GameScores]" displayFolder="" count="0" memberValueDatatype="130" unbalanced="0"/>
    <cacheHierarchy uniqueName="[GameScores].[Witcher 3]" caption="Witcher 3" attribute="1" defaultMemberUniqueName="[GameScores].[Witcher 3].[All]" allUniqueName="[GameScores].[Witcher 3].[All]" dimensionUniqueName="[GameScores]" displayFolder="" count="0" memberValueDatatype="5" unbalanced="0"/>
    <cacheHierarchy uniqueName="[GameScores].[Witcher commentary]" caption="Witcher commentary" attribute="1" defaultMemberUniqueName="[GameScores].[Witcher commentary].[All]" allUniqueName="[GameScores].[Witcher commentary].[All]" dimensionUniqueName="[GameScores]" displayFolder="" count="0" memberValueDatatype="130" unbalanced="0"/>
    <cacheHierarchy uniqueName="[Narrative].[Criteria]" caption="Criteria" attribute="1" defaultMemberUniqueName="[Narrative].[Criteria].[All]" allUniqueName="[Narrative].[Criteria].[All]" dimensionUniqueName="[Narrative]" displayFolder="" count="0" memberValueDatatype="130" unbalanced="0"/>
    <cacheHierarchy uniqueName="[Narrative].[Horizon Zero Dawn]" caption="Horizon Zero Dawn" attribute="1" defaultMemberUniqueName="[Narrative].[Horizon Zero Dawn].[All]" allUniqueName="[Narrative].[Horizon Zero Dawn].[All]" dimensionUniqueName="[Narrative]" displayFolder="" count="0" memberValueDatatype="5" unbalanced="0"/>
    <cacheHierarchy uniqueName="[Narrative].[HZD comment]" caption="HZD comment" attribute="1" defaultMemberUniqueName="[Narrative].[HZD comment].[All]" allUniqueName="[Narrative].[HZD comment].[All]" dimensionUniqueName="[Narrative]" displayFolder="" count="0" memberValueDatatype="130" unbalanced="0"/>
    <cacheHierarchy uniqueName="[Narrative].[God of War]" caption="God of War" attribute="1" defaultMemberUniqueName="[Narrative].[God of War].[All]" allUniqueName="[Narrative].[God of War].[All]" dimensionUniqueName="[Narrative]" displayFolder="" count="0" memberValueDatatype="5" unbalanced="0"/>
    <cacheHierarchy uniqueName="[Narrative].[GOW comment]" caption="GOW comment" attribute="1" defaultMemberUniqueName="[Narrative].[GOW comment].[All]" allUniqueName="[Narrative].[GOW comment].[All]" dimensionUniqueName="[Narrative]" displayFolder="" count="0" memberValueDatatype="130" unbalanced="0"/>
    <cacheHierarchy uniqueName="[Narrative].[Horizon forbidden West]" caption="Horizon forbidden West" attribute="1" defaultMemberUniqueName="[Narrative].[Horizon forbidden West].[All]" allUniqueName="[Narrative].[Horizon forbidden West].[All]" dimensionUniqueName="[Narrative]" displayFolder="" count="0" memberValueDatatype="5" unbalanced="0"/>
    <cacheHierarchy uniqueName="[Narrative].[Forbiden West Comment]" caption="Forbiden West Comment" attribute="1" defaultMemberUniqueName="[Narrative].[Forbiden West Comment].[All]" allUniqueName="[Narrative].[Forbiden West Comment].[All]" dimensionUniqueName="[Narrative]" displayFolder="" count="0" memberValueDatatype="130" unbalanced="0"/>
    <cacheHierarchy uniqueName="[Narrative].[Cyberpunk]" caption="Cyberpunk" attribute="1" defaultMemberUniqueName="[Narrative].[Cyberpunk].[All]" allUniqueName="[Narrative].[Cyberpunk].[All]" dimensionUniqueName="[Narrative]" displayFolder="" count="0" memberValueDatatype="20" unbalanced="0"/>
    <cacheHierarchy uniqueName="[Narrative].[Cyberpunk commentary]" caption="Cyberpunk commentary" attribute="1" defaultMemberUniqueName="[Narrative].[Cyberpunk commentary].[All]" allUniqueName="[Narrative].[Cyberpunk commentary].[All]" dimensionUniqueName="[Narrative]" displayFolder="" count="0" memberValueDatatype="130" unbalanced="0"/>
    <cacheHierarchy uniqueName="[Narrative].[Mass effect 2]" caption="Mass effect 2" attribute="1" defaultMemberUniqueName="[Narrative].[Mass effect 2].[All]" allUniqueName="[Narrative].[Mass effect 2].[All]" dimensionUniqueName="[Narrative]" displayFolder="" count="0" memberValueDatatype="5" unbalanced="0"/>
    <cacheHierarchy uniqueName="[Narrative].[Mass Effect 2 commentary]" caption="Mass Effect 2 commentary" attribute="1" defaultMemberUniqueName="[Narrative].[Mass Effect 2 commentary].[All]" allUniqueName="[Narrative].[Mass Effect 2 commentary].[All]" dimensionUniqueName="[Narrative]" displayFolder="" count="0" memberValueDatatype="130" unbalanced="0"/>
    <cacheHierarchy uniqueName="[Narrative].[Skyrim]" caption="Skyrim" attribute="1" defaultMemberUniqueName="[Narrative].[Skyrim].[All]" allUniqueName="[Narrative].[Skyrim].[All]" dimensionUniqueName="[Narrative]" displayFolder="" count="0" memberValueDatatype="20" unbalanced="0"/>
    <cacheHierarchy uniqueName="[Narrative].[Skyrim commentary]" caption="Skyrim commentary" attribute="1" defaultMemberUniqueName="[Narrative].[Skyrim commentary].[All]" allUniqueName="[Narrative].[Skyrim commentary].[All]" dimensionUniqueName="[Narrative]" displayFolder="" count="0" memberValueDatatype="130" unbalanced="0"/>
    <cacheHierarchy uniqueName="[Narrative].[Deus Ex Human Revolution]" caption="Deus Ex Human Revolution" attribute="1" defaultMemberUniqueName="[Narrative].[Deus Ex Human Revolution].[All]" allUniqueName="[Narrative].[Deus Ex Human Revolution].[All]" dimensionUniqueName="[Narrative]" displayFolder="" count="0" memberValueDatatype="5" unbalanced="0"/>
    <cacheHierarchy uniqueName="[Narrative].[DE HR Commentary]" caption="DE HR Commentary" attribute="1" defaultMemberUniqueName="[Narrative].[DE HR Commentary].[All]" allUniqueName="[Narrative].[DE HR Commentary].[All]" dimensionUniqueName="[Narrative]" displayFolder="" count="0" memberValueDatatype="130" unbalanced="0"/>
    <cacheHierarchy uniqueName="[Narrative].[Witcher 3]" caption="Witcher 3" attribute="1" defaultMemberUniqueName="[Narrative].[Witcher 3].[All]" allUniqueName="[Narrative].[Witcher 3].[All]" dimensionUniqueName="[Narrative]" displayFolder="" count="0" memberValueDatatype="20" unbalanced="0"/>
    <cacheHierarchy uniqueName="[Narrative].[Witcher commentary]" caption="Witcher commentary" attribute="1" defaultMemberUniqueName="[Narrative].[Witcher commentary].[All]" allUniqueName="[Narrative].[Witcher commentary].[All]" dimensionUniqueName="[Narrative]" displayFolder="" count="0" memberValueDatatype="130" unbalanced="0"/>
    <cacheHierarchy uniqueName="[Personal].[Criteria]" caption="Criteria" attribute="1" defaultMemberUniqueName="[Personal].[Criteria].[All]" allUniqueName="[Personal].[Criteria].[All]" dimensionUniqueName="[Personal]" displayFolder="" count="0" memberValueDatatype="130" unbalanced="0"/>
    <cacheHierarchy uniqueName="[Personal].[Horizon Zero Dawn]" caption="Horizon Zero Dawn" attribute="1" defaultMemberUniqueName="[Personal].[Horizon Zero Dawn].[All]" allUniqueName="[Personal].[Horizon Zero Dawn].[All]" dimensionUniqueName="[Personal]" displayFolder="" count="0" memberValueDatatype="20" unbalanced="0"/>
    <cacheHierarchy uniqueName="[Personal].[HZD comment]" caption="HZD comment" attribute="1" defaultMemberUniqueName="[Personal].[HZD comment].[All]" allUniqueName="[Personal].[HZD comment].[All]" dimensionUniqueName="[Personal]" displayFolder="" count="0" memberValueDatatype="130" unbalanced="0"/>
    <cacheHierarchy uniqueName="[Personal].[God of War]" caption="God of War" attribute="1" defaultMemberUniqueName="[Personal].[God of War].[All]" allUniqueName="[Personal].[God of War].[All]" dimensionUniqueName="[Personal]" displayFolder="" count="0" memberValueDatatype="20" unbalanced="0"/>
    <cacheHierarchy uniqueName="[Personal].[GOW comment]" caption="GOW comment" attribute="1" defaultMemberUniqueName="[Personal].[GOW comment].[All]" allUniqueName="[Personal].[GOW comment].[All]" dimensionUniqueName="[Personal]" displayFolder="" count="0" memberValueDatatype="130" unbalanced="0"/>
    <cacheHierarchy uniqueName="[Personal].[Horizon forbidden West]" caption="Horizon forbidden West" attribute="1" defaultMemberUniqueName="[Personal].[Horizon forbidden West].[All]" allUniqueName="[Personal].[Horizon forbidden West].[All]" dimensionUniqueName="[Personal]" displayFolder="" count="0" memberValueDatatype="20" unbalanced="0"/>
    <cacheHierarchy uniqueName="[Personal].[Forbiden West Comment]" caption="Forbiden West Comment" attribute="1" defaultMemberUniqueName="[Personal].[Forbiden West Comment].[All]" allUniqueName="[Personal].[Forbiden West Comment].[All]" dimensionUniqueName="[Personal]" displayFolder="" count="0" memberValueDatatype="130" unbalanced="0"/>
    <cacheHierarchy uniqueName="[Personal].[Cyberpunk]" caption="Cyberpunk" attribute="1" defaultMemberUniqueName="[Personal].[Cyberpunk].[All]" allUniqueName="[Personal].[Cyberpunk].[All]" dimensionUniqueName="[Personal]" displayFolder="" count="0" memberValueDatatype="20" unbalanced="0"/>
    <cacheHierarchy uniqueName="[Personal].[Cyberpunk commentary]" caption="Cyberpunk commentary" attribute="1" defaultMemberUniqueName="[Personal].[Cyberpunk commentary].[All]" allUniqueName="[Personal].[Cyberpunk commentary].[All]" dimensionUniqueName="[Personal]" displayFolder="" count="0" memberValueDatatype="130" unbalanced="0"/>
    <cacheHierarchy uniqueName="[Personal].[Mass effect 2]" caption="Mass effect 2" attribute="1" defaultMemberUniqueName="[Personal].[Mass effect 2].[All]" allUniqueName="[Personal].[Mass effect 2].[All]" dimensionUniqueName="[Personal]" displayFolder="" count="0" memberValueDatatype="20" unbalanced="0"/>
    <cacheHierarchy uniqueName="[Personal].[Mass Effect 2 commentary]" caption="Mass Effect 2 commentary" attribute="1" defaultMemberUniqueName="[Personal].[Mass Effect 2 commentary].[All]" allUniqueName="[Personal].[Mass Effect 2 commentary].[All]" dimensionUniqueName="[Personal]" displayFolder="" count="0" memberValueDatatype="130" unbalanced="0"/>
    <cacheHierarchy uniqueName="[Personal].[Skyrim]" caption="Skyrim" attribute="1" defaultMemberUniqueName="[Personal].[Skyrim].[All]" allUniqueName="[Personal].[Skyrim].[All]" dimensionUniqueName="[Personal]" displayFolder="" count="0" memberValueDatatype="20" unbalanced="0"/>
    <cacheHierarchy uniqueName="[Personal].[Skyrim commentary]" caption="Skyrim commentary" attribute="1" defaultMemberUniqueName="[Personal].[Skyrim commentary].[All]" allUniqueName="[Personal].[Skyrim commentary].[All]" dimensionUniqueName="[Personal]" displayFolder="" count="0" memberValueDatatype="130" unbalanced="0"/>
    <cacheHierarchy uniqueName="[Personal].[Deus Ex Human Revolution]" caption="Deus Ex Human Revolution" attribute="1" defaultMemberUniqueName="[Personal].[Deus Ex Human Revolution].[All]" allUniqueName="[Personal].[Deus Ex Human Revolution].[All]" dimensionUniqueName="[Personal]" displayFolder="" count="0" memberValueDatatype="20" unbalanced="0"/>
    <cacheHierarchy uniqueName="[Personal].[DE HR Commentary]" caption="DE HR Commentary" attribute="1" defaultMemberUniqueName="[Personal].[DE HR Commentary].[All]" allUniqueName="[Personal].[DE HR Commentary].[All]" dimensionUniqueName="[Personal]" displayFolder="" count="0" memberValueDatatype="130" unbalanced="0"/>
    <cacheHierarchy uniqueName="[Personal].[Witcher 3]" caption="Witcher 3" attribute="1" defaultMemberUniqueName="[Personal].[Witcher 3].[All]" allUniqueName="[Personal].[Witcher 3].[All]" dimensionUniqueName="[Personal]" displayFolder="" count="0" memberValueDatatype="20" unbalanced="0"/>
    <cacheHierarchy uniqueName="[Personal].[Witcher commentary]" caption="Witcher commentary" attribute="1" defaultMemberUniqueName="[Personal].[Witcher commentary].[All]" allUniqueName="[Personal].[Witcher commentary].[All]" dimensionUniqueName="[Personal]" displayFolder="" count="0" memberValueDatatype="130" unbalanced="0"/>
    <cacheHierarchy uniqueName="[Table10].[Criteria]" caption="Criteria" attribute="1" defaultMemberUniqueName="[Table10].[Criteria].[All]" allUniqueName="[Table10].[Criteria].[All]" dimensionUniqueName="[Table10]" displayFolder="" count="0" memberValueDatatype="130" unbalanced="0"/>
    <cacheHierarchy uniqueName="[Table10].[Horizon Zero Dawn]" caption="Horizon Zero Dawn" attribute="1" defaultMemberUniqueName="[Table10].[Horizon Zero Dawn].[All]" allUniqueName="[Table10].[Horizon Zero Dawn].[All]" dimensionUniqueName="[Table10]" displayFolder="" count="0" memberValueDatatype="5" unbalanced="0"/>
    <cacheHierarchy uniqueName="[Table10].[God of War 4]" caption="God of War 4" attribute="1" defaultMemberUniqueName="[Table10].[God of War 4].[All]" allUniqueName="[Table10].[God of War 4].[All]" dimensionUniqueName="[Table10]" displayFolder="" count="0" memberValueDatatype="5" unbalanced="0"/>
    <cacheHierarchy uniqueName="[Table10].[Horizon Forbidden West]" caption="Horizon Forbidden West" attribute="1" defaultMemberUniqueName="[Table10].[Horizon Forbidden West].[All]" allUniqueName="[Table10].[Horizon Forbidden West].[All]" dimensionUniqueName="[Table10]" displayFolder="" count="0" memberValueDatatype="5" unbalanced="0"/>
    <cacheHierarchy uniqueName="[Table10].[Cyberpunk]" caption="Cyberpunk" attribute="1" defaultMemberUniqueName="[Table10].[Cyberpunk].[All]" allUniqueName="[Table10].[Cyberpunk].[All]" dimensionUniqueName="[Table10]" displayFolder="" count="0" memberValueDatatype="5" unbalanced="0"/>
    <cacheHierarchy uniqueName="[Table10].[Mass effect 2]" caption="Mass effect 2" attribute="1" defaultMemberUniqueName="[Table10].[Mass effect 2].[All]" allUniqueName="[Table10].[Mass effect 2].[All]" dimensionUniqueName="[Table10]" displayFolder="" count="0" memberValueDatatype="5" unbalanced="0"/>
    <cacheHierarchy uniqueName="[Table10].[Skyrim]" caption="Skyrim" attribute="1" defaultMemberUniqueName="[Table10].[Skyrim].[All]" allUniqueName="[Table10].[Skyrim].[All]" dimensionUniqueName="[Table10]" displayFolder="" count="0" memberValueDatatype="5" unbalanced="0"/>
    <cacheHierarchy uniqueName="[Table10].[Deus Ex HR]" caption="Deus Ex HR" attribute="1" defaultMemberUniqueName="[Table10].[Deus Ex HR].[All]" allUniqueName="[Table10].[Deus Ex HR].[All]" dimensionUniqueName="[Table10]" displayFolder="" count="0" memberValueDatatype="5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Horizon Zero Dawn]" caption="Horizon Zero Dawn" attribute="1" defaultMemberUniqueName="[Table3].[Horizon Zero Dawn].[All]" allUniqueName="[Table3].[Horizon Zero Dawn].[All]" dimensionUniqueName="[Table3]" displayFolder="" count="0" memberValueDatatype="2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God of War]" caption="God of War" attribute="1" defaultMemberUniqueName="[Table3].[God of War].[All]" allUniqueName="[Table3].[God of War].[All]" dimensionUniqueName="[Table3]" displayFolder="" count="0" memberValueDatatype="2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Horizon forbidden West]" caption="Horizon forbidden West" attribute="1" defaultMemberUniqueName="[Table3].[Horizon forbidden West].[All]" allUniqueName="[Table3].[Horizon forbidden West].[All]" dimensionUniqueName="[Table3]" displayFolder="" count="0" memberValueDatatype="20" unbalanced="0"/>
    <cacheHierarchy uniqueName="[Table3].[Column7]" caption="Column7" attribute="1" defaultMemberUniqueName="[Table3].[Column7].[All]" allUniqueName="[Table3].[Column7].[All]" dimensionUniqueName="[Table3]" displayFolder="" count="0" memberValueDatatype="130" unbalanced="0"/>
    <cacheHierarchy uniqueName="[Table3].[Cyberpunk]" caption="Cyberpunk" attribute="1" defaultMemberUniqueName="[Table3].[Cyberpunk].[All]" allUniqueName="[Table3].[Cyberpunk].[All]" dimensionUniqueName="[Table3]" displayFolder="" count="0" memberValueDatatype="20" unbalanced="0"/>
    <cacheHierarchy uniqueName="[Table3].[Column9]" caption="Column9" attribute="1" defaultMemberUniqueName="[Table3].[Column9].[All]" allUniqueName="[Table3].[Column9].[All]" dimensionUniqueName="[Table3]" displayFolder="" count="0" memberValueDatatype="130" unbalanced="0"/>
    <cacheHierarchy uniqueName="[Table3].[Mass effect 2]" caption="Mass effect 2" attribute="1" defaultMemberUniqueName="[Table3].[Mass effect 2].[All]" allUniqueName="[Table3].[Mass effect 2].[All]" dimensionUniqueName="[Table3]" displayFolder="" count="0" memberValueDatatype="20" unbalanced="0"/>
    <cacheHierarchy uniqueName="[Table3].[Column11]" caption="Column11" attribute="1" defaultMemberUniqueName="[Table3].[Column11].[All]" allUniqueName="[Table3].[Column11].[All]" dimensionUniqueName="[Table3]" displayFolder="" count="0" memberValueDatatype="130" unbalanced="0"/>
    <cacheHierarchy uniqueName="[Table3].[Skyrim]" caption="Skyrim" attribute="1" defaultMemberUniqueName="[Table3].[Skyrim].[All]" allUniqueName="[Table3].[Skyrim].[All]" dimensionUniqueName="[Table3]" displayFolder="" count="0" memberValueDatatype="20" unbalanced="0"/>
    <cacheHierarchy uniqueName="[Table3].[Column13]" caption="Column13" attribute="1" defaultMemberUniqueName="[Table3].[Column13].[All]" allUniqueName="[Table3].[Column13].[All]" dimensionUniqueName="[Table3]" displayFolder="" count="0" memberValueDatatype="130" unbalanced="0"/>
    <cacheHierarchy uniqueName="[Table3].[Deus Ex Human Revolution]" caption="Deus Ex Human Revolution" attribute="1" defaultMemberUniqueName="[Table3].[Deus Ex Human Revolution].[All]" allUniqueName="[Table3].[Deus Ex Human Revolution].[All]" dimensionUniqueName="[Table3]" displayFolder="" count="0" memberValueDatatype="20" unbalanced="0"/>
    <cacheHierarchy uniqueName="[Table3].[Column15]" caption="Column15" attribute="1" defaultMemberUniqueName="[Table3].[Column15].[All]" allUniqueName="[Table3].[Column15].[All]" dimensionUniqueName="[Table3]" displayFolder="" count="0" memberValueDatatype="130" unbalanced="0"/>
    <cacheHierarchy uniqueName="[Table3].[Witcher 3]" caption="Witcher 3" attribute="1" defaultMemberUniqueName="[Table3].[Witcher 3].[All]" allUniqueName="[Table3].[Witcher 3].[All]" dimensionUniqueName="[Table3]" displayFolder="" count="0" memberValueDatatype="20" unbalanced="0"/>
    <cacheHierarchy uniqueName="[Table3].[Withcer 3 commentary]" caption="Withcer 3 commentary" attribute="1" defaultMemberUniqueName="[Table3].[Withcer 3 commentary].[All]" allUniqueName="[Table3].[Withcer 3 commentary].[All]" dimensionUniqueName="[Table3]" displayFolder="" count="0" memberValueDatatype="130" unbalanced="0"/>
    <cacheHierarchy uniqueName="[Table9].[Super Score]" caption="Super Score" attribute="1" defaultMemberUniqueName="[Table9].[Super Score].[All]" allUniqueName="[Table9].[Super Score].[All]" dimensionUniqueName="[Table9]" displayFolder="" count="0" memberValueDatatype="130" unbalanced="0"/>
    <cacheHierarchy uniqueName="[Table9].[Horizon Zero dawn]" caption="Horizon Zero dawn" attribute="1" defaultMemberUniqueName="[Table9].[Horizon Zero dawn].[All]" allUniqueName="[Table9].[Horizon Zero dawn].[All]" dimensionUniqueName="[Table9]" displayFolder="" count="0" memberValueDatatype="5" unbalanced="0"/>
    <cacheHierarchy uniqueName="[Table9].[Column3]" caption="Column3" attribute="1" defaultMemberUniqueName="[Table9].[Column3].[All]" allUniqueName="[Table9].[Column3].[All]" dimensionUniqueName="[Table9]" displayFolder="" count="0" memberValueDatatype="130" unbalanced="0"/>
    <cacheHierarchy uniqueName="[Table9].[God of War]" caption="God of War" attribute="1" defaultMemberUniqueName="[Table9].[God of War].[All]" allUniqueName="[Table9].[God of War].[All]" dimensionUniqueName="[Table9]" displayFolder="" count="0" memberValueDatatype="5" unbalanced="0"/>
    <cacheHierarchy uniqueName="[Table9].[Column5]" caption="Column5" attribute="1" defaultMemberUniqueName="[Table9].[Column5].[All]" allUniqueName="[Table9].[Column5].[All]" dimensionUniqueName="[Table9]" displayFolder="" count="0" memberValueDatatype="130" unbalanced="0"/>
    <cacheHierarchy uniqueName="[Table9].[Horizon Forbidden west]" caption="Horizon Forbidden west" attribute="1" defaultMemberUniqueName="[Table9].[Horizon Forbidden west].[All]" allUniqueName="[Table9].[Horizon Forbidden west].[All]" dimensionUniqueName="[Table9]" displayFolder="" count="0" memberValueDatatype="5" unbalanced="0"/>
    <cacheHierarchy uniqueName="[Table9].[Column7]" caption="Column7" attribute="1" defaultMemberUniqueName="[Table9].[Column7].[All]" allUniqueName="[Table9].[Column7].[All]" dimensionUniqueName="[Table9]" displayFolder="" count="0" memberValueDatatype="130" unbalanced="0"/>
    <cacheHierarchy uniqueName="[Table9].[Cyberpunk]" caption="Cyberpunk" attribute="1" defaultMemberUniqueName="[Table9].[Cyberpunk].[All]" allUniqueName="[Table9].[Cyberpunk].[All]" dimensionUniqueName="[Table9]" displayFolder="" count="0" memberValueDatatype="5" unbalanced="0"/>
    <cacheHierarchy uniqueName="[Table9].[Column9]" caption="Column9" attribute="1" defaultMemberUniqueName="[Table9].[Column9].[All]" allUniqueName="[Table9].[Column9].[All]" dimensionUniqueName="[Table9]" displayFolder="" count="0" memberValueDatatype="130" unbalanced="0"/>
    <cacheHierarchy uniqueName="[Table9].[Mass effect 2]" caption="Mass effect 2" attribute="1" defaultMemberUniqueName="[Table9].[Mass effect 2].[All]" allUniqueName="[Table9].[Mass effect 2].[All]" dimensionUniqueName="[Table9]" displayFolder="" count="0" memberValueDatatype="5" unbalanced="0"/>
    <cacheHierarchy uniqueName="[Table9].[Column11]" caption="Column11" attribute="1" defaultMemberUniqueName="[Table9].[Column11].[All]" allUniqueName="[Table9].[Column11].[All]" dimensionUniqueName="[Table9]" displayFolder="" count="0" memberValueDatatype="130" unbalanced="0"/>
    <cacheHierarchy uniqueName="[Table9].[Skyrim]" caption="Skyrim" attribute="1" defaultMemberUniqueName="[Table9].[Skyrim].[All]" allUniqueName="[Table9].[Skyrim].[All]" dimensionUniqueName="[Table9]" displayFolder="" count="0" memberValueDatatype="5" unbalanced="0"/>
    <cacheHierarchy uniqueName="[Table9].[Column13]" caption="Column13" attribute="1" defaultMemberUniqueName="[Table9].[Column13].[All]" allUniqueName="[Table9].[Column13].[All]" dimensionUniqueName="[Table9]" displayFolder="" count="0" memberValueDatatype="130" unbalanced="0"/>
    <cacheHierarchy uniqueName="[Table9].[Deus Ex Human Revolution]" caption="Deus Ex Human Revolution" attribute="1" defaultMemberUniqueName="[Table9].[Deus Ex Human Revolution].[All]" allUniqueName="[Table9].[Deus Ex Human Revolution].[All]" dimensionUniqueName="[Table9]" displayFolder="" count="0" memberValueDatatype="5" unbalanced="0"/>
    <cacheHierarchy uniqueName="[Table9].[Column15]" caption="Column15" attribute="1" defaultMemberUniqueName="[Table9].[Column15].[All]" allUniqueName="[Table9].[Column15].[All]" dimensionUniqueName="[Table9]" displayFolder="" count="0" memberValueDatatype="130" unbalanced="0"/>
    <cacheHierarchy uniqueName="[Table9].[Witcher 3]" caption="Witcher 3" attribute="1" defaultMemberUniqueName="[Table9].[Witcher 3].[All]" allUniqueName="[Table9].[Witcher 3].[All]" dimensionUniqueName="[Table9]" displayFolder="" count="0" memberValueDatatype="5" unbalanced="0"/>
    <cacheHierarchy uniqueName="[Table9].[Column17]" caption="Column17" attribute="1" defaultMemberUniqueName="[Table9].[Column17].[All]" allUniqueName="[Table9].[Column17].[All]" dimensionUniqueName="[Table9]" displayFolder="" count="0" memberValueDatatype="130" unbalanced="0"/>
    <cacheHierarchy uniqueName="[WorldGameDesign].[Criteria]" caption="Criteria" attribute="1" defaultMemberUniqueName="[WorldGameDesign].[Criteria].[All]" allUniqueName="[WorldGameDesign].[Criteria].[All]" dimensionUniqueName="[WorldGameDesign]" displayFolder="" count="0" memberValueDatatype="130" unbalanced="0"/>
    <cacheHierarchy uniqueName="[WorldGameDesign].[Horizon Zero Dawn]" caption="Horizon Zero Dawn" attribute="1" defaultMemberUniqueName="[WorldGameDesign].[Horizon Zero Dawn].[All]" allUniqueName="[WorldGameDesign].[Horizon Zero Dawn].[All]" dimensionUniqueName="[WorldGameDesign]" displayFolder="" count="0" memberValueDatatype="20" unbalanced="0"/>
    <cacheHierarchy uniqueName="[WorldGameDesign].[HZD comment]" caption="HZD comment" attribute="1" defaultMemberUniqueName="[WorldGameDesign].[HZD comment].[All]" allUniqueName="[WorldGameDesign].[HZD comment].[All]" dimensionUniqueName="[WorldGameDesign]" displayFolder="" count="0" memberValueDatatype="130" unbalanced="0"/>
    <cacheHierarchy uniqueName="[WorldGameDesign].[God of War]" caption="God of War" attribute="1" defaultMemberUniqueName="[WorldGameDesign].[God of War].[All]" allUniqueName="[WorldGameDesign].[God of War].[All]" dimensionUniqueName="[WorldGameDesign]" displayFolder="" count="0" memberValueDatatype="20" unbalanced="0"/>
    <cacheHierarchy uniqueName="[WorldGameDesign].[GOW comment]" caption="GOW comment" attribute="1" defaultMemberUniqueName="[WorldGameDesign].[GOW comment].[All]" allUniqueName="[WorldGameDesign].[GOW comment].[All]" dimensionUniqueName="[WorldGameDesign]" displayFolder="" count="0" memberValueDatatype="130" unbalanced="0"/>
    <cacheHierarchy uniqueName="[WorldGameDesign].[Horizon forbidden West]" caption="Horizon forbidden West" attribute="1" defaultMemberUniqueName="[WorldGameDesign].[Horizon forbidden West].[All]" allUniqueName="[WorldGameDesign].[Horizon forbidden West].[All]" dimensionUniqueName="[WorldGameDesign]" displayFolder="" count="0" memberValueDatatype="20" unbalanced="0"/>
    <cacheHierarchy uniqueName="[WorldGameDesign].[Forbiden West Comment]" caption="Forbiden West Comment" attribute="1" defaultMemberUniqueName="[WorldGameDesign].[Forbiden West Comment].[All]" allUniqueName="[WorldGameDesign].[Forbiden West Comment].[All]" dimensionUniqueName="[WorldGameDesign]" displayFolder="" count="0" memberValueDatatype="130" unbalanced="0"/>
    <cacheHierarchy uniqueName="[WorldGameDesign].[Cyberpunk]" caption="Cyberpunk" attribute="1" defaultMemberUniqueName="[WorldGameDesign].[Cyberpunk].[All]" allUniqueName="[WorldGameDesign].[Cyberpunk].[All]" dimensionUniqueName="[WorldGameDesign]" displayFolder="" count="0" memberValueDatatype="20" unbalanced="0"/>
    <cacheHierarchy uniqueName="[WorldGameDesign].[Cyberpunk commentary]" caption="Cyberpunk commentary" attribute="1" defaultMemberUniqueName="[WorldGameDesign].[Cyberpunk commentary].[All]" allUniqueName="[WorldGameDesign].[Cyberpunk commentary].[All]" dimensionUniqueName="[WorldGameDesign]" displayFolder="" count="0" memberValueDatatype="130" unbalanced="0"/>
    <cacheHierarchy uniqueName="[WorldGameDesign].[Mass effect 2]" caption="Mass effect 2" attribute="1" defaultMemberUniqueName="[WorldGameDesign].[Mass effect 2].[All]" allUniqueName="[WorldGameDesign].[Mass effect 2].[All]" dimensionUniqueName="[WorldGameDesign]" displayFolder="" count="0" memberValueDatatype="20" unbalanced="0"/>
    <cacheHierarchy uniqueName="[WorldGameDesign].[Mass Effect 2 commentary]" caption="Mass Effect 2 commentary" attribute="1" defaultMemberUniqueName="[WorldGameDesign].[Mass Effect 2 commentary].[All]" allUniqueName="[WorldGameDesign].[Mass Effect 2 commentary].[All]" dimensionUniqueName="[WorldGameDesign]" displayFolder="" count="0" memberValueDatatype="130" unbalanced="0"/>
    <cacheHierarchy uniqueName="[WorldGameDesign].[Skyrim]" caption="Skyrim" attribute="1" defaultMemberUniqueName="[WorldGameDesign].[Skyrim].[All]" allUniqueName="[WorldGameDesign].[Skyrim].[All]" dimensionUniqueName="[WorldGameDesign]" displayFolder="" count="0" memberValueDatatype="20" unbalanced="0"/>
    <cacheHierarchy uniqueName="[WorldGameDesign].[Skyrim commentary]" caption="Skyrim commentary" attribute="1" defaultMemberUniqueName="[WorldGameDesign].[Skyrim commentary].[All]" allUniqueName="[WorldGameDesign].[Skyrim commentary].[All]" dimensionUniqueName="[WorldGameDesign]" displayFolder="" count="0" memberValueDatatype="130" unbalanced="0"/>
    <cacheHierarchy uniqueName="[WorldGameDesign].[Deus Ex Human Revolution]" caption="Deus Ex Human Revolution" attribute="1" defaultMemberUniqueName="[WorldGameDesign].[Deus Ex Human Revolution].[All]" allUniqueName="[WorldGameDesign].[Deus Ex Human Revolution].[All]" dimensionUniqueName="[WorldGameDesign]" displayFolder="" count="0" memberValueDatatype="20" unbalanced="0"/>
    <cacheHierarchy uniqueName="[WorldGameDesign].[DE HR revolution]" caption="DE HR revolution" attribute="1" defaultMemberUniqueName="[WorldGameDesign].[DE HR revolution].[All]" allUniqueName="[WorldGameDesign].[DE HR revolution].[All]" dimensionUniqueName="[WorldGameDesign]" displayFolder="" count="0" memberValueDatatype="130" unbalanced="0"/>
    <cacheHierarchy uniqueName="[WorldGameDesign].[Witcher 3]" caption="Witcher 3" attribute="1" defaultMemberUniqueName="[WorldGameDesign].[Witcher 3].[All]" allUniqueName="[WorldGameDesign].[Witcher 3].[All]" dimensionUniqueName="[WorldGameDesign]" displayFolder="" count="0" memberValueDatatype="5" unbalanced="0"/>
    <cacheHierarchy uniqueName="[WorldGameDesign].[Witcher commentary]" caption="Witcher commentary" attribute="1" defaultMemberUniqueName="[WorldGameDesign].[Witcher commentary].[All]" allUniqueName="[WorldGameDesign].[Witcher commentary].[All]" dimensionUniqueName="[WorldGameDesign]" displayFolder="" count="0" memberValueDatatype="130" unbalanced="0"/>
    <cacheHierarchy uniqueName="[Measures].[__XL_Count WorldGameDesign]" caption="__XL_Count WorldGameDesign" measure="1" displayFolder="" measureGroup="WorldGameDesign" count="0" hidden="1"/>
    <cacheHierarchy uniqueName="[Measures].[__XL_Count Narrative]" caption="__XL_Count Narrative" measure="1" displayFolder="" measureGroup="Narrative" count="0" hidden="1"/>
    <cacheHierarchy uniqueName="[Measures].[__XL_Count Gameplay]" caption="__XL_Count Gameplay" measure="1" displayFolder="" measureGroup="Gameplay" count="0" hidden="1"/>
    <cacheHierarchy uniqueName="[Measures].[__XL_Count Features]" caption="__XL_Count Features" measure="1" displayFolder="" measureGroup="Features" count="0" hidden="1"/>
    <cacheHierarchy uniqueName="[Measures].[__XL_Count Buisness]" caption="__XL_Count Buisness" measure="1" displayFolder="" measureGroup="Buisness" count="0" hidden="1"/>
    <cacheHierarchy uniqueName="[Measures].[__XL_Count Personal]" caption="__XL_Count Personal" measure="1" displayFolder="" measureGroup="Personal" count="0" hidden="1"/>
    <cacheHierarchy uniqueName="[Measures].[__XL_Count Table10]" caption="__XL_Count Table10" measure="1" displayFolder="" measureGroup="Table10" count="0" hidden="1"/>
    <cacheHierarchy uniqueName="[Measures].[__XL_Count GameScores]" caption="__XL_Count GameScores" measure="1" displayFolder="" measureGroup="GameScores" count="0" hidden="1"/>
    <cacheHierarchy uniqueName="[Measures].[__XL_Count Table3]" caption="__XL_Count Table3" measure="1" displayFolder="" measureGroup="Table3" count="0" hidden="1"/>
    <cacheHierarchy uniqueName="[Measures].[__XL_Count Table9]" caption="__XL_Count Table9" measure="1" displayFolder="" measureGroup="Table9" count="0" hidden="1"/>
    <cacheHierarchy uniqueName="[Measures].[__No measures defined]" caption="__No measures defined" measure="1" displayFolder="" count="0" hidden="1"/>
    <cacheHierarchy uniqueName="[Measures].[Sum of Horizon Zero Dawn 2]" caption="Sum of Horizon Zero Dawn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Sum of God of War 2]" caption="Sum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forbidden West 2]" caption="Sum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Cyberpunk 2]" caption="Sum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 of Mass effect 2 2]" caption="Sum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Sum of Skyrim 2]" caption="Sum of Skyrim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 of Deus Ex Human Revolution]" caption="Sum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Horizon Zero Dawn 3]" caption="Sum of Horizon Zero Dawn 3" measure="1" displayFolder="" measureGroup="Narrativ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God of War 3]" caption="Sum of God of War 3" measure="1" displayFolder="" measureGroup="Narrativ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Horizon forbidden West 3]" caption="Sum of Horizon forbidden West 3" measure="1" displayFolder="" measureGroup="Narrative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Cyberpunk 3]" caption="Sum of Cyberpunk 3" measure="1" displayFolder="" measureGroup="Narrativ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Mass effect 2 3]" caption="Sum of Mass effect 2 3" measure="1" displayFolder="" measureGroup="Narrativ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Skyrim 3]" caption="Sum of Skyrim 3" measure="1" displayFolder="" measureGroup="Narrativ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Deus Ex Human Revolution 2]" caption="Sum of Deus Ex Human Revolution 2" measure="1" displayFolder="" measureGroup="Narrativ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Horizon Zero Dawn 4]" caption="Sum of Horizon Zero Dawn 4" measure="1" displayFolder="" measureGroup="Gamepla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God of War 4]" caption="Sum of God of War 4" measure="1" displayFolder="" measureGroup="Gameplay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orizon forbidden West 4]" caption="Sum of Horizon forbidden West 4" measure="1" displayFolder="" measureGroup="Gamepla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yberpunk 4]" caption="Sum of Cyberpunk 4" measure="1" displayFolder="" measureGroup="Gameplay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ass effect 2 4]" caption="Sum of Mass effect 2 4" measure="1" displayFolder="" measureGroup="Gamepla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kyrim 4]" caption="Sum of Skyrim 4" measure="1" displayFolder="" measureGroup="Gamepla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Deus Ex Human Revolution 3]" caption="Sum of Deus Ex Human Revolution 3" measure="1" displayFolder="" measureGroup="Gameplay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Horizon Zero Dawn 5]" caption="Sum of Horizon Zero Dawn 5" measure="1" displayFolder="" measureGroup="Featur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God of War 5]" caption="Sum of God of War 5" measure="1" displayFolder="" measureGroup="Featur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Horizon forbidden West 5]" caption="Sum of Horizon forbidden West 5" measure="1" displayFolder="" measureGroup="Featur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yberpunk 5]" caption="Sum of Cyberpunk 5" measure="1" displayFolder="" measureGroup="Featur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ass effect 2 5]" caption="Sum of Mass effect 2 5" measure="1" displayFolder="" measureGroup="Featur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kyrim 5]" caption="Sum of Skyrim 5" measure="1" displayFolder="" measureGroup="Featur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eus Ex Human Revolution 4]" caption="Sum of Deus Ex Human Revolution 4" measure="1" displayFolder="" measureGroup="Featur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Horizon Zero Dawn 6]" caption="Sum of Horizon Zero Dawn 6" measure="1" displayFolder="" measureGroup="Buisnes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d of War 6]" caption="Sum of God of War 6" measure="1" displayFolder="" measureGroup="Buisnes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rizon forbidden West 6]" caption="Sum of Horizon forbidden West 6" measure="1" displayFolder="" measureGroup="Buisnes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yberpunk 6]" caption="Sum of Cyberpunk 6" measure="1" displayFolder="" measureGroup="Buisnes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ss effect 2 6]" caption="Sum of Mass effect 2 6" measure="1" displayFolder="" measureGroup="Buisnes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kyrim 6]" caption="Sum of Skyrim 6" measure="1" displayFolder="" measureGroup="Buisnes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us Ex Human Revolution 5]" caption="Sum of Deus Ex Human Revolution 5" measure="1" displayFolder="" measureGroup="Buisnes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rizon Zero Dawn 7]" caption="Sum of Horizon Zero Dawn 7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God of War 7]" caption="Sum of God of War 7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Horizon forbidden West 7]" caption="Sum of Horizon forbidden West 7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Cyberpunk 7]" caption="Sum of Cyberpunk 7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Mass effect 2 7]" caption="Sum of Mass effect 2 7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Horizon Zero Dawn]" caption="Average of Horizon Zero Daw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Average of Mass effect 2]" caption="Average of Mass effect 2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Cyberpunk]" caption="Average of Cyberpunk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Average of Horizon forbidden West]" caption="Average of Horizon forbidden West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Average of God of War]" caption="Average of God of War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Average of Horizon Zero Dawn 2]" caption="Average of Horizon Zero Dawn 2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Average of Deus Ex Human Revolution]" caption="Average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Average of Skyrim]" caption="Average of Skyrim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Average of Mass effect 2 2]" caption="Average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Average of Cyberpunk 2]" caption="Average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Average of Horizon forbidden West 2]" caption="Average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Average of God of War 2]" caption="Average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Zero Dawn 8]" caption="Sum of Horizon Zero Dawn 8" measure="1" displayFolder="" measureGroup="Table10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God of War 4 2]" caption="Sum of God of War 4 2" measure="1" displayFolder="" measureGroup="Table10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Sum of Horizon Forbidden West 8]" caption="Sum of Horizon Forbidden West 8" measure="1" displayFolder="" measureGroup="Table10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Cyberpunk 8]" caption="Sum of Cyberpunk 8" measure="1" displayFolder="" measureGroup="Table10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Mass effect 2 8]" caption="Sum of Mass effect 2 8" measure="1" displayFolder="" measureGroup="Table10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Sum of Skyrim 7]" caption="Sum of Skyrim 7" measure="1" displayFolder="" measureGroup="Table10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eus Ex HR]" caption="Sum of Deus Ex HR" measure="1" displayFolder="" measureGroup="Table10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Witcher 3]" caption="Sum of Witcher 3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9"/>
        </ext>
      </extLst>
    </cacheHierarchy>
    <cacheHierarchy uniqueName="[Measures].[Sum of Witcher 3 2]" caption="Sum of Witcher 3 2" measure="1" displayFolder="" measureGroup="Narrativ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Witcher 3 3]" caption="Sum of Witcher 3 3" measure="1" displayFolder="" measureGroup="Gamepla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Witcher 3 4]" caption="Sum of Witcher 3 4" measure="1" displayFolder="" measureGroup="Featur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Witcher 3 5]" caption="Sum of Witcher 3 5" measure="1" displayFolder="" measureGroup="Buisnes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rizon Zero Dawn]" caption="Sum of Horizon Zero Dawn" measure="1" displayFolder="" measureGroup="GameScor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God of War]" caption="Sum of God of War" measure="1" displayFolder="" measureGroup="GameScore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Horizon Forbidden West]" caption="Sum of Horizon Forbidden West" measure="1" displayFolder="" measureGroup="GameScor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Cyberpunk]" caption="Sum of Cyberpunk" measure="1" displayFolder="" measureGroup="GameScore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ss Effect 2]" caption="Sum of Mass Effect 2" measure="1" displayFolder="" measureGroup="GameScor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kyrim]" caption="Sum of Skyrim" measure="1" displayFolder="" measureGroup="GameScore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Deus Ex  Human Revolution]" caption="Sum of Deus Ex  Human Revolution" measure="1" displayFolder="" measureGroup="GameScore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Witcher 3 6]" caption="Sum of Witcher 3 6" measure="1" displayFolder="" measureGroup="GameScore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Skyrim 8]" caption="Sum of Skyrim 8" measure="1" displayFolder="" measureGroup="Personal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Sum of Deus Ex Human Revolution 6]" caption="Sum of Deus Ex Human Revolution 6" measure="1" displayFolder="" measureGroup="Personal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Witcher 3 7]" caption="Sum of Witcher 3 7" measure="1" displayFolder="" measureGroup="Personal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Horizon Zero Dawn 9]" caption="Sum of Horizon Zero Dawn 9" measure="1" displayFolder="" measureGroup="Table3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 of God of War 8]" caption="Sum of God of War 8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Horizon forbidden West 9]" caption="Sum of Horizon forbidden West 9" measure="1" displayFolder="" measureGroup="Table3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Sum of Cyberpunk 9]" caption="Sum of Cyberpunk 9" measure="1" displayFolder="" measureGroup="Table3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Sum of Mass effect 2 9]" caption="Sum of Mass effect 2 9" measure="1" displayFolder="" measureGroup="Table3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Sum of Skyrim 9]" caption="Sum of Skyrim 9" measure="1" displayFolder="" measureGroup="Table3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Sum of Deus Ex Human Revolution 7]" caption="Sum of Deus Ex Human Revolution 7" measure="1" displayFolder="" measureGroup="Table3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Witcher 3 8]" caption="Sum of Witcher 3 8" measure="1" displayFolder="" measureGroup="Table3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Horizon Zero dawn 10]" caption="Sum of Horizon Zero dawn 10" measure="1" displayFolder="" measureGroup="Table9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God of War 9]" caption="Sum of God of War 9" measure="1" displayFolder="" measureGroup="Table9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Sum of Horizon Forbidden west 10]" caption="Sum of Horizon Forbidden west 10" measure="1" displayFolder="" measureGroup="Table9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Sum of Cyberpunk 10]" caption="Sum of Cyberpunk 10" measure="1" displayFolder="" measureGroup="Table9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Mass effect 2 10]" caption="Sum of Mass effect 2 10" measure="1" displayFolder="" measureGroup="Table9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Sum of Skyrim 10]" caption="Sum of Skyrim 10" measure="1" displayFolder="" measureGroup="Table9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Deus Ex Human Revolution 8]" caption="Sum of Deus Ex Human Revolution 8" measure="1" displayFolder="" measureGroup="Table9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Sum of Witcher 3 9]" caption="Sum of Witcher 3 9" measure="1" displayFolder="" measureGroup="Table9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</cacheHierarchies>
  <kpis count="0"/>
  <dimensions count="11">
    <dimension name="Buisness" uniqueName="[Buisness]" caption="Buisness"/>
    <dimension name="Features" uniqueName="[Features]" caption="Features"/>
    <dimension name="Gameplay" uniqueName="[Gameplay]" caption="Gameplay"/>
    <dimension name="GameScores" uniqueName="[GameScores]" caption="GameScores"/>
    <dimension measure="1" name="Measures" uniqueName="[Measures]" caption="Measures"/>
    <dimension name="Narrative" uniqueName="[Narrative]" caption="Narrative"/>
    <dimension name="Personal" uniqueName="[Personal]" caption="Personal"/>
    <dimension name="Table10" uniqueName="[Table10]" caption="Table10"/>
    <dimension name="Table3" uniqueName="[Table3]" caption="Table3"/>
    <dimension name="Table9" uniqueName="[Table9]" caption="Table9"/>
    <dimension name="WorldGameDesign" uniqueName="[WorldGameDesign]" caption="WorldGameDesign"/>
  </dimensions>
  <measureGroups count="10">
    <measureGroup name="Buisness" caption="Buisness"/>
    <measureGroup name="Features" caption="Features"/>
    <measureGroup name="Gameplay" caption="Gameplay"/>
    <measureGroup name="GameScores" caption="GameScores"/>
    <measureGroup name="Narrative" caption="Narrative"/>
    <measureGroup name="Personal" caption="Personal"/>
    <measureGroup name="Table10" caption="Table10"/>
    <measureGroup name="Table3" caption="Table3"/>
    <measureGroup name="Table9" caption="Table9"/>
    <measureGroup name="WorldGameDesign" caption="WorldGameDesign"/>
  </measureGroups>
  <maps count="10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5447834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40.72365925926" backgroundQuery="1" createdVersion="6" refreshedVersion="6" minRefreshableVersion="3" recordCount="0" supportSubquery="1" supportAdvancedDrill="1" xr:uid="{AF77AE3A-5C51-45B8-BB68-21DC0762B24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um of Horizon Zero Dawn 5]" caption="Sum of Horizon Zero Dawn 5" numFmtId="0" hierarchy="193" level="32767"/>
    <cacheField name="[Measures].[Sum of God of War 5]" caption="Sum of God of War 5" numFmtId="0" hierarchy="194" level="32767"/>
    <cacheField name="[Measures].[Sum of Horizon forbidden West 5]" caption="Sum of Horizon forbidden West 5" numFmtId="0" hierarchy="195" level="32767"/>
    <cacheField name="[Measures].[Sum of Cyberpunk 5]" caption="Sum of Cyberpunk 5" numFmtId="0" hierarchy="196" level="32767"/>
    <cacheField name="[Measures].[Sum of Mass effect 2 5]" caption="Sum of Mass effect 2 5" numFmtId="0" hierarchy="197" level="32767"/>
    <cacheField name="[Measures].[Sum of Skyrim 5]" caption="Sum of Skyrim 5" numFmtId="0" hierarchy="198" level="32767"/>
    <cacheField name="[Measures].[Sum of Deus Ex Human Revolution 4]" caption="Sum of Deus Ex Human Revolution 4" numFmtId="0" hierarchy="199" level="32767"/>
    <cacheField name="[Measures].[Sum of Witcher 3 4]" caption="Sum of Witcher 3 4" numFmtId="0" hierarchy="234" level="32767"/>
  </cacheFields>
  <cacheHierarchies count="263">
    <cacheHierarchy uniqueName="[Buisness].[Criteria]" caption="Criteria" attribute="1" defaultMemberUniqueName="[Buisness].[Criteria].[All]" allUniqueName="[Buisness].[Criteria].[All]" dimensionUniqueName="[Buisness]" displayFolder="" count="0" memberValueDatatype="130" unbalanced="0"/>
    <cacheHierarchy uniqueName="[Buisness].[Horizon Zero Dawn]" caption="Horizon Zero Dawn" attribute="1" defaultMemberUniqueName="[Buisness].[Horizon Zero Dawn].[All]" allUniqueName="[Buisness].[Horizon Zero Dawn].[All]" dimensionUniqueName="[Buisness]" displayFolder="" count="0" memberValueDatatype="5" unbalanced="0"/>
    <cacheHierarchy uniqueName="[Buisness].[HZD comment]" caption="HZD comment" attribute="1" defaultMemberUniqueName="[Buisness].[HZD comment].[All]" allUniqueName="[Buisness].[HZD comment].[All]" dimensionUniqueName="[Buisness]" displayFolder="" count="0" memberValueDatatype="130" unbalanced="0"/>
    <cacheHierarchy uniqueName="[Buisness].[God of War]" caption="God of War" attribute="1" defaultMemberUniqueName="[Buisness].[God of War].[All]" allUniqueName="[Buisness].[God of War].[All]" dimensionUniqueName="[Buisness]" displayFolder="" count="0" memberValueDatatype="5" unbalanced="0"/>
    <cacheHierarchy uniqueName="[Buisness].[GOW comment]" caption="GOW comment" attribute="1" defaultMemberUniqueName="[Buisness].[GOW comment].[All]" allUniqueName="[Buisness].[GOW comment].[All]" dimensionUniqueName="[Buisness]" displayFolder="" count="0" memberValueDatatype="130" unbalanced="0"/>
    <cacheHierarchy uniqueName="[Buisness].[Horizon forbidden West]" caption="Horizon forbidden West" attribute="1" defaultMemberUniqueName="[Buisness].[Horizon forbidden West].[All]" allUniqueName="[Buisness].[Horizon forbidden West].[All]" dimensionUniqueName="[Buisness]" displayFolder="" count="0" memberValueDatatype="20" unbalanced="0"/>
    <cacheHierarchy uniqueName="[Buisness].[Forbiden West Comment]" caption="Forbiden West Comment" attribute="1" defaultMemberUniqueName="[Buisness].[Forbiden West Comment].[All]" allUniqueName="[Buisness].[Forbiden West Comment].[All]" dimensionUniqueName="[Buisness]" displayFolder="" count="0" memberValueDatatype="130" unbalanced="0"/>
    <cacheHierarchy uniqueName="[Buisness].[Cyberpunk]" caption="Cyberpunk" attribute="1" defaultMemberUniqueName="[Buisness].[Cyberpunk].[All]" allUniqueName="[Buisness].[Cyberpunk].[All]" dimensionUniqueName="[Buisness]" displayFolder="" count="0" memberValueDatatype="5" unbalanced="0"/>
    <cacheHierarchy uniqueName="[Buisness].[Cyberpunk commentary]" caption="Cyberpunk commentary" attribute="1" defaultMemberUniqueName="[Buisness].[Cyberpunk commentary].[All]" allUniqueName="[Buisness].[Cyberpunk commentary].[All]" dimensionUniqueName="[Buisness]" displayFolder="" count="0" memberValueDatatype="130" unbalanced="0"/>
    <cacheHierarchy uniqueName="[Buisness].[Mass effect 2]" caption="Mass effect 2" attribute="1" defaultMemberUniqueName="[Buisness].[Mass effect 2].[All]" allUniqueName="[Buisness].[Mass effect 2].[All]" dimensionUniqueName="[Buisness]" displayFolder="" count="0" memberValueDatatype="5" unbalanced="0"/>
    <cacheHierarchy uniqueName="[Buisness].[Mass Effect 2 commentary]" caption="Mass Effect 2 commentary" attribute="1" defaultMemberUniqueName="[Buisness].[Mass Effect 2 commentary].[All]" allUniqueName="[Buisness].[Mass Effect 2 commentary].[All]" dimensionUniqueName="[Buisness]" displayFolder="" count="0" memberValueDatatype="130" unbalanced="0"/>
    <cacheHierarchy uniqueName="[Buisness].[Skyrim]" caption="Skyrim" attribute="1" defaultMemberUniqueName="[Buisness].[Skyrim].[All]" allUniqueName="[Buisness].[Skyrim].[All]" dimensionUniqueName="[Buisness]" displayFolder="" count="0" memberValueDatatype="5" unbalanced="0"/>
    <cacheHierarchy uniqueName="[Buisness].[Skyrim commentary]" caption="Skyrim commentary" attribute="1" defaultMemberUniqueName="[Buisness].[Skyrim commentary].[All]" allUniqueName="[Buisness].[Skyrim commentary].[All]" dimensionUniqueName="[Buisness]" displayFolder="" count="0" memberValueDatatype="130" unbalanced="0"/>
    <cacheHierarchy uniqueName="[Buisness].[Deus Ex Human Revolution]" caption="Deus Ex Human Revolution" attribute="1" defaultMemberUniqueName="[Buisness].[Deus Ex Human Revolution].[All]" allUniqueName="[Buisness].[Deus Ex Human Revolution].[All]" dimensionUniqueName="[Buisness]" displayFolder="" count="0" memberValueDatatype="5" unbalanced="0"/>
    <cacheHierarchy uniqueName="[Buisness].[DE HR Commentary]" caption="DE HR Commentary" attribute="1" defaultMemberUniqueName="[Buisness].[DE HR Commentary].[All]" allUniqueName="[Buisness].[DE HR Commentary].[All]" dimensionUniqueName="[Buisness]" displayFolder="" count="0" memberValueDatatype="130" unbalanced="0"/>
    <cacheHierarchy uniqueName="[Buisness].[Witcher 3]" caption="Witcher 3" attribute="1" defaultMemberUniqueName="[Buisness].[Witcher 3].[All]" allUniqueName="[Buisness].[Witcher 3].[All]" dimensionUniqueName="[Buisness]" displayFolder="" count="0" memberValueDatatype="5" unbalanced="0"/>
    <cacheHierarchy uniqueName="[Buisness].[Witcher commentary]" caption="Witcher commentary" attribute="1" defaultMemberUniqueName="[Buisness].[Witcher commentary].[All]" allUniqueName="[Buisness].[Witcher commentary].[All]" dimensionUniqueName="[Buisness]" displayFolder="" count="0" memberValueDatatype="130" unbalanced="0"/>
    <cacheHierarchy uniqueName="[Features].[Criteria]" caption="Criteria" attribute="1" defaultMemberUniqueName="[Features].[Criteria].[All]" allUniqueName="[Features].[Criteria].[All]" dimensionUniqueName="[Features]" displayFolder="" count="0" memberValueDatatype="130" unbalanced="0"/>
    <cacheHierarchy uniqueName="[Features].[Horizon Zero Dawn]" caption="Horizon Zero Dawn" attribute="1" defaultMemberUniqueName="[Features].[Horizon Zero Dawn].[All]" allUniqueName="[Features].[Horizon Zero Dawn].[All]" dimensionUniqueName="[Features]" displayFolder="" count="0" memberValueDatatype="5" unbalanced="0"/>
    <cacheHierarchy uniqueName="[Features].[HZD comment]" caption="HZD comment" attribute="1" defaultMemberUniqueName="[Features].[HZD comment].[All]" allUniqueName="[Features].[HZD comment].[All]" dimensionUniqueName="[Features]" displayFolder="" count="0" memberValueDatatype="130" unbalanced="0"/>
    <cacheHierarchy uniqueName="[Features].[God of War]" caption="God of War" attribute="1" defaultMemberUniqueName="[Features].[God of War].[All]" allUniqueName="[Features].[God of War].[All]" dimensionUniqueName="[Features]" displayFolder="" count="0" memberValueDatatype="5" unbalanced="0"/>
    <cacheHierarchy uniqueName="[Features].[GOW comment]" caption="GOW comment" attribute="1" defaultMemberUniqueName="[Features].[GOW comment].[All]" allUniqueName="[Features].[GOW comment].[All]" dimensionUniqueName="[Features]" displayFolder="" count="0" memberValueDatatype="130" unbalanced="0"/>
    <cacheHierarchy uniqueName="[Features].[Horizon forbidden West]" caption="Horizon forbidden West" attribute="1" defaultMemberUniqueName="[Features].[Horizon forbidden West].[All]" allUniqueName="[Features].[Horizon forbidden West].[All]" dimensionUniqueName="[Features]" displayFolder="" count="0" memberValueDatatype="5" unbalanced="0"/>
    <cacheHierarchy uniqueName="[Features].[Forbiden West Comment]" caption="Forbiden West Comment" attribute="1" defaultMemberUniqueName="[Features].[Forbiden West Comment].[All]" allUniqueName="[Features].[Forbiden West Comment].[All]" dimensionUniqueName="[Features]" displayFolder="" count="0" memberValueDatatype="130" unbalanced="0"/>
    <cacheHierarchy uniqueName="[Features].[Cyberpunk]" caption="Cyberpunk" attribute="1" defaultMemberUniqueName="[Features].[Cyberpunk].[All]" allUniqueName="[Features].[Cyberpunk].[All]" dimensionUniqueName="[Features]" displayFolder="" count="0" memberValueDatatype="5" unbalanced="0"/>
    <cacheHierarchy uniqueName="[Features].[Cyberpunk commentary]" caption="Cyberpunk commentary" attribute="1" defaultMemberUniqueName="[Features].[Cyberpunk commentary].[All]" allUniqueName="[Features].[Cyberpunk commentary].[All]" dimensionUniqueName="[Features]" displayFolder="" count="0" memberValueDatatype="130" unbalanced="0"/>
    <cacheHierarchy uniqueName="[Features].[Mass effect 2]" caption="Mass effect 2" attribute="1" defaultMemberUniqueName="[Features].[Mass effect 2].[All]" allUniqueName="[Features].[Mass effect 2].[All]" dimensionUniqueName="[Features]" displayFolder="" count="0" memberValueDatatype="5" unbalanced="0"/>
    <cacheHierarchy uniqueName="[Features].[Mass Effect 2 commentary]" caption="Mass Effect 2 commentary" attribute="1" defaultMemberUniqueName="[Features].[Mass Effect 2 commentary].[All]" allUniqueName="[Features].[Mass Effect 2 commentary].[All]" dimensionUniqueName="[Features]" displayFolder="" count="0" memberValueDatatype="130" unbalanced="0"/>
    <cacheHierarchy uniqueName="[Features].[Skyrim]" caption="Skyrim" attribute="1" defaultMemberUniqueName="[Features].[Skyrim].[All]" allUniqueName="[Features].[Skyrim].[All]" dimensionUniqueName="[Features]" displayFolder="" count="0" memberValueDatatype="5" unbalanced="0"/>
    <cacheHierarchy uniqueName="[Features].[Skyrim commentary]" caption="Skyrim commentary" attribute="1" defaultMemberUniqueName="[Features].[Skyrim commentary].[All]" allUniqueName="[Features].[Skyrim commentary].[All]" dimensionUniqueName="[Features]" displayFolder="" count="0" memberValueDatatype="130" unbalanced="0"/>
    <cacheHierarchy uniqueName="[Features].[Deus Ex Human Revolution]" caption="Deus Ex Human Revolution" attribute="1" defaultMemberUniqueName="[Features].[Deus Ex Human Revolution].[All]" allUniqueName="[Features].[Deus Ex Human Revolution].[All]" dimensionUniqueName="[Features]" displayFolder="" count="0" memberValueDatatype="5" unbalanced="0"/>
    <cacheHierarchy uniqueName="[Features].[DE HR Commentary]" caption="DE HR Commentary" attribute="1" defaultMemberUniqueName="[Features].[DE HR Commentary].[All]" allUniqueName="[Features].[DE HR Commentary].[All]" dimensionUniqueName="[Features]" displayFolder="" count="0" memberValueDatatype="130" unbalanced="0"/>
    <cacheHierarchy uniqueName="[Features].[Witcher 3]" caption="Witcher 3" attribute="1" defaultMemberUniqueName="[Features].[Witcher 3].[All]" allUniqueName="[Features].[Witcher 3].[All]" dimensionUniqueName="[Features]" displayFolder="" count="0" memberValueDatatype="5" unbalanced="0"/>
    <cacheHierarchy uniqueName="[Features].[Witcher commentary]" caption="Witcher commentary" attribute="1" defaultMemberUniqueName="[Features].[Witcher commentary].[All]" allUniqueName="[Features].[Witcher commentary].[All]" dimensionUniqueName="[Features]" displayFolder="" count="0" memberValueDatatype="130" unbalanced="0"/>
    <cacheHierarchy uniqueName="[Gameplay].[Criteria]" caption="Criteria" attribute="1" defaultMemberUniqueName="[Gameplay].[Criteria].[All]" allUniqueName="[Gameplay].[Criteria].[All]" dimensionUniqueName="[Gameplay]" displayFolder="" count="0" memberValueDatatype="130" unbalanced="0"/>
    <cacheHierarchy uniqueName="[Gameplay].[Horizon Zero Dawn]" caption="Horizon Zero Dawn" attribute="1" defaultMemberUniqueName="[Gameplay].[Horizon Zero Dawn].[All]" allUniqueName="[Gameplay].[Horizon Zero Dawn].[All]" dimensionUniqueName="[Gameplay]" displayFolder="" count="0" memberValueDatatype="20" unbalanced="0"/>
    <cacheHierarchy uniqueName="[Gameplay].[HZD comment]" caption="HZD comment" attribute="1" defaultMemberUniqueName="[Gameplay].[HZD comment].[All]" allUniqueName="[Gameplay].[HZD comment].[All]" dimensionUniqueName="[Gameplay]" displayFolder="" count="0" memberValueDatatype="130" unbalanced="0"/>
    <cacheHierarchy uniqueName="[Gameplay].[God of War]" caption="God of War" attribute="1" defaultMemberUniqueName="[Gameplay].[God of War].[All]" allUniqueName="[Gameplay].[God of War].[All]" dimensionUniqueName="[Gameplay]" displayFolder="" count="0" memberValueDatatype="20" unbalanced="0"/>
    <cacheHierarchy uniqueName="[Gameplay].[GOW comment]" caption="GOW comment" attribute="1" defaultMemberUniqueName="[Gameplay].[GOW comment].[All]" allUniqueName="[Gameplay].[GOW comment].[All]" dimensionUniqueName="[Gameplay]" displayFolder="" count="0" memberValueDatatype="130" unbalanced="0"/>
    <cacheHierarchy uniqueName="[Gameplay].[Horizon forbidden West]" caption="Horizon forbidden West" attribute="1" defaultMemberUniqueName="[Gameplay].[Horizon forbidden West].[All]" allUniqueName="[Gameplay].[Horizon forbidden West].[All]" dimensionUniqueName="[Gameplay]" displayFolder="" count="0" memberValueDatatype="20" unbalanced="0"/>
    <cacheHierarchy uniqueName="[Gameplay].[Forbiden West Comment]" caption="Forbiden West Comment" attribute="1" defaultMemberUniqueName="[Gameplay].[Forbiden West Comment].[All]" allUniqueName="[Gameplay].[Forbiden West Comment].[All]" dimensionUniqueName="[Gameplay]" displayFolder="" count="0" memberValueDatatype="130" unbalanced="0"/>
    <cacheHierarchy uniqueName="[Gameplay].[Cyberpunk]" caption="Cyberpunk" attribute="1" defaultMemberUniqueName="[Gameplay].[Cyberpunk].[All]" allUniqueName="[Gameplay].[Cyberpunk].[All]" dimensionUniqueName="[Gameplay]" displayFolder="" count="0" memberValueDatatype="20" unbalanced="0"/>
    <cacheHierarchy uniqueName="[Gameplay].[Cyberpunk commentary]" caption="Cyberpunk commentary" attribute="1" defaultMemberUniqueName="[Gameplay].[Cyberpunk commentary].[All]" allUniqueName="[Gameplay].[Cyberpunk commentary].[All]" dimensionUniqueName="[Gameplay]" displayFolder="" count="0" memberValueDatatype="130" unbalanced="0"/>
    <cacheHierarchy uniqueName="[Gameplay].[Mass effect 2]" caption="Mass effect 2" attribute="1" defaultMemberUniqueName="[Gameplay].[Mass effect 2].[All]" allUniqueName="[Gameplay].[Mass effect 2].[All]" dimensionUniqueName="[Gameplay]" displayFolder="" count="0" memberValueDatatype="20" unbalanced="0"/>
    <cacheHierarchy uniqueName="[Gameplay].[Mass Effect 2 commentary]" caption="Mass Effect 2 commentary" attribute="1" defaultMemberUniqueName="[Gameplay].[Mass Effect 2 commentary].[All]" allUniqueName="[Gameplay].[Mass Effect 2 commentary].[All]" dimensionUniqueName="[Gameplay]" displayFolder="" count="0" memberValueDatatype="130" unbalanced="0"/>
    <cacheHierarchy uniqueName="[Gameplay].[Skyrim]" caption="Skyrim" attribute="1" defaultMemberUniqueName="[Gameplay].[Skyrim].[All]" allUniqueName="[Gameplay].[Skyrim].[All]" dimensionUniqueName="[Gameplay]" displayFolder="" count="0" memberValueDatatype="20" unbalanced="0"/>
    <cacheHierarchy uniqueName="[Gameplay].[Skyrim commentary]" caption="Skyrim commentary" attribute="1" defaultMemberUniqueName="[Gameplay].[Skyrim commentary].[All]" allUniqueName="[Gameplay].[Skyrim commentary].[All]" dimensionUniqueName="[Gameplay]" displayFolder="" count="0" memberValueDatatype="130" unbalanced="0"/>
    <cacheHierarchy uniqueName="[Gameplay].[Deus Ex Human Revolution]" caption="Deus Ex Human Revolution" attribute="1" defaultMemberUniqueName="[Gameplay].[Deus Ex Human Revolution].[All]" allUniqueName="[Gameplay].[Deus Ex Human Revolution].[All]" dimensionUniqueName="[Gameplay]" displayFolder="" count="0" memberValueDatatype="20" unbalanced="0"/>
    <cacheHierarchy uniqueName="[Gameplay].[DE HR Commentary]" caption="DE HR Commentary" attribute="1" defaultMemberUniqueName="[Gameplay].[DE HR Commentary].[All]" allUniqueName="[Gameplay].[DE HR Commentary].[All]" dimensionUniqueName="[Gameplay]" displayFolder="" count="0" memberValueDatatype="130" unbalanced="0"/>
    <cacheHierarchy uniqueName="[Gameplay].[Witcher 3]" caption="Witcher 3" attribute="1" defaultMemberUniqueName="[Gameplay].[Witcher 3].[All]" allUniqueName="[Gameplay].[Witcher 3].[All]" dimensionUniqueName="[Gameplay]" displayFolder="" count="0" memberValueDatatype="5" unbalanced="0"/>
    <cacheHierarchy uniqueName="[Gameplay].[Witcher commentary]" caption="Witcher commentary" attribute="1" defaultMemberUniqueName="[Gameplay].[Witcher commentary].[All]" allUniqueName="[Gameplay].[Witcher commentary].[All]" dimensionUniqueName="[Gameplay]" displayFolder="" count="0" memberValueDatatype="130" unbalanced="0"/>
    <cacheHierarchy uniqueName="[GameScores].[Criteria]" caption="Criteria" attribute="1" defaultMemberUniqueName="[GameScores].[Criteria].[All]" allUniqueName="[GameScores].[Criteria].[All]" dimensionUniqueName="[GameScores]" displayFolder="" count="0" memberValueDatatype="130" unbalanced="0"/>
    <cacheHierarchy uniqueName="[GameScores].[Horizon Zero Dawn]" caption="Horizon Zero Dawn" attribute="1" defaultMemberUniqueName="[GameScores].[Horizon Zero Dawn].[All]" allUniqueName="[GameScores].[Horizon Zero Dawn].[All]" dimensionUniqueName="[GameScores]" displayFolder="" count="0" memberValueDatatype="5" unbalanced="0"/>
    <cacheHierarchy uniqueName="[GameScores].[HZD comment]" caption="HZD comment" attribute="1" defaultMemberUniqueName="[GameScores].[HZD comment].[All]" allUniqueName="[GameScores].[HZD comment].[All]" dimensionUniqueName="[GameScores]" displayFolder="" count="0" memberValueDatatype="130" unbalanced="0"/>
    <cacheHierarchy uniqueName="[GameScores].[God of War]" caption="God of War" attribute="1" defaultMemberUniqueName="[GameScores].[God of War].[All]" allUniqueName="[GameScores].[God of War].[All]" dimensionUniqueName="[GameScores]" displayFolder="" count="0" memberValueDatatype="5" unbalanced="0"/>
    <cacheHierarchy uniqueName="[GameScores].[GoW comment]" caption="GoW comment" attribute="1" defaultMemberUniqueName="[GameScores].[GoW comment].[All]" allUniqueName="[GameScores].[GoW comment].[All]" dimensionUniqueName="[GameScores]" displayFolder="" count="0" memberValueDatatype="130" unbalanced="0"/>
    <cacheHierarchy uniqueName="[GameScores].[Horizon Forbidden West]" caption="Horizon Forbidden West" attribute="1" defaultMemberUniqueName="[GameScores].[Horizon Forbidden West].[All]" allUniqueName="[GameScores].[Horizon Forbidden West].[All]" dimensionUniqueName="[GameScores]" displayFolder="" count="0" memberValueDatatype="5" unbalanced="0"/>
    <cacheHierarchy uniqueName="[GameScores].[Forbiden West Comment]" caption="Forbiden West Comment" attribute="1" defaultMemberUniqueName="[GameScores].[Forbiden West Comment].[All]" allUniqueName="[GameScores].[Forbiden West Comment].[All]" dimensionUniqueName="[GameScores]" displayFolder="" count="0" memberValueDatatype="130" unbalanced="0"/>
    <cacheHierarchy uniqueName="[GameScores].[Cyberpunk]" caption="Cyberpunk" attribute="1" defaultMemberUniqueName="[GameScores].[Cyberpunk].[All]" allUniqueName="[GameScores].[Cyberpunk].[All]" dimensionUniqueName="[GameScores]" displayFolder="" count="0" memberValueDatatype="5" unbalanced="0"/>
    <cacheHierarchy uniqueName="[GameScores].[Cyberpunk Comment]" caption="Cyberpunk Comment" attribute="1" defaultMemberUniqueName="[GameScores].[Cyberpunk Comment].[All]" allUniqueName="[GameScores].[Cyberpunk Comment].[All]" dimensionUniqueName="[GameScores]" displayFolder="" count="0" memberValueDatatype="130" unbalanced="0"/>
    <cacheHierarchy uniqueName="[GameScores].[Mass Effect 2]" caption="Mass Effect 2" attribute="1" defaultMemberUniqueName="[GameScores].[Mass Effect 2].[All]" allUniqueName="[GameScores].[Mass Effect 2].[All]" dimensionUniqueName="[GameScores]" displayFolder="" count="0" memberValueDatatype="5" unbalanced="0"/>
    <cacheHierarchy uniqueName="[GameScores].[Mass Effect 2 commentary]" caption="Mass Effect 2 commentary" attribute="1" defaultMemberUniqueName="[GameScores].[Mass Effect 2 commentary].[All]" allUniqueName="[GameScores].[Mass Effect 2 commentary].[All]" dimensionUniqueName="[GameScores]" displayFolder="" count="0" memberValueDatatype="130" unbalanced="0"/>
    <cacheHierarchy uniqueName="[GameScores].[Skyrim]" caption="Skyrim" attribute="1" defaultMemberUniqueName="[GameScores].[Skyrim].[All]" allUniqueName="[GameScores].[Skyrim].[All]" dimensionUniqueName="[GameScores]" displayFolder="" count="0" memberValueDatatype="5" unbalanced="0"/>
    <cacheHierarchy uniqueName="[GameScores].[Skyrim Commentary]" caption="Skyrim Commentary" attribute="1" defaultMemberUniqueName="[GameScores].[Skyrim Commentary].[All]" allUniqueName="[GameScores].[Skyrim Commentary].[All]" dimensionUniqueName="[GameScores]" displayFolder="" count="0" memberValueDatatype="130" unbalanced="0"/>
    <cacheHierarchy uniqueName="[GameScores].[Deus Ex  Human Revolution]" caption="Deus Ex  Human Revolution" attribute="1" defaultMemberUniqueName="[GameScores].[Deus Ex  Human Revolution].[All]" allUniqueName="[GameScores].[Deus Ex  Human Revolution].[All]" dimensionUniqueName="[GameScores]" displayFolder="" count="0" memberValueDatatype="5" unbalanced="0"/>
    <cacheHierarchy uniqueName="[GameScores].[DE HR Commentary]" caption="DE HR Commentary" attribute="1" defaultMemberUniqueName="[GameScores].[DE HR Commentary].[All]" allUniqueName="[GameScores].[DE HR Commentary].[All]" dimensionUniqueName="[GameScores]" displayFolder="" count="0" memberValueDatatype="130" unbalanced="0"/>
    <cacheHierarchy uniqueName="[GameScores].[Witcher 3]" caption="Witcher 3" attribute="1" defaultMemberUniqueName="[GameScores].[Witcher 3].[All]" allUniqueName="[GameScores].[Witcher 3].[All]" dimensionUniqueName="[GameScores]" displayFolder="" count="0" memberValueDatatype="5" unbalanced="0"/>
    <cacheHierarchy uniqueName="[GameScores].[Witcher commentary]" caption="Witcher commentary" attribute="1" defaultMemberUniqueName="[GameScores].[Witcher commentary].[All]" allUniqueName="[GameScores].[Witcher commentary].[All]" dimensionUniqueName="[GameScores]" displayFolder="" count="0" memberValueDatatype="130" unbalanced="0"/>
    <cacheHierarchy uniqueName="[Narrative].[Criteria]" caption="Criteria" attribute="1" defaultMemberUniqueName="[Narrative].[Criteria].[All]" allUniqueName="[Narrative].[Criteria].[All]" dimensionUniqueName="[Narrative]" displayFolder="" count="0" memberValueDatatype="130" unbalanced="0"/>
    <cacheHierarchy uniqueName="[Narrative].[Horizon Zero Dawn]" caption="Horizon Zero Dawn" attribute="1" defaultMemberUniqueName="[Narrative].[Horizon Zero Dawn].[All]" allUniqueName="[Narrative].[Horizon Zero Dawn].[All]" dimensionUniqueName="[Narrative]" displayFolder="" count="0" memberValueDatatype="5" unbalanced="0"/>
    <cacheHierarchy uniqueName="[Narrative].[HZD comment]" caption="HZD comment" attribute="1" defaultMemberUniqueName="[Narrative].[HZD comment].[All]" allUniqueName="[Narrative].[HZD comment].[All]" dimensionUniqueName="[Narrative]" displayFolder="" count="0" memberValueDatatype="130" unbalanced="0"/>
    <cacheHierarchy uniqueName="[Narrative].[God of War]" caption="God of War" attribute="1" defaultMemberUniqueName="[Narrative].[God of War].[All]" allUniqueName="[Narrative].[God of War].[All]" dimensionUniqueName="[Narrative]" displayFolder="" count="0" memberValueDatatype="5" unbalanced="0"/>
    <cacheHierarchy uniqueName="[Narrative].[GOW comment]" caption="GOW comment" attribute="1" defaultMemberUniqueName="[Narrative].[GOW comment].[All]" allUniqueName="[Narrative].[GOW comment].[All]" dimensionUniqueName="[Narrative]" displayFolder="" count="0" memberValueDatatype="130" unbalanced="0"/>
    <cacheHierarchy uniqueName="[Narrative].[Horizon forbidden West]" caption="Horizon forbidden West" attribute="1" defaultMemberUniqueName="[Narrative].[Horizon forbidden West].[All]" allUniqueName="[Narrative].[Horizon forbidden West].[All]" dimensionUniqueName="[Narrative]" displayFolder="" count="0" memberValueDatatype="5" unbalanced="0"/>
    <cacheHierarchy uniqueName="[Narrative].[Forbiden West Comment]" caption="Forbiden West Comment" attribute="1" defaultMemberUniqueName="[Narrative].[Forbiden West Comment].[All]" allUniqueName="[Narrative].[Forbiden West Comment].[All]" dimensionUniqueName="[Narrative]" displayFolder="" count="0" memberValueDatatype="130" unbalanced="0"/>
    <cacheHierarchy uniqueName="[Narrative].[Cyberpunk]" caption="Cyberpunk" attribute="1" defaultMemberUniqueName="[Narrative].[Cyberpunk].[All]" allUniqueName="[Narrative].[Cyberpunk].[All]" dimensionUniqueName="[Narrative]" displayFolder="" count="0" memberValueDatatype="20" unbalanced="0"/>
    <cacheHierarchy uniqueName="[Narrative].[Cyberpunk commentary]" caption="Cyberpunk commentary" attribute="1" defaultMemberUniqueName="[Narrative].[Cyberpunk commentary].[All]" allUniqueName="[Narrative].[Cyberpunk commentary].[All]" dimensionUniqueName="[Narrative]" displayFolder="" count="0" memberValueDatatype="130" unbalanced="0"/>
    <cacheHierarchy uniqueName="[Narrative].[Mass effect 2]" caption="Mass effect 2" attribute="1" defaultMemberUniqueName="[Narrative].[Mass effect 2].[All]" allUniqueName="[Narrative].[Mass effect 2].[All]" dimensionUniqueName="[Narrative]" displayFolder="" count="0" memberValueDatatype="5" unbalanced="0"/>
    <cacheHierarchy uniqueName="[Narrative].[Mass Effect 2 commentary]" caption="Mass Effect 2 commentary" attribute="1" defaultMemberUniqueName="[Narrative].[Mass Effect 2 commentary].[All]" allUniqueName="[Narrative].[Mass Effect 2 commentary].[All]" dimensionUniqueName="[Narrative]" displayFolder="" count="0" memberValueDatatype="130" unbalanced="0"/>
    <cacheHierarchy uniqueName="[Narrative].[Skyrim]" caption="Skyrim" attribute="1" defaultMemberUniqueName="[Narrative].[Skyrim].[All]" allUniqueName="[Narrative].[Skyrim].[All]" dimensionUniqueName="[Narrative]" displayFolder="" count="0" memberValueDatatype="20" unbalanced="0"/>
    <cacheHierarchy uniqueName="[Narrative].[Skyrim commentary]" caption="Skyrim commentary" attribute="1" defaultMemberUniqueName="[Narrative].[Skyrim commentary].[All]" allUniqueName="[Narrative].[Skyrim commentary].[All]" dimensionUniqueName="[Narrative]" displayFolder="" count="0" memberValueDatatype="130" unbalanced="0"/>
    <cacheHierarchy uniqueName="[Narrative].[Deus Ex Human Revolution]" caption="Deus Ex Human Revolution" attribute="1" defaultMemberUniqueName="[Narrative].[Deus Ex Human Revolution].[All]" allUniqueName="[Narrative].[Deus Ex Human Revolution].[All]" dimensionUniqueName="[Narrative]" displayFolder="" count="0" memberValueDatatype="5" unbalanced="0"/>
    <cacheHierarchy uniqueName="[Narrative].[DE HR Commentary]" caption="DE HR Commentary" attribute="1" defaultMemberUniqueName="[Narrative].[DE HR Commentary].[All]" allUniqueName="[Narrative].[DE HR Commentary].[All]" dimensionUniqueName="[Narrative]" displayFolder="" count="0" memberValueDatatype="130" unbalanced="0"/>
    <cacheHierarchy uniqueName="[Narrative].[Witcher 3]" caption="Witcher 3" attribute="1" defaultMemberUniqueName="[Narrative].[Witcher 3].[All]" allUniqueName="[Narrative].[Witcher 3].[All]" dimensionUniqueName="[Narrative]" displayFolder="" count="0" memberValueDatatype="20" unbalanced="0"/>
    <cacheHierarchy uniqueName="[Narrative].[Witcher commentary]" caption="Witcher commentary" attribute="1" defaultMemberUniqueName="[Narrative].[Witcher commentary].[All]" allUniqueName="[Narrative].[Witcher commentary].[All]" dimensionUniqueName="[Narrative]" displayFolder="" count="0" memberValueDatatype="130" unbalanced="0"/>
    <cacheHierarchy uniqueName="[Personal].[Criteria]" caption="Criteria" attribute="1" defaultMemberUniqueName="[Personal].[Criteria].[All]" allUniqueName="[Personal].[Criteria].[All]" dimensionUniqueName="[Personal]" displayFolder="" count="0" memberValueDatatype="130" unbalanced="0"/>
    <cacheHierarchy uniqueName="[Personal].[Horizon Zero Dawn]" caption="Horizon Zero Dawn" attribute="1" defaultMemberUniqueName="[Personal].[Horizon Zero Dawn].[All]" allUniqueName="[Personal].[Horizon Zero Dawn].[All]" dimensionUniqueName="[Personal]" displayFolder="" count="0" memberValueDatatype="20" unbalanced="0"/>
    <cacheHierarchy uniqueName="[Personal].[HZD comment]" caption="HZD comment" attribute="1" defaultMemberUniqueName="[Personal].[HZD comment].[All]" allUniqueName="[Personal].[HZD comment].[All]" dimensionUniqueName="[Personal]" displayFolder="" count="0" memberValueDatatype="130" unbalanced="0"/>
    <cacheHierarchy uniqueName="[Personal].[God of War]" caption="God of War" attribute="1" defaultMemberUniqueName="[Personal].[God of War].[All]" allUniqueName="[Personal].[God of War].[All]" dimensionUniqueName="[Personal]" displayFolder="" count="0" memberValueDatatype="20" unbalanced="0"/>
    <cacheHierarchy uniqueName="[Personal].[GOW comment]" caption="GOW comment" attribute="1" defaultMemberUniqueName="[Personal].[GOW comment].[All]" allUniqueName="[Personal].[GOW comment].[All]" dimensionUniqueName="[Personal]" displayFolder="" count="0" memberValueDatatype="130" unbalanced="0"/>
    <cacheHierarchy uniqueName="[Personal].[Horizon forbidden West]" caption="Horizon forbidden West" attribute="1" defaultMemberUniqueName="[Personal].[Horizon forbidden West].[All]" allUniqueName="[Personal].[Horizon forbidden West].[All]" dimensionUniqueName="[Personal]" displayFolder="" count="0" memberValueDatatype="20" unbalanced="0"/>
    <cacheHierarchy uniqueName="[Personal].[Forbiden West Comment]" caption="Forbiden West Comment" attribute="1" defaultMemberUniqueName="[Personal].[Forbiden West Comment].[All]" allUniqueName="[Personal].[Forbiden West Comment].[All]" dimensionUniqueName="[Personal]" displayFolder="" count="0" memberValueDatatype="130" unbalanced="0"/>
    <cacheHierarchy uniqueName="[Personal].[Cyberpunk]" caption="Cyberpunk" attribute="1" defaultMemberUniqueName="[Personal].[Cyberpunk].[All]" allUniqueName="[Personal].[Cyberpunk].[All]" dimensionUniqueName="[Personal]" displayFolder="" count="0" memberValueDatatype="20" unbalanced="0"/>
    <cacheHierarchy uniqueName="[Personal].[Cyberpunk commentary]" caption="Cyberpunk commentary" attribute="1" defaultMemberUniqueName="[Personal].[Cyberpunk commentary].[All]" allUniqueName="[Personal].[Cyberpunk commentary].[All]" dimensionUniqueName="[Personal]" displayFolder="" count="0" memberValueDatatype="130" unbalanced="0"/>
    <cacheHierarchy uniqueName="[Personal].[Mass effect 2]" caption="Mass effect 2" attribute="1" defaultMemberUniqueName="[Personal].[Mass effect 2].[All]" allUniqueName="[Personal].[Mass effect 2].[All]" dimensionUniqueName="[Personal]" displayFolder="" count="0" memberValueDatatype="20" unbalanced="0"/>
    <cacheHierarchy uniqueName="[Personal].[Mass Effect 2 commentary]" caption="Mass Effect 2 commentary" attribute="1" defaultMemberUniqueName="[Personal].[Mass Effect 2 commentary].[All]" allUniqueName="[Personal].[Mass Effect 2 commentary].[All]" dimensionUniqueName="[Personal]" displayFolder="" count="0" memberValueDatatype="130" unbalanced="0"/>
    <cacheHierarchy uniqueName="[Personal].[Skyrim]" caption="Skyrim" attribute="1" defaultMemberUniqueName="[Personal].[Skyrim].[All]" allUniqueName="[Personal].[Skyrim].[All]" dimensionUniqueName="[Personal]" displayFolder="" count="0" memberValueDatatype="20" unbalanced="0"/>
    <cacheHierarchy uniqueName="[Personal].[Skyrim commentary]" caption="Skyrim commentary" attribute="1" defaultMemberUniqueName="[Personal].[Skyrim commentary].[All]" allUniqueName="[Personal].[Skyrim commentary].[All]" dimensionUniqueName="[Personal]" displayFolder="" count="0" memberValueDatatype="130" unbalanced="0"/>
    <cacheHierarchy uniqueName="[Personal].[Deus Ex Human Revolution]" caption="Deus Ex Human Revolution" attribute="1" defaultMemberUniqueName="[Personal].[Deus Ex Human Revolution].[All]" allUniqueName="[Personal].[Deus Ex Human Revolution].[All]" dimensionUniqueName="[Personal]" displayFolder="" count="0" memberValueDatatype="20" unbalanced="0"/>
    <cacheHierarchy uniqueName="[Personal].[DE HR Commentary]" caption="DE HR Commentary" attribute="1" defaultMemberUniqueName="[Personal].[DE HR Commentary].[All]" allUniqueName="[Personal].[DE HR Commentary].[All]" dimensionUniqueName="[Personal]" displayFolder="" count="0" memberValueDatatype="130" unbalanced="0"/>
    <cacheHierarchy uniqueName="[Personal].[Witcher 3]" caption="Witcher 3" attribute="1" defaultMemberUniqueName="[Personal].[Witcher 3].[All]" allUniqueName="[Personal].[Witcher 3].[All]" dimensionUniqueName="[Personal]" displayFolder="" count="0" memberValueDatatype="20" unbalanced="0"/>
    <cacheHierarchy uniqueName="[Personal].[Witcher commentary]" caption="Witcher commentary" attribute="1" defaultMemberUniqueName="[Personal].[Witcher commentary].[All]" allUniqueName="[Personal].[Witcher commentary].[All]" dimensionUniqueName="[Personal]" displayFolder="" count="0" memberValueDatatype="130" unbalanced="0"/>
    <cacheHierarchy uniqueName="[Table10].[Criteria]" caption="Criteria" attribute="1" defaultMemberUniqueName="[Table10].[Criteria].[All]" allUniqueName="[Table10].[Criteria].[All]" dimensionUniqueName="[Table10]" displayFolder="" count="0" memberValueDatatype="130" unbalanced="0"/>
    <cacheHierarchy uniqueName="[Table10].[Horizon Zero Dawn]" caption="Horizon Zero Dawn" attribute="1" defaultMemberUniqueName="[Table10].[Horizon Zero Dawn].[All]" allUniqueName="[Table10].[Horizon Zero Dawn].[All]" dimensionUniqueName="[Table10]" displayFolder="" count="0" memberValueDatatype="5" unbalanced="0"/>
    <cacheHierarchy uniqueName="[Table10].[God of War 4]" caption="God of War 4" attribute="1" defaultMemberUniqueName="[Table10].[God of War 4].[All]" allUniqueName="[Table10].[God of War 4].[All]" dimensionUniqueName="[Table10]" displayFolder="" count="0" memberValueDatatype="5" unbalanced="0"/>
    <cacheHierarchy uniqueName="[Table10].[Horizon Forbidden West]" caption="Horizon Forbidden West" attribute="1" defaultMemberUniqueName="[Table10].[Horizon Forbidden West].[All]" allUniqueName="[Table10].[Horizon Forbidden West].[All]" dimensionUniqueName="[Table10]" displayFolder="" count="0" memberValueDatatype="5" unbalanced="0"/>
    <cacheHierarchy uniqueName="[Table10].[Cyberpunk]" caption="Cyberpunk" attribute="1" defaultMemberUniqueName="[Table10].[Cyberpunk].[All]" allUniqueName="[Table10].[Cyberpunk].[All]" dimensionUniqueName="[Table10]" displayFolder="" count="0" memberValueDatatype="5" unbalanced="0"/>
    <cacheHierarchy uniqueName="[Table10].[Mass effect 2]" caption="Mass effect 2" attribute="1" defaultMemberUniqueName="[Table10].[Mass effect 2].[All]" allUniqueName="[Table10].[Mass effect 2].[All]" dimensionUniqueName="[Table10]" displayFolder="" count="0" memberValueDatatype="5" unbalanced="0"/>
    <cacheHierarchy uniqueName="[Table10].[Skyrim]" caption="Skyrim" attribute="1" defaultMemberUniqueName="[Table10].[Skyrim].[All]" allUniqueName="[Table10].[Skyrim].[All]" dimensionUniqueName="[Table10]" displayFolder="" count="0" memberValueDatatype="5" unbalanced="0"/>
    <cacheHierarchy uniqueName="[Table10].[Deus Ex HR]" caption="Deus Ex HR" attribute="1" defaultMemberUniqueName="[Table10].[Deus Ex HR].[All]" allUniqueName="[Table10].[Deus Ex HR].[All]" dimensionUniqueName="[Table10]" displayFolder="" count="0" memberValueDatatype="5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Horizon Zero Dawn]" caption="Horizon Zero Dawn" attribute="1" defaultMemberUniqueName="[Table3].[Horizon Zero Dawn].[All]" allUniqueName="[Table3].[Horizon Zero Dawn].[All]" dimensionUniqueName="[Table3]" displayFolder="" count="0" memberValueDatatype="2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God of War]" caption="God of War" attribute="1" defaultMemberUniqueName="[Table3].[God of War].[All]" allUniqueName="[Table3].[God of War].[All]" dimensionUniqueName="[Table3]" displayFolder="" count="0" memberValueDatatype="2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Horizon forbidden West]" caption="Horizon forbidden West" attribute="1" defaultMemberUniqueName="[Table3].[Horizon forbidden West].[All]" allUniqueName="[Table3].[Horizon forbidden West].[All]" dimensionUniqueName="[Table3]" displayFolder="" count="0" memberValueDatatype="20" unbalanced="0"/>
    <cacheHierarchy uniqueName="[Table3].[Column7]" caption="Column7" attribute="1" defaultMemberUniqueName="[Table3].[Column7].[All]" allUniqueName="[Table3].[Column7].[All]" dimensionUniqueName="[Table3]" displayFolder="" count="0" memberValueDatatype="130" unbalanced="0"/>
    <cacheHierarchy uniqueName="[Table3].[Cyberpunk]" caption="Cyberpunk" attribute="1" defaultMemberUniqueName="[Table3].[Cyberpunk].[All]" allUniqueName="[Table3].[Cyberpunk].[All]" dimensionUniqueName="[Table3]" displayFolder="" count="0" memberValueDatatype="20" unbalanced="0"/>
    <cacheHierarchy uniqueName="[Table3].[Column9]" caption="Column9" attribute="1" defaultMemberUniqueName="[Table3].[Column9].[All]" allUniqueName="[Table3].[Column9].[All]" dimensionUniqueName="[Table3]" displayFolder="" count="0" memberValueDatatype="130" unbalanced="0"/>
    <cacheHierarchy uniqueName="[Table3].[Mass effect 2]" caption="Mass effect 2" attribute="1" defaultMemberUniqueName="[Table3].[Mass effect 2].[All]" allUniqueName="[Table3].[Mass effect 2].[All]" dimensionUniqueName="[Table3]" displayFolder="" count="0" memberValueDatatype="20" unbalanced="0"/>
    <cacheHierarchy uniqueName="[Table3].[Column11]" caption="Column11" attribute="1" defaultMemberUniqueName="[Table3].[Column11].[All]" allUniqueName="[Table3].[Column11].[All]" dimensionUniqueName="[Table3]" displayFolder="" count="0" memberValueDatatype="130" unbalanced="0"/>
    <cacheHierarchy uniqueName="[Table3].[Skyrim]" caption="Skyrim" attribute="1" defaultMemberUniqueName="[Table3].[Skyrim].[All]" allUniqueName="[Table3].[Skyrim].[All]" dimensionUniqueName="[Table3]" displayFolder="" count="0" memberValueDatatype="20" unbalanced="0"/>
    <cacheHierarchy uniqueName="[Table3].[Column13]" caption="Column13" attribute="1" defaultMemberUniqueName="[Table3].[Column13].[All]" allUniqueName="[Table3].[Column13].[All]" dimensionUniqueName="[Table3]" displayFolder="" count="0" memberValueDatatype="130" unbalanced="0"/>
    <cacheHierarchy uniqueName="[Table3].[Deus Ex Human Revolution]" caption="Deus Ex Human Revolution" attribute="1" defaultMemberUniqueName="[Table3].[Deus Ex Human Revolution].[All]" allUniqueName="[Table3].[Deus Ex Human Revolution].[All]" dimensionUniqueName="[Table3]" displayFolder="" count="0" memberValueDatatype="20" unbalanced="0"/>
    <cacheHierarchy uniqueName="[Table3].[Column15]" caption="Column15" attribute="1" defaultMemberUniqueName="[Table3].[Column15].[All]" allUniqueName="[Table3].[Column15].[All]" dimensionUniqueName="[Table3]" displayFolder="" count="0" memberValueDatatype="130" unbalanced="0"/>
    <cacheHierarchy uniqueName="[Table3].[Witcher 3]" caption="Witcher 3" attribute="1" defaultMemberUniqueName="[Table3].[Witcher 3].[All]" allUniqueName="[Table3].[Witcher 3].[All]" dimensionUniqueName="[Table3]" displayFolder="" count="0" memberValueDatatype="20" unbalanced="0"/>
    <cacheHierarchy uniqueName="[Table3].[Withcer 3 commentary]" caption="Withcer 3 commentary" attribute="1" defaultMemberUniqueName="[Table3].[Withcer 3 commentary].[All]" allUniqueName="[Table3].[Withcer 3 commentary].[All]" dimensionUniqueName="[Table3]" displayFolder="" count="0" memberValueDatatype="130" unbalanced="0"/>
    <cacheHierarchy uniqueName="[Table9].[Super Score]" caption="Super Score" attribute="1" defaultMemberUniqueName="[Table9].[Super Score].[All]" allUniqueName="[Table9].[Super Score].[All]" dimensionUniqueName="[Table9]" displayFolder="" count="0" memberValueDatatype="130" unbalanced="0"/>
    <cacheHierarchy uniqueName="[Table9].[Horizon Zero dawn]" caption="Horizon Zero dawn" attribute="1" defaultMemberUniqueName="[Table9].[Horizon Zero dawn].[All]" allUniqueName="[Table9].[Horizon Zero dawn].[All]" dimensionUniqueName="[Table9]" displayFolder="" count="0" memberValueDatatype="5" unbalanced="0"/>
    <cacheHierarchy uniqueName="[Table9].[Column3]" caption="Column3" attribute="1" defaultMemberUniqueName="[Table9].[Column3].[All]" allUniqueName="[Table9].[Column3].[All]" dimensionUniqueName="[Table9]" displayFolder="" count="0" memberValueDatatype="130" unbalanced="0"/>
    <cacheHierarchy uniqueName="[Table9].[God of War]" caption="God of War" attribute="1" defaultMemberUniqueName="[Table9].[God of War].[All]" allUniqueName="[Table9].[God of War].[All]" dimensionUniqueName="[Table9]" displayFolder="" count="0" memberValueDatatype="5" unbalanced="0"/>
    <cacheHierarchy uniqueName="[Table9].[Column5]" caption="Column5" attribute="1" defaultMemberUniqueName="[Table9].[Column5].[All]" allUniqueName="[Table9].[Column5].[All]" dimensionUniqueName="[Table9]" displayFolder="" count="0" memberValueDatatype="130" unbalanced="0"/>
    <cacheHierarchy uniqueName="[Table9].[Horizon Forbidden west]" caption="Horizon Forbidden west" attribute="1" defaultMemberUniqueName="[Table9].[Horizon Forbidden west].[All]" allUniqueName="[Table9].[Horizon Forbidden west].[All]" dimensionUniqueName="[Table9]" displayFolder="" count="0" memberValueDatatype="5" unbalanced="0"/>
    <cacheHierarchy uniqueName="[Table9].[Column7]" caption="Column7" attribute="1" defaultMemberUniqueName="[Table9].[Column7].[All]" allUniqueName="[Table9].[Column7].[All]" dimensionUniqueName="[Table9]" displayFolder="" count="0" memberValueDatatype="130" unbalanced="0"/>
    <cacheHierarchy uniqueName="[Table9].[Cyberpunk]" caption="Cyberpunk" attribute="1" defaultMemberUniqueName="[Table9].[Cyberpunk].[All]" allUniqueName="[Table9].[Cyberpunk].[All]" dimensionUniqueName="[Table9]" displayFolder="" count="0" memberValueDatatype="5" unbalanced="0"/>
    <cacheHierarchy uniqueName="[Table9].[Column9]" caption="Column9" attribute="1" defaultMemberUniqueName="[Table9].[Column9].[All]" allUniqueName="[Table9].[Column9].[All]" dimensionUniqueName="[Table9]" displayFolder="" count="0" memberValueDatatype="130" unbalanced="0"/>
    <cacheHierarchy uniqueName="[Table9].[Mass effect 2]" caption="Mass effect 2" attribute="1" defaultMemberUniqueName="[Table9].[Mass effect 2].[All]" allUniqueName="[Table9].[Mass effect 2].[All]" dimensionUniqueName="[Table9]" displayFolder="" count="0" memberValueDatatype="5" unbalanced="0"/>
    <cacheHierarchy uniqueName="[Table9].[Column11]" caption="Column11" attribute="1" defaultMemberUniqueName="[Table9].[Column11].[All]" allUniqueName="[Table9].[Column11].[All]" dimensionUniqueName="[Table9]" displayFolder="" count="0" memberValueDatatype="130" unbalanced="0"/>
    <cacheHierarchy uniqueName="[Table9].[Skyrim]" caption="Skyrim" attribute="1" defaultMemberUniqueName="[Table9].[Skyrim].[All]" allUniqueName="[Table9].[Skyrim].[All]" dimensionUniqueName="[Table9]" displayFolder="" count="0" memberValueDatatype="5" unbalanced="0"/>
    <cacheHierarchy uniqueName="[Table9].[Column13]" caption="Column13" attribute="1" defaultMemberUniqueName="[Table9].[Column13].[All]" allUniqueName="[Table9].[Column13].[All]" dimensionUniqueName="[Table9]" displayFolder="" count="0" memberValueDatatype="130" unbalanced="0"/>
    <cacheHierarchy uniqueName="[Table9].[Deus Ex Human Revolution]" caption="Deus Ex Human Revolution" attribute="1" defaultMemberUniqueName="[Table9].[Deus Ex Human Revolution].[All]" allUniqueName="[Table9].[Deus Ex Human Revolution].[All]" dimensionUniqueName="[Table9]" displayFolder="" count="0" memberValueDatatype="5" unbalanced="0"/>
    <cacheHierarchy uniqueName="[Table9].[Column15]" caption="Column15" attribute="1" defaultMemberUniqueName="[Table9].[Column15].[All]" allUniqueName="[Table9].[Column15].[All]" dimensionUniqueName="[Table9]" displayFolder="" count="0" memberValueDatatype="130" unbalanced="0"/>
    <cacheHierarchy uniqueName="[Table9].[Witcher 3]" caption="Witcher 3" attribute="1" defaultMemberUniqueName="[Table9].[Witcher 3].[All]" allUniqueName="[Table9].[Witcher 3].[All]" dimensionUniqueName="[Table9]" displayFolder="" count="0" memberValueDatatype="5" unbalanced="0"/>
    <cacheHierarchy uniqueName="[Table9].[Column17]" caption="Column17" attribute="1" defaultMemberUniqueName="[Table9].[Column17].[All]" allUniqueName="[Table9].[Column17].[All]" dimensionUniqueName="[Table9]" displayFolder="" count="0" memberValueDatatype="130" unbalanced="0"/>
    <cacheHierarchy uniqueName="[WorldGameDesign].[Criteria]" caption="Criteria" attribute="1" defaultMemberUniqueName="[WorldGameDesign].[Criteria].[All]" allUniqueName="[WorldGameDesign].[Criteria].[All]" dimensionUniqueName="[WorldGameDesign]" displayFolder="" count="0" memberValueDatatype="130" unbalanced="0"/>
    <cacheHierarchy uniqueName="[WorldGameDesign].[Horizon Zero Dawn]" caption="Horizon Zero Dawn" attribute="1" defaultMemberUniqueName="[WorldGameDesign].[Horizon Zero Dawn].[All]" allUniqueName="[WorldGameDesign].[Horizon Zero Dawn].[All]" dimensionUniqueName="[WorldGameDesign]" displayFolder="" count="0" memberValueDatatype="20" unbalanced="0"/>
    <cacheHierarchy uniqueName="[WorldGameDesign].[HZD comment]" caption="HZD comment" attribute="1" defaultMemberUniqueName="[WorldGameDesign].[HZD comment].[All]" allUniqueName="[WorldGameDesign].[HZD comment].[All]" dimensionUniqueName="[WorldGameDesign]" displayFolder="" count="0" memberValueDatatype="130" unbalanced="0"/>
    <cacheHierarchy uniqueName="[WorldGameDesign].[God of War]" caption="God of War" attribute="1" defaultMemberUniqueName="[WorldGameDesign].[God of War].[All]" allUniqueName="[WorldGameDesign].[God of War].[All]" dimensionUniqueName="[WorldGameDesign]" displayFolder="" count="0" memberValueDatatype="20" unbalanced="0"/>
    <cacheHierarchy uniqueName="[WorldGameDesign].[GOW comment]" caption="GOW comment" attribute="1" defaultMemberUniqueName="[WorldGameDesign].[GOW comment].[All]" allUniqueName="[WorldGameDesign].[GOW comment].[All]" dimensionUniqueName="[WorldGameDesign]" displayFolder="" count="0" memberValueDatatype="130" unbalanced="0"/>
    <cacheHierarchy uniqueName="[WorldGameDesign].[Horizon forbidden West]" caption="Horizon forbidden West" attribute="1" defaultMemberUniqueName="[WorldGameDesign].[Horizon forbidden West].[All]" allUniqueName="[WorldGameDesign].[Horizon forbidden West].[All]" dimensionUniqueName="[WorldGameDesign]" displayFolder="" count="0" memberValueDatatype="20" unbalanced="0"/>
    <cacheHierarchy uniqueName="[WorldGameDesign].[Forbiden West Comment]" caption="Forbiden West Comment" attribute="1" defaultMemberUniqueName="[WorldGameDesign].[Forbiden West Comment].[All]" allUniqueName="[WorldGameDesign].[Forbiden West Comment].[All]" dimensionUniqueName="[WorldGameDesign]" displayFolder="" count="0" memberValueDatatype="130" unbalanced="0"/>
    <cacheHierarchy uniqueName="[WorldGameDesign].[Cyberpunk]" caption="Cyberpunk" attribute="1" defaultMemberUniqueName="[WorldGameDesign].[Cyberpunk].[All]" allUniqueName="[WorldGameDesign].[Cyberpunk].[All]" dimensionUniqueName="[WorldGameDesign]" displayFolder="" count="0" memberValueDatatype="20" unbalanced="0"/>
    <cacheHierarchy uniqueName="[WorldGameDesign].[Cyberpunk commentary]" caption="Cyberpunk commentary" attribute="1" defaultMemberUniqueName="[WorldGameDesign].[Cyberpunk commentary].[All]" allUniqueName="[WorldGameDesign].[Cyberpunk commentary].[All]" dimensionUniqueName="[WorldGameDesign]" displayFolder="" count="0" memberValueDatatype="130" unbalanced="0"/>
    <cacheHierarchy uniqueName="[WorldGameDesign].[Mass effect 2]" caption="Mass effect 2" attribute="1" defaultMemberUniqueName="[WorldGameDesign].[Mass effect 2].[All]" allUniqueName="[WorldGameDesign].[Mass effect 2].[All]" dimensionUniqueName="[WorldGameDesign]" displayFolder="" count="0" memberValueDatatype="20" unbalanced="0"/>
    <cacheHierarchy uniqueName="[WorldGameDesign].[Mass Effect 2 commentary]" caption="Mass Effect 2 commentary" attribute="1" defaultMemberUniqueName="[WorldGameDesign].[Mass Effect 2 commentary].[All]" allUniqueName="[WorldGameDesign].[Mass Effect 2 commentary].[All]" dimensionUniqueName="[WorldGameDesign]" displayFolder="" count="0" memberValueDatatype="130" unbalanced="0"/>
    <cacheHierarchy uniqueName="[WorldGameDesign].[Skyrim]" caption="Skyrim" attribute="1" defaultMemberUniqueName="[WorldGameDesign].[Skyrim].[All]" allUniqueName="[WorldGameDesign].[Skyrim].[All]" dimensionUniqueName="[WorldGameDesign]" displayFolder="" count="0" memberValueDatatype="20" unbalanced="0"/>
    <cacheHierarchy uniqueName="[WorldGameDesign].[Skyrim commentary]" caption="Skyrim commentary" attribute="1" defaultMemberUniqueName="[WorldGameDesign].[Skyrim commentary].[All]" allUniqueName="[WorldGameDesign].[Skyrim commentary].[All]" dimensionUniqueName="[WorldGameDesign]" displayFolder="" count="0" memberValueDatatype="130" unbalanced="0"/>
    <cacheHierarchy uniqueName="[WorldGameDesign].[Deus Ex Human Revolution]" caption="Deus Ex Human Revolution" attribute="1" defaultMemberUniqueName="[WorldGameDesign].[Deus Ex Human Revolution].[All]" allUniqueName="[WorldGameDesign].[Deus Ex Human Revolution].[All]" dimensionUniqueName="[WorldGameDesign]" displayFolder="" count="0" memberValueDatatype="20" unbalanced="0"/>
    <cacheHierarchy uniqueName="[WorldGameDesign].[DE HR revolution]" caption="DE HR revolution" attribute="1" defaultMemberUniqueName="[WorldGameDesign].[DE HR revolution].[All]" allUniqueName="[WorldGameDesign].[DE HR revolution].[All]" dimensionUniqueName="[WorldGameDesign]" displayFolder="" count="0" memberValueDatatype="130" unbalanced="0"/>
    <cacheHierarchy uniqueName="[WorldGameDesign].[Witcher 3]" caption="Witcher 3" attribute="1" defaultMemberUniqueName="[WorldGameDesign].[Witcher 3].[All]" allUniqueName="[WorldGameDesign].[Witcher 3].[All]" dimensionUniqueName="[WorldGameDesign]" displayFolder="" count="0" memberValueDatatype="5" unbalanced="0"/>
    <cacheHierarchy uniqueName="[WorldGameDesign].[Witcher commentary]" caption="Witcher commentary" attribute="1" defaultMemberUniqueName="[WorldGameDesign].[Witcher commentary].[All]" allUniqueName="[WorldGameDesign].[Witcher commentary].[All]" dimensionUniqueName="[WorldGameDesign]" displayFolder="" count="0" memberValueDatatype="130" unbalanced="0"/>
    <cacheHierarchy uniqueName="[Measures].[__XL_Count WorldGameDesign]" caption="__XL_Count WorldGameDesign" measure="1" displayFolder="" measureGroup="WorldGameDesign" count="0" hidden="1"/>
    <cacheHierarchy uniqueName="[Measures].[__XL_Count Narrative]" caption="__XL_Count Narrative" measure="1" displayFolder="" measureGroup="Narrative" count="0" hidden="1"/>
    <cacheHierarchy uniqueName="[Measures].[__XL_Count Gameplay]" caption="__XL_Count Gameplay" measure="1" displayFolder="" measureGroup="Gameplay" count="0" hidden="1"/>
    <cacheHierarchy uniqueName="[Measures].[__XL_Count Features]" caption="__XL_Count Features" measure="1" displayFolder="" measureGroup="Features" count="0" hidden="1"/>
    <cacheHierarchy uniqueName="[Measures].[__XL_Count Buisness]" caption="__XL_Count Buisness" measure="1" displayFolder="" measureGroup="Buisness" count="0" hidden="1"/>
    <cacheHierarchy uniqueName="[Measures].[__XL_Count Personal]" caption="__XL_Count Personal" measure="1" displayFolder="" measureGroup="Personal" count="0" hidden="1"/>
    <cacheHierarchy uniqueName="[Measures].[__XL_Count Table10]" caption="__XL_Count Table10" measure="1" displayFolder="" measureGroup="Table10" count="0" hidden="1"/>
    <cacheHierarchy uniqueName="[Measures].[__XL_Count GameScores]" caption="__XL_Count GameScores" measure="1" displayFolder="" measureGroup="GameScores" count="0" hidden="1"/>
    <cacheHierarchy uniqueName="[Measures].[__XL_Count Table3]" caption="__XL_Count Table3" measure="1" displayFolder="" measureGroup="Table3" count="0" hidden="1"/>
    <cacheHierarchy uniqueName="[Measures].[__XL_Count Table9]" caption="__XL_Count Table9" measure="1" displayFolder="" measureGroup="Table9" count="0" hidden="1"/>
    <cacheHierarchy uniqueName="[Measures].[__No measures defined]" caption="__No measures defined" measure="1" displayFolder="" count="0" hidden="1"/>
    <cacheHierarchy uniqueName="[Measures].[Sum of Horizon Zero Dawn 2]" caption="Sum of Horizon Zero Dawn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Sum of God of War 2]" caption="Sum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forbidden West 2]" caption="Sum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Cyberpunk 2]" caption="Sum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 of Mass effect 2 2]" caption="Sum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Sum of Skyrim 2]" caption="Sum of Skyrim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 of Deus Ex Human Revolution]" caption="Sum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Horizon Zero Dawn 3]" caption="Sum of Horizon Zero Dawn 3" measure="1" displayFolder="" measureGroup="Narrativ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God of War 3]" caption="Sum of God of War 3" measure="1" displayFolder="" measureGroup="Narrativ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Horizon forbidden West 3]" caption="Sum of Horizon forbidden West 3" measure="1" displayFolder="" measureGroup="Narrative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Cyberpunk 3]" caption="Sum of Cyberpunk 3" measure="1" displayFolder="" measureGroup="Narrativ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Mass effect 2 3]" caption="Sum of Mass effect 2 3" measure="1" displayFolder="" measureGroup="Narrativ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Skyrim 3]" caption="Sum of Skyrim 3" measure="1" displayFolder="" measureGroup="Narrativ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Deus Ex Human Revolution 2]" caption="Sum of Deus Ex Human Revolution 2" measure="1" displayFolder="" measureGroup="Narrativ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Horizon Zero Dawn 4]" caption="Sum of Horizon Zero Dawn 4" measure="1" displayFolder="" measureGroup="Gamepla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God of War 4]" caption="Sum of God of War 4" measure="1" displayFolder="" measureGroup="Gameplay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orizon forbidden West 4]" caption="Sum of Horizon forbidden West 4" measure="1" displayFolder="" measureGroup="Gamepla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yberpunk 4]" caption="Sum of Cyberpunk 4" measure="1" displayFolder="" measureGroup="Gameplay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ass effect 2 4]" caption="Sum of Mass effect 2 4" measure="1" displayFolder="" measureGroup="Gamepla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kyrim 4]" caption="Sum of Skyrim 4" measure="1" displayFolder="" measureGroup="Gamepla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Deus Ex Human Revolution 3]" caption="Sum of Deus Ex Human Revolution 3" measure="1" displayFolder="" measureGroup="Gameplay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Horizon Zero Dawn 5]" caption="Sum of Horizon Zero Dawn 5" measure="1" displayFolder="" measureGroup="Featur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God of War 5]" caption="Sum of God of War 5" measure="1" displayFolder="" measureGroup="Featu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Horizon forbidden West 5]" caption="Sum of Horizon forbidden West 5" measure="1" displayFolder="" measureGroup="Featur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yberpunk 5]" caption="Sum of Cyberpunk 5" measure="1" displayFolder="" measureGroup="Featur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ass effect 2 5]" caption="Sum of Mass effect 2 5" measure="1" displayFolder="" measureGroup="Featur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kyrim 5]" caption="Sum of Skyrim 5" measure="1" displayFolder="" measureGroup="Featur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eus Ex Human Revolution 4]" caption="Sum of Deus Ex Human Revolution 4" measure="1" displayFolder="" measureGroup="Feature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Horizon Zero Dawn 6]" caption="Sum of Horizon Zero Dawn 6" measure="1" displayFolder="" measureGroup="Buisnes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d of War 6]" caption="Sum of God of War 6" measure="1" displayFolder="" measureGroup="Buis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rizon forbidden West 6]" caption="Sum of Horizon forbidden West 6" measure="1" displayFolder="" measureGroup="Buisnes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yberpunk 6]" caption="Sum of Cyberpunk 6" measure="1" displayFolder="" measureGroup="Buisnes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ss effect 2 6]" caption="Sum of Mass effect 2 6" measure="1" displayFolder="" measureGroup="Buisnes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kyrim 6]" caption="Sum of Skyrim 6" measure="1" displayFolder="" measureGroup="Buisn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us Ex Human Revolution 5]" caption="Sum of Deus Ex Human Revolution 5" measure="1" displayFolder="" measureGroup="Buisnes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rizon Zero Dawn 7]" caption="Sum of Horizon Zero Dawn 7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God of War 7]" caption="Sum of God of War 7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Horizon forbidden West 7]" caption="Sum of Horizon forbidden West 7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Cyberpunk 7]" caption="Sum of Cyberpunk 7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Mass effect 2 7]" caption="Sum of Mass effect 2 7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Horizon Zero Dawn]" caption="Average of Horizon Zero Daw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Average of Mass effect 2]" caption="Average of Mass effect 2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Cyberpunk]" caption="Average of Cyberpunk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Average of Horizon forbidden West]" caption="Average of Horizon forbidden West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Average of God of War]" caption="Average of God of War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Average of Horizon Zero Dawn 2]" caption="Average of Horizon Zero Dawn 2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Average of Deus Ex Human Revolution]" caption="Average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Average of Skyrim]" caption="Average of Skyrim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Average of Mass effect 2 2]" caption="Average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Average of Cyberpunk 2]" caption="Average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Average of Horizon forbidden West 2]" caption="Average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Average of God of War 2]" caption="Average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Zero Dawn 8]" caption="Sum of Horizon Zero Dawn 8" measure="1" displayFolder="" measureGroup="Table10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God of War 4 2]" caption="Sum of God of War 4 2" measure="1" displayFolder="" measureGroup="Table10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Sum of Horizon Forbidden West 8]" caption="Sum of Horizon Forbidden West 8" measure="1" displayFolder="" measureGroup="Table10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Cyberpunk 8]" caption="Sum of Cyberpunk 8" measure="1" displayFolder="" measureGroup="Table10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Mass effect 2 8]" caption="Sum of Mass effect 2 8" measure="1" displayFolder="" measureGroup="Table10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Sum of Skyrim 7]" caption="Sum of Skyrim 7" measure="1" displayFolder="" measureGroup="Table10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eus Ex HR]" caption="Sum of Deus Ex HR" measure="1" displayFolder="" measureGroup="Table10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Witcher 3]" caption="Sum of Witcher 3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9"/>
        </ext>
      </extLst>
    </cacheHierarchy>
    <cacheHierarchy uniqueName="[Measures].[Sum of Witcher 3 2]" caption="Sum of Witcher 3 2" measure="1" displayFolder="" measureGroup="Narrativ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Witcher 3 3]" caption="Sum of Witcher 3 3" measure="1" displayFolder="" measureGroup="Gamepla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Witcher 3 4]" caption="Sum of Witcher 3 4" measure="1" displayFolder="" measureGroup="Feature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Witcher 3 5]" caption="Sum of Witcher 3 5" measure="1" displayFolder="" measureGroup="Buisnes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rizon Zero Dawn]" caption="Sum of Horizon Zero Dawn" measure="1" displayFolder="" measureGroup="GameScor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God of War]" caption="Sum of God of War" measure="1" displayFolder="" measureGroup="GameScore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Horizon Forbidden West]" caption="Sum of Horizon Forbidden West" measure="1" displayFolder="" measureGroup="GameScor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Cyberpunk]" caption="Sum of Cyberpunk" measure="1" displayFolder="" measureGroup="GameScore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ss Effect 2]" caption="Sum of Mass Effect 2" measure="1" displayFolder="" measureGroup="GameScor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kyrim]" caption="Sum of Skyrim" measure="1" displayFolder="" measureGroup="GameScore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Deus Ex  Human Revolution]" caption="Sum of Deus Ex  Human Revolution" measure="1" displayFolder="" measureGroup="GameScore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Witcher 3 6]" caption="Sum of Witcher 3 6" measure="1" displayFolder="" measureGroup="GameScore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Skyrim 8]" caption="Sum of Skyrim 8" measure="1" displayFolder="" measureGroup="Personal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Sum of Deus Ex Human Revolution 6]" caption="Sum of Deus Ex Human Revolution 6" measure="1" displayFolder="" measureGroup="Personal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Witcher 3 7]" caption="Sum of Witcher 3 7" measure="1" displayFolder="" measureGroup="Personal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Horizon Zero Dawn 9]" caption="Sum of Horizon Zero Dawn 9" measure="1" displayFolder="" measureGroup="Table3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 of God of War 8]" caption="Sum of God of War 8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Horizon forbidden West 9]" caption="Sum of Horizon forbidden West 9" measure="1" displayFolder="" measureGroup="Table3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Sum of Cyberpunk 9]" caption="Sum of Cyberpunk 9" measure="1" displayFolder="" measureGroup="Table3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Sum of Mass effect 2 9]" caption="Sum of Mass effect 2 9" measure="1" displayFolder="" measureGroup="Table3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Sum of Skyrim 9]" caption="Sum of Skyrim 9" measure="1" displayFolder="" measureGroup="Table3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Sum of Deus Ex Human Revolution 7]" caption="Sum of Deus Ex Human Revolution 7" measure="1" displayFolder="" measureGroup="Table3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Witcher 3 8]" caption="Sum of Witcher 3 8" measure="1" displayFolder="" measureGroup="Table3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Horizon Zero dawn 10]" caption="Sum of Horizon Zero dawn 10" measure="1" displayFolder="" measureGroup="Table9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God of War 9]" caption="Sum of God of War 9" measure="1" displayFolder="" measureGroup="Table9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Sum of Horizon Forbidden west 10]" caption="Sum of Horizon Forbidden west 10" measure="1" displayFolder="" measureGroup="Table9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Sum of Cyberpunk 10]" caption="Sum of Cyberpunk 10" measure="1" displayFolder="" measureGroup="Table9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Mass effect 2 10]" caption="Sum of Mass effect 2 10" measure="1" displayFolder="" measureGroup="Table9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Sum of Skyrim 10]" caption="Sum of Skyrim 10" measure="1" displayFolder="" measureGroup="Table9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Deus Ex Human Revolution 8]" caption="Sum of Deus Ex Human Revolution 8" measure="1" displayFolder="" measureGroup="Table9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Sum of Witcher 3 9]" caption="Sum of Witcher 3 9" measure="1" displayFolder="" measureGroup="Table9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</cacheHierarchies>
  <kpis count="0"/>
  <dimensions count="11">
    <dimension name="Buisness" uniqueName="[Buisness]" caption="Buisness"/>
    <dimension name="Features" uniqueName="[Features]" caption="Features"/>
    <dimension name="Gameplay" uniqueName="[Gameplay]" caption="Gameplay"/>
    <dimension name="GameScores" uniqueName="[GameScores]" caption="GameScores"/>
    <dimension measure="1" name="Measures" uniqueName="[Measures]" caption="Measures"/>
    <dimension name="Narrative" uniqueName="[Narrative]" caption="Narrative"/>
    <dimension name="Personal" uniqueName="[Personal]" caption="Personal"/>
    <dimension name="Table10" uniqueName="[Table10]" caption="Table10"/>
    <dimension name="Table3" uniqueName="[Table3]" caption="Table3"/>
    <dimension name="Table9" uniqueName="[Table9]" caption="Table9"/>
    <dimension name="WorldGameDesign" uniqueName="[WorldGameDesign]" caption="WorldGameDesign"/>
  </dimensions>
  <measureGroups count="10">
    <measureGroup name="Buisness" caption="Buisness"/>
    <measureGroup name="Features" caption="Features"/>
    <measureGroup name="Gameplay" caption="Gameplay"/>
    <measureGroup name="GameScores" caption="GameScores"/>
    <measureGroup name="Narrative" caption="Narrative"/>
    <measureGroup name="Personal" caption="Personal"/>
    <measureGroup name="Table10" caption="Table10"/>
    <measureGroup name="Table3" caption="Table3"/>
    <measureGroup name="Table9" caption="Table9"/>
    <measureGroup name="WorldGameDesign" caption="WorldGameDesign"/>
  </measureGroups>
  <maps count="10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7673339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44.890605092594" backgroundQuery="1" createdVersion="6" refreshedVersion="6" minRefreshableVersion="3" recordCount="0" supportSubquery="1" supportAdvancedDrill="1" xr:uid="{36765414-C81F-4CF5-8205-27D7C79CEBD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um of Horizon Zero Dawn 4]" caption="Sum of Horizon Zero Dawn 4" numFmtId="0" hierarchy="186" level="32767"/>
    <cacheField name="[Measures].[Sum of God of War 4]" caption="Sum of God of War 4" numFmtId="0" hierarchy="187" level="32767"/>
    <cacheField name="[Measures].[Sum of Horizon forbidden West 4]" caption="Sum of Horizon forbidden West 4" numFmtId="0" hierarchy="188" level="32767"/>
    <cacheField name="[Measures].[Sum of Cyberpunk 4]" caption="Sum of Cyberpunk 4" numFmtId="0" hierarchy="189" level="32767"/>
    <cacheField name="[Measures].[Sum of Mass effect 2 4]" caption="Sum of Mass effect 2 4" numFmtId="0" hierarchy="190" level="32767"/>
    <cacheField name="[Measures].[Sum of Skyrim 4]" caption="Sum of Skyrim 4" numFmtId="0" hierarchy="191" level="32767"/>
    <cacheField name="[Measures].[Sum of Deus Ex Human Revolution 3]" caption="Sum of Deus Ex Human Revolution 3" numFmtId="0" hierarchy="192" level="32767"/>
    <cacheField name="[Measures].[Sum of Witcher 3 3]" caption="Sum of Witcher 3 3" numFmtId="0" hierarchy="233" level="32767"/>
  </cacheFields>
  <cacheHierarchies count="263">
    <cacheHierarchy uniqueName="[Buisness].[Criteria]" caption="Criteria" attribute="1" defaultMemberUniqueName="[Buisness].[Criteria].[All]" allUniqueName="[Buisness].[Criteria].[All]" dimensionUniqueName="[Buisness]" displayFolder="" count="0" memberValueDatatype="130" unbalanced="0"/>
    <cacheHierarchy uniqueName="[Buisness].[Horizon Zero Dawn]" caption="Horizon Zero Dawn" attribute="1" defaultMemberUniqueName="[Buisness].[Horizon Zero Dawn].[All]" allUniqueName="[Buisness].[Horizon Zero Dawn].[All]" dimensionUniqueName="[Buisness]" displayFolder="" count="0" memberValueDatatype="5" unbalanced="0"/>
    <cacheHierarchy uniqueName="[Buisness].[HZD comment]" caption="HZD comment" attribute="1" defaultMemberUniqueName="[Buisness].[HZD comment].[All]" allUniqueName="[Buisness].[HZD comment].[All]" dimensionUniqueName="[Buisness]" displayFolder="" count="0" memberValueDatatype="130" unbalanced="0"/>
    <cacheHierarchy uniqueName="[Buisness].[God of War]" caption="God of War" attribute="1" defaultMemberUniqueName="[Buisness].[God of War].[All]" allUniqueName="[Buisness].[God of War].[All]" dimensionUniqueName="[Buisness]" displayFolder="" count="0" memberValueDatatype="5" unbalanced="0"/>
    <cacheHierarchy uniqueName="[Buisness].[GOW comment]" caption="GOW comment" attribute="1" defaultMemberUniqueName="[Buisness].[GOW comment].[All]" allUniqueName="[Buisness].[GOW comment].[All]" dimensionUniqueName="[Buisness]" displayFolder="" count="0" memberValueDatatype="130" unbalanced="0"/>
    <cacheHierarchy uniqueName="[Buisness].[Horizon forbidden West]" caption="Horizon forbidden West" attribute="1" defaultMemberUniqueName="[Buisness].[Horizon forbidden West].[All]" allUniqueName="[Buisness].[Horizon forbidden West].[All]" dimensionUniqueName="[Buisness]" displayFolder="" count="0" memberValueDatatype="20" unbalanced="0"/>
    <cacheHierarchy uniqueName="[Buisness].[Forbiden West Comment]" caption="Forbiden West Comment" attribute="1" defaultMemberUniqueName="[Buisness].[Forbiden West Comment].[All]" allUniqueName="[Buisness].[Forbiden West Comment].[All]" dimensionUniqueName="[Buisness]" displayFolder="" count="0" memberValueDatatype="130" unbalanced="0"/>
    <cacheHierarchy uniqueName="[Buisness].[Cyberpunk]" caption="Cyberpunk" attribute="1" defaultMemberUniqueName="[Buisness].[Cyberpunk].[All]" allUniqueName="[Buisness].[Cyberpunk].[All]" dimensionUniqueName="[Buisness]" displayFolder="" count="0" memberValueDatatype="5" unbalanced="0"/>
    <cacheHierarchy uniqueName="[Buisness].[Cyberpunk commentary]" caption="Cyberpunk commentary" attribute="1" defaultMemberUniqueName="[Buisness].[Cyberpunk commentary].[All]" allUniqueName="[Buisness].[Cyberpunk commentary].[All]" dimensionUniqueName="[Buisness]" displayFolder="" count="0" memberValueDatatype="130" unbalanced="0"/>
    <cacheHierarchy uniqueName="[Buisness].[Mass effect 2]" caption="Mass effect 2" attribute="1" defaultMemberUniqueName="[Buisness].[Mass effect 2].[All]" allUniqueName="[Buisness].[Mass effect 2].[All]" dimensionUniqueName="[Buisness]" displayFolder="" count="0" memberValueDatatype="5" unbalanced="0"/>
    <cacheHierarchy uniqueName="[Buisness].[Mass Effect 2 commentary]" caption="Mass Effect 2 commentary" attribute="1" defaultMemberUniqueName="[Buisness].[Mass Effect 2 commentary].[All]" allUniqueName="[Buisness].[Mass Effect 2 commentary].[All]" dimensionUniqueName="[Buisness]" displayFolder="" count="0" memberValueDatatype="130" unbalanced="0"/>
    <cacheHierarchy uniqueName="[Buisness].[Skyrim]" caption="Skyrim" attribute="1" defaultMemberUniqueName="[Buisness].[Skyrim].[All]" allUniqueName="[Buisness].[Skyrim].[All]" dimensionUniqueName="[Buisness]" displayFolder="" count="0" memberValueDatatype="5" unbalanced="0"/>
    <cacheHierarchy uniqueName="[Buisness].[Skyrim commentary]" caption="Skyrim commentary" attribute="1" defaultMemberUniqueName="[Buisness].[Skyrim commentary].[All]" allUniqueName="[Buisness].[Skyrim commentary].[All]" dimensionUniqueName="[Buisness]" displayFolder="" count="0" memberValueDatatype="130" unbalanced="0"/>
    <cacheHierarchy uniqueName="[Buisness].[Deus Ex Human Revolution]" caption="Deus Ex Human Revolution" attribute="1" defaultMemberUniqueName="[Buisness].[Deus Ex Human Revolution].[All]" allUniqueName="[Buisness].[Deus Ex Human Revolution].[All]" dimensionUniqueName="[Buisness]" displayFolder="" count="0" memberValueDatatype="5" unbalanced="0"/>
    <cacheHierarchy uniqueName="[Buisness].[DE HR Commentary]" caption="DE HR Commentary" attribute="1" defaultMemberUniqueName="[Buisness].[DE HR Commentary].[All]" allUniqueName="[Buisness].[DE HR Commentary].[All]" dimensionUniqueName="[Buisness]" displayFolder="" count="0" memberValueDatatype="130" unbalanced="0"/>
    <cacheHierarchy uniqueName="[Buisness].[Witcher 3]" caption="Witcher 3" attribute="1" defaultMemberUniqueName="[Buisness].[Witcher 3].[All]" allUniqueName="[Buisness].[Witcher 3].[All]" dimensionUniqueName="[Buisness]" displayFolder="" count="0" memberValueDatatype="5" unbalanced="0"/>
    <cacheHierarchy uniqueName="[Buisness].[Witcher commentary]" caption="Witcher commentary" attribute="1" defaultMemberUniqueName="[Buisness].[Witcher commentary].[All]" allUniqueName="[Buisness].[Witcher commentary].[All]" dimensionUniqueName="[Buisness]" displayFolder="" count="0" memberValueDatatype="130" unbalanced="0"/>
    <cacheHierarchy uniqueName="[Features].[Criteria]" caption="Criteria" attribute="1" defaultMemberUniqueName="[Features].[Criteria].[All]" allUniqueName="[Features].[Criteria].[All]" dimensionUniqueName="[Features]" displayFolder="" count="0" memberValueDatatype="130" unbalanced="0"/>
    <cacheHierarchy uniqueName="[Features].[Horizon Zero Dawn]" caption="Horizon Zero Dawn" attribute="1" defaultMemberUniqueName="[Features].[Horizon Zero Dawn].[All]" allUniqueName="[Features].[Horizon Zero Dawn].[All]" dimensionUniqueName="[Features]" displayFolder="" count="0" memberValueDatatype="5" unbalanced="0"/>
    <cacheHierarchy uniqueName="[Features].[HZD comment]" caption="HZD comment" attribute="1" defaultMemberUniqueName="[Features].[HZD comment].[All]" allUniqueName="[Features].[HZD comment].[All]" dimensionUniqueName="[Features]" displayFolder="" count="0" memberValueDatatype="130" unbalanced="0"/>
    <cacheHierarchy uniqueName="[Features].[God of War]" caption="God of War" attribute="1" defaultMemberUniqueName="[Features].[God of War].[All]" allUniqueName="[Features].[God of War].[All]" dimensionUniqueName="[Features]" displayFolder="" count="0" memberValueDatatype="5" unbalanced="0"/>
    <cacheHierarchy uniqueName="[Features].[GOW comment]" caption="GOW comment" attribute="1" defaultMemberUniqueName="[Features].[GOW comment].[All]" allUniqueName="[Features].[GOW comment].[All]" dimensionUniqueName="[Features]" displayFolder="" count="0" memberValueDatatype="130" unbalanced="0"/>
    <cacheHierarchy uniqueName="[Features].[Horizon forbidden West]" caption="Horizon forbidden West" attribute="1" defaultMemberUniqueName="[Features].[Horizon forbidden West].[All]" allUniqueName="[Features].[Horizon forbidden West].[All]" dimensionUniqueName="[Features]" displayFolder="" count="0" memberValueDatatype="5" unbalanced="0"/>
    <cacheHierarchy uniqueName="[Features].[Forbiden West Comment]" caption="Forbiden West Comment" attribute="1" defaultMemberUniqueName="[Features].[Forbiden West Comment].[All]" allUniqueName="[Features].[Forbiden West Comment].[All]" dimensionUniqueName="[Features]" displayFolder="" count="0" memberValueDatatype="130" unbalanced="0"/>
    <cacheHierarchy uniqueName="[Features].[Cyberpunk]" caption="Cyberpunk" attribute="1" defaultMemberUniqueName="[Features].[Cyberpunk].[All]" allUniqueName="[Features].[Cyberpunk].[All]" dimensionUniqueName="[Features]" displayFolder="" count="0" memberValueDatatype="5" unbalanced="0"/>
    <cacheHierarchy uniqueName="[Features].[Cyberpunk commentary]" caption="Cyberpunk commentary" attribute="1" defaultMemberUniqueName="[Features].[Cyberpunk commentary].[All]" allUniqueName="[Features].[Cyberpunk commentary].[All]" dimensionUniqueName="[Features]" displayFolder="" count="0" memberValueDatatype="130" unbalanced="0"/>
    <cacheHierarchy uniqueName="[Features].[Mass effect 2]" caption="Mass effect 2" attribute="1" defaultMemberUniqueName="[Features].[Mass effect 2].[All]" allUniqueName="[Features].[Mass effect 2].[All]" dimensionUniqueName="[Features]" displayFolder="" count="0" memberValueDatatype="5" unbalanced="0"/>
    <cacheHierarchy uniqueName="[Features].[Mass Effect 2 commentary]" caption="Mass Effect 2 commentary" attribute="1" defaultMemberUniqueName="[Features].[Mass Effect 2 commentary].[All]" allUniqueName="[Features].[Mass Effect 2 commentary].[All]" dimensionUniqueName="[Features]" displayFolder="" count="0" memberValueDatatype="130" unbalanced="0"/>
    <cacheHierarchy uniqueName="[Features].[Skyrim]" caption="Skyrim" attribute="1" defaultMemberUniqueName="[Features].[Skyrim].[All]" allUniqueName="[Features].[Skyrim].[All]" dimensionUniqueName="[Features]" displayFolder="" count="0" memberValueDatatype="5" unbalanced="0"/>
    <cacheHierarchy uniqueName="[Features].[Skyrim commentary]" caption="Skyrim commentary" attribute="1" defaultMemberUniqueName="[Features].[Skyrim commentary].[All]" allUniqueName="[Features].[Skyrim commentary].[All]" dimensionUniqueName="[Features]" displayFolder="" count="0" memberValueDatatype="130" unbalanced="0"/>
    <cacheHierarchy uniqueName="[Features].[Deus Ex Human Revolution]" caption="Deus Ex Human Revolution" attribute="1" defaultMemberUniqueName="[Features].[Deus Ex Human Revolution].[All]" allUniqueName="[Features].[Deus Ex Human Revolution].[All]" dimensionUniqueName="[Features]" displayFolder="" count="0" memberValueDatatype="5" unbalanced="0"/>
    <cacheHierarchy uniqueName="[Features].[DE HR Commentary]" caption="DE HR Commentary" attribute="1" defaultMemberUniqueName="[Features].[DE HR Commentary].[All]" allUniqueName="[Features].[DE HR Commentary].[All]" dimensionUniqueName="[Features]" displayFolder="" count="0" memberValueDatatype="130" unbalanced="0"/>
    <cacheHierarchy uniqueName="[Features].[Witcher 3]" caption="Witcher 3" attribute="1" defaultMemberUniqueName="[Features].[Witcher 3].[All]" allUniqueName="[Features].[Witcher 3].[All]" dimensionUniqueName="[Features]" displayFolder="" count="0" memberValueDatatype="5" unbalanced="0"/>
    <cacheHierarchy uniqueName="[Features].[Witcher commentary]" caption="Witcher commentary" attribute="1" defaultMemberUniqueName="[Features].[Witcher commentary].[All]" allUniqueName="[Features].[Witcher commentary].[All]" dimensionUniqueName="[Features]" displayFolder="" count="0" memberValueDatatype="130" unbalanced="0"/>
    <cacheHierarchy uniqueName="[Gameplay].[Criteria]" caption="Criteria" attribute="1" defaultMemberUniqueName="[Gameplay].[Criteria].[All]" allUniqueName="[Gameplay].[Criteria].[All]" dimensionUniqueName="[Gameplay]" displayFolder="" count="0" memberValueDatatype="130" unbalanced="0"/>
    <cacheHierarchy uniqueName="[Gameplay].[Horizon Zero Dawn]" caption="Horizon Zero Dawn" attribute="1" defaultMemberUniqueName="[Gameplay].[Horizon Zero Dawn].[All]" allUniqueName="[Gameplay].[Horizon Zero Dawn].[All]" dimensionUniqueName="[Gameplay]" displayFolder="" count="0" memberValueDatatype="20" unbalanced="0"/>
    <cacheHierarchy uniqueName="[Gameplay].[HZD comment]" caption="HZD comment" attribute="1" defaultMemberUniqueName="[Gameplay].[HZD comment].[All]" allUniqueName="[Gameplay].[HZD comment].[All]" dimensionUniqueName="[Gameplay]" displayFolder="" count="0" memberValueDatatype="130" unbalanced="0"/>
    <cacheHierarchy uniqueName="[Gameplay].[God of War]" caption="God of War" attribute="1" defaultMemberUniqueName="[Gameplay].[God of War].[All]" allUniqueName="[Gameplay].[God of War].[All]" dimensionUniqueName="[Gameplay]" displayFolder="" count="0" memberValueDatatype="20" unbalanced="0"/>
    <cacheHierarchy uniqueName="[Gameplay].[GOW comment]" caption="GOW comment" attribute="1" defaultMemberUniqueName="[Gameplay].[GOW comment].[All]" allUniqueName="[Gameplay].[GOW comment].[All]" dimensionUniqueName="[Gameplay]" displayFolder="" count="0" memberValueDatatype="130" unbalanced="0"/>
    <cacheHierarchy uniqueName="[Gameplay].[Horizon forbidden West]" caption="Horizon forbidden West" attribute="1" defaultMemberUniqueName="[Gameplay].[Horizon forbidden West].[All]" allUniqueName="[Gameplay].[Horizon forbidden West].[All]" dimensionUniqueName="[Gameplay]" displayFolder="" count="0" memberValueDatatype="20" unbalanced="0"/>
    <cacheHierarchy uniqueName="[Gameplay].[Forbiden West Comment]" caption="Forbiden West Comment" attribute="1" defaultMemberUniqueName="[Gameplay].[Forbiden West Comment].[All]" allUniqueName="[Gameplay].[Forbiden West Comment].[All]" dimensionUniqueName="[Gameplay]" displayFolder="" count="0" memberValueDatatype="130" unbalanced="0"/>
    <cacheHierarchy uniqueName="[Gameplay].[Cyberpunk]" caption="Cyberpunk" attribute="1" defaultMemberUniqueName="[Gameplay].[Cyberpunk].[All]" allUniqueName="[Gameplay].[Cyberpunk].[All]" dimensionUniqueName="[Gameplay]" displayFolder="" count="0" memberValueDatatype="20" unbalanced="0"/>
    <cacheHierarchy uniqueName="[Gameplay].[Cyberpunk commentary]" caption="Cyberpunk commentary" attribute="1" defaultMemberUniqueName="[Gameplay].[Cyberpunk commentary].[All]" allUniqueName="[Gameplay].[Cyberpunk commentary].[All]" dimensionUniqueName="[Gameplay]" displayFolder="" count="0" memberValueDatatype="130" unbalanced="0"/>
    <cacheHierarchy uniqueName="[Gameplay].[Mass effect 2]" caption="Mass effect 2" attribute="1" defaultMemberUniqueName="[Gameplay].[Mass effect 2].[All]" allUniqueName="[Gameplay].[Mass effect 2].[All]" dimensionUniqueName="[Gameplay]" displayFolder="" count="0" memberValueDatatype="20" unbalanced="0"/>
    <cacheHierarchy uniqueName="[Gameplay].[Mass Effect 2 commentary]" caption="Mass Effect 2 commentary" attribute="1" defaultMemberUniqueName="[Gameplay].[Mass Effect 2 commentary].[All]" allUniqueName="[Gameplay].[Mass Effect 2 commentary].[All]" dimensionUniqueName="[Gameplay]" displayFolder="" count="0" memberValueDatatype="130" unbalanced="0"/>
    <cacheHierarchy uniqueName="[Gameplay].[Skyrim]" caption="Skyrim" attribute="1" defaultMemberUniqueName="[Gameplay].[Skyrim].[All]" allUniqueName="[Gameplay].[Skyrim].[All]" dimensionUniqueName="[Gameplay]" displayFolder="" count="0" memberValueDatatype="20" unbalanced="0"/>
    <cacheHierarchy uniqueName="[Gameplay].[Skyrim commentary]" caption="Skyrim commentary" attribute="1" defaultMemberUniqueName="[Gameplay].[Skyrim commentary].[All]" allUniqueName="[Gameplay].[Skyrim commentary].[All]" dimensionUniqueName="[Gameplay]" displayFolder="" count="0" memberValueDatatype="130" unbalanced="0"/>
    <cacheHierarchy uniqueName="[Gameplay].[Deus Ex Human Revolution]" caption="Deus Ex Human Revolution" attribute="1" defaultMemberUniqueName="[Gameplay].[Deus Ex Human Revolution].[All]" allUniqueName="[Gameplay].[Deus Ex Human Revolution].[All]" dimensionUniqueName="[Gameplay]" displayFolder="" count="0" memberValueDatatype="20" unbalanced="0"/>
    <cacheHierarchy uniqueName="[Gameplay].[DE HR Commentary]" caption="DE HR Commentary" attribute="1" defaultMemberUniqueName="[Gameplay].[DE HR Commentary].[All]" allUniqueName="[Gameplay].[DE HR Commentary].[All]" dimensionUniqueName="[Gameplay]" displayFolder="" count="0" memberValueDatatype="130" unbalanced="0"/>
    <cacheHierarchy uniqueName="[Gameplay].[Witcher 3]" caption="Witcher 3" attribute="1" defaultMemberUniqueName="[Gameplay].[Witcher 3].[All]" allUniqueName="[Gameplay].[Witcher 3].[All]" dimensionUniqueName="[Gameplay]" displayFolder="" count="0" memberValueDatatype="5" unbalanced="0"/>
    <cacheHierarchy uniqueName="[Gameplay].[Witcher commentary]" caption="Witcher commentary" attribute="1" defaultMemberUniqueName="[Gameplay].[Witcher commentary].[All]" allUniqueName="[Gameplay].[Witcher commentary].[All]" dimensionUniqueName="[Gameplay]" displayFolder="" count="0" memberValueDatatype="130" unbalanced="0"/>
    <cacheHierarchy uniqueName="[GameScores].[Criteria]" caption="Criteria" attribute="1" defaultMemberUniqueName="[GameScores].[Criteria].[All]" allUniqueName="[GameScores].[Criteria].[All]" dimensionUniqueName="[GameScores]" displayFolder="" count="0" memberValueDatatype="130" unbalanced="0"/>
    <cacheHierarchy uniqueName="[GameScores].[Horizon Zero Dawn]" caption="Horizon Zero Dawn" attribute="1" defaultMemberUniqueName="[GameScores].[Horizon Zero Dawn].[All]" allUniqueName="[GameScores].[Horizon Zero Dawn].[All]" dimensionUniqueName="[GameScores]" displayFolder="" count="0" memberValueDatatype="5" unbalanced="0"/>
    <cacheHierarchy uniqueName="[GameScores].[HZD comment]" caption="HZD comment" attribute="1" defaultMemberUniqueName="[GameScores].[HZD comment].[All]" allUniqueName="[GameScores].[HZD comment].[All]" dimensionUniqueName="[GameScores]" displayFolder="" count="0" memberValueDatatype="130" unbalanced="0"/>
    <cacheHierarchy uniqueName="[GameScores].[God of War]" caption="God of War" attribute="1" defaultMemberUniqueName="[GameScores].[God of War].[All]" allUniqueName="[GameScores].[God of War].[All]" dimensionUniqueName="[GameScores]" displayFolder="" count="0" memberValueDatatype="5" unbalanced="0"/>
    <cacheHierarchy uniqueName="[GameScores].[GoW comment]" caption="GoW comment" attribute="1" defaultMemberUniqueName="[GameScores].[GoW comment].[All]" allUniqueName="[GameScores].[GoW comment].[All]" dimensionUniqueName="[GameScores]" displayFolder="" count="0" memberValueDatatype="130" unbalanced="0"/>
    <cacheHierarchy uniqueName="[GameScores].[Horizon Forbidden West]" caption="Horizon Forbidden West" attribute="1" defaultMemberUniqueName="[GameScores].[Horizon Forbidden West].[All]" allUniqueName="[GameScores].[Horizon Forbidden West].[All]" dimensionUniqueName="[GameScores]" displayFolder="" count="0" memberValueDatatype="5" unbalanced="0"/>
    <cacheHierarchy uniqueName="[GameScores].[Forbiden West Comment]" caption="Forbiden West Comment" attribute="1" defaultMemberUniqueName="[GameScores].[Forbiden West Comment].[All]" allUniqueName="[GameScores].[Forbiden West Comment].[All]" dimensionUniqueName="[GameScores]" displayFolder="" count="0" memberValueDatatype="130" unbalanced="0"/>
    <cacheHierarchy uniqueName="[GameScores].[Cyberpunk]" caption="Cyberpunk" attribute="1" defaultMemberUniqueName="[GameScores].[Cyberpunk].[All]" allUniqueName="[GameScores].[Cyberpunk].[All]" dimensionUniqueName="[GameScores]" displayFolder="" count="0" memberValueDatatype="5" unbalanced="0"/>
    <cacheHierarchy uniqueName="[GameScores].[Cyberpunk Comment]" caption="Cyberpunk Comment" attribute="1" defaultMemberUniqueName="[GameScores].[Cyberpunk Comment].[All]" allUniqueName="[GameScores].[Cyberpunk Comment].[All]" dimensionUniqueName="[GameScores]" displayFolder="" count="0" memberValueDatatype="130" unbalanced="0"/>
    <cacheHierarchy uniqueName="[GameScores].[Mass Effect 2]" caption="Mass Effect 2" attribute="1" defaultMemberUniqueName="[GameScores].[Mass Effect 2].[All]" allUniqueName="[GameScores].[Mass Effect 2].[All]" dimensionUniqueName="[GameScores]" displayFolder="" count="0" memberValueDatatype="5" unbalanced="0"/>
    <cacheHierarchy uniqueName="[GameScores].[Mass Effect 2 commentary]" caption="Mass Effect 2 commentary" attribute="1" defaultMemberUniqueName="[GameScores].[Mass Effect 2 commentary].[All]" allUniqueName="[GameScores].[Mass Effect 2 commentary].[All]" dimensionUniqueName="[GameScores]" displayFolder="" count="0" memberValueDatatype="130" unbalanced="0"/>
    <cacheHierarchy uniqueName="[GameScores].[Skyrim]" caption="Skyrim" attribute="1" defaultMemberUniqueName="[GameScores].[Skyrim].[All]" allUniqueName="[GameScores].[Skyrim].[All]" dimensionUniqueName="[GameScores]" displayFolder="" count="0" memberValueDatatype="5" unbalanced="0"/>
    <cacheHierarchy uniqueName="[GameScores].[Skyrim Commentary]" caption="Skyrim Commentary" attribute="1" defaultMemberUniqueName="[GameScores].[Skyrim Commentary].[All]" allUniqueName="[GameScores].[Skyrim Commentary].[All]" dimensionUniqueName="[GameScores]" displayFolder="" count="0" memberValueDatatype="130" unbalanced="0"/>
    <cacheHierarchy uniqueName="[GameScores].[Deus Ex  Human Revolution]" caption="Deus Ex  Human Revolution" attribute="1" defaultMemberUniqueName="[GameScores].[Deus Ex  Human Revolution].[All]" allUniqueName="[GameScores].[Deus Ex  Human Revolution].[All]" dimensionUniqueName="[GameScores]" displayFolder="" count="0" memberValueDatatype="5" unbalanced="0"/>
    <cacheHierarchy uniqueName="[GameScores].[DE HR Commentary]" caption="DE HR Commentary" attribute="1" defaultMemberUniqueName="[GameScores].[DE HR Commentary].[All]" allUniqueName="[GameScores].[DE HR Commentary].[All]" dimensionUniqueName="[GameScores]" displayFolder="" count="0" memberValueDatatype="130" unbalanced="0"/>
    <cacheHierarchy uniqueName="[GameScores].[Witcher 3]" caption="Witcher 3" attribute="1" defaultMemberUniqueName="[GameScores].[Witcher 3].[All]" allUniqueName="[GameScores].[Witcher 3].[All]" dimensionUniqueName="[GameScores]" displayFolder="" count="0" memberValueDatatype="5" unbalanced="0"/>
    <cacheHierarchy uniqueName="[GameScores].[Witcher commentary]" caption="Witcher commentary" attribute="1" defaultMemberUniqueName="[GameScores].[Witcher commentary].[All]" allUniqueName="[GameScores].[Witcher commentary].[All]" dimensionUniqueName="[GameScores]" displayFolder="" count="0" memberValueDatatype="130" unbalanced="0"/>
    <cacheHierarchy uniqueName="[Narrative].[Criteria]" caption="Criteria" attribute="1" defaultMemberUniqueName="[Narrative].[Criteria].[All]" allUniqueName="[Narrative].[Criteria].[All]" dimensionUniqueName="[Narrative]" displayFolder="" count="0" memberValueDatatype="130" unbalanced="0"/>
    <cacheHierarchy uniqueName="[Narrative].[Horizon Zero Dawn]" caption="Horizon Zero Dawn" attribute="1" defaultMemberUniqueName="[Narrative].[Horizon Zero Dawn].[All]" allUniqueName="[Narrative].[Horizon Zero Dawn].[All]" dimensionUniqueName="[Narrative]" displayFolder="" count="0" memberValueDatatype="5" unbalanced="0"/>
    <cacheHierarchy uniqueName="[Narrative].[HZD comment]" caption="HZD comment" attribute="1" defaultMemberUniqueName="[Narrative].[HZD comment].[All]" allUniqueName="[Narrative].[HZD comment].[All]" dimensionUniqueName="[Narrative]" displayFolder="" count="0" memberValueDatatype="130" unbalanced="0"/>
    <cacheHierarchy uniqueName="[Narrative].[God of War]" caption="God of War" attribute="1" defaultMemberUniqueName="[Narrative].[God of War].[All]" allUniqueName="[Narrative].[God of War].[All]" dimensionUniqueName="[Narrative]" displayFolder="" count="0" memberValueDatatype="5" unbalanced="0"/>
    <cacheHierarchy uniqueName="[Narrative].[GOW comment]" caption="GOW comment" attribute="1" defaultMemberUniqueName="[Narrative].[GOW comment].[All]" allUniqueName="[Narrative].[GOW comment].[All]" dimensionUniqueName="[Narrative]" displayFolder="" count="0" memberValueDatatype="130" unbalanced="0"/>
    <cacheHierarchy uniqueName="[Narrative].[Horizon forbidden West]" caption="Horizon forbidden West" attribute="1" defaultMemberUniqueName="[Narrative].[Horizon forbidden West].[All]" allUniqueName="[Narrative].[Horizon forbidden West].[All]" dimensionUniqueName="[Narrative]" displayFolder="" count="0" memberValueDatatype="5" unbalanced="0"/>
    <cacheHierarchy uniqueName="[Narrative].[Forbiden West Comment]" caption="Forbiden West Comment" attribute="1" defaultMemberUniqueName="[Narrative].[Forbiden West Comment].[All]" allUniqueName="[Narrative].[Forbiden West Comment].[All]" dimensionUniqueName="[Narrative]" displayFolder="" count="0" memberValueDatatype="130" unbalanced="0"/>
    <cacheHierarchy uniqueName="[Narrative].[Cyberpunk]" caption="Cyberpunk" attribute="1" defaultMemberUniqueName="[Narrative].[Cyberpunk].[All]" allUniqueName="[Narrative].[Cyberpunk].[All]" dimensionUniqueName="[Narrative]" displayFolder="" count="0" memberValueDatatype="20" unbalanced="0"/>
    <cacheHierarchy uniqueName="[Narrative].[Cyberpunk commentary]" caption="Cyberpunk commentary" attribute="1" defaultMemberUniqueName="[Narrative].[Cyberpunk commentary].[All]" allUniqueName="[Narrative].[Cyberpunk commentary].[All]" dimensionUniqueName="[Narrative]" displayFolder="" count="0" memberValueDatatype="130" unbalanced="0"/>
    <cacheHierarchy uniqueName="[Narrative].[Mass effect 2]" caption="Mass effect 2" attribute="1" defaultMemberUniqueName="[Narrative].[Mass effect 2].[All]" allUniqueName="[Narrative].[Mass effect 2].[All]" dimensionUniqueName="[Narrative]" displayFolder="" count="0" memberValueDatatype="5" unbalanced="0"/>
    <cacheHierarchy uniqueName="[Narrative].[Mass Effect 2 commentary]" caption="Mass Effect 2 commentary" attribute="1" defaultMemberUniqueName="[Narrative].[Mass Effect 2 commentary].[All]" allUniqueName="[Narrative].[Mass Effect 2 commentary].[All]" dimensionUniqueName="[Narrative]" displayFolder="" count="0" memberValueDatatype="130" unbalanced="0"/>
    <cacheHierarchy uniqueName="[Narrative].[Skyrim]" caption="Skyrim" attribute="1" defaultMemberUniqueName="[Narrative].[Skyrim].[All]" allUniqueName="[Narrative].[Skyrim].[All]" dimensionUniqueName="[Narrative]" displayFolder="" count="0" memberValueDatatype="20" unbalanced="0"/>
    <cacheHierarchy uniqueName="[Narrative].[Skyrim commentary]" caption="Skyrim commentary" attribute="1" defaultMemberUniqueName="[Narrative].[Skyrim commentary].[All]" allUniqueName="[Narrative].[Skyrim commentary].[All]" dimensionUniqueName="[Narrative]" displayFolder="" count="0" memberValueDatatype="130" unbalanced="0"/>
    <cacheHierarchy uniqueName="[Narrative].[Deus Ex Human Revolution]" caption="Deus Ex Human Revolution" attribute="1" defaultMemberUniqueName="[Narrative].[Deus Ex Human Revolution].[All]" allUniqueName="[Narrative].[Deus Ex Human Revolution].[All]" dimensionUniqueName="[Narrative]" displayFolder="" count="0" memberValueDatatype="5" unbalanced="0"/>
    <cacheHierarchy uniqueName="[Narrative].[DE HR Commentary]" caption="DE HR Commentary" attribute="1" defaultMemberUniqueName="[Narrative].[DE HR Commentary].[All]" allUniqueName="[Narrative].[DE HR Commentary].[All]" dimensionUniqueName="[Narrative]" displayFolder="" count="0" memberValueDatatype="130" unbalanced="0"/>
    <cacheHierarchy uniqueName="[Narrative].[Witcher 3]" caption="Witcher 3" attribute="1" defaultMemberUniqueName="[Narrative].[Witcher 3].[All]" allUniqueName="[Narrative].[Witcher 3].[All]" dimensionUniqueName="[Narrative]" displayFolder="" count="0" memberValueDatatype="20" unbalanced="0"/>
    <cacheHierarchy uniqueName="[Narrative].[Witcher commentary]" caption="Witcher commentary" attribute="1" defaultMemberUniqueName="[Narrative].[Witcher commentary].[All]" allUniqueName="[Narrative].[Witcher commentary].[All]" dimensionUniqueName="[Narrative]" displayFolder="" count="0" memberValueDatatype="130" unbalanced="0"/>
    <cacheHierarchy uniqueName="[Personal].[Criteria]" caption="Criteria" attribute="1" defaultMemberUniqueName="[Personal].[Criteria].[All]" allUniqueName="[Personal].[Criteria].[All]" dimensionUniqueName="[Personal]" displayFolder="" count="0" memberValueDatatype="130" unbalanced="0"/>
    <cacheHierarchy uniqueName="[Personal].[Horizon Zero Dawn]" caption="Horizon Zero Dawn" attribute="1" defaultMemberUniqueName="[Personal].[Horizon Zero Dawn].[All]" allUniqueName="[Personal].[Horizon Zero Dawn].[All]" dimensionUniqueName="[Personal]" displayFolder="" count="0" memberValueDatatype="20" unbalanced="0"/>
    <cacheHierarchy uniqueName="[Personal].[HZD comment]" caption="HZD comment" attribute="1" defaultMemberUniqueName="[Personal].[HZD comment].[All]" allUniqueName="[Personal].[HZD comment].[All]" dimensionUniqueName="[Personal]" displayFolder="" count="0" memberValueDatatype="130" unbalanced="0"/>
    <cacheHierarchy uniqueName="[Personal].[God of War]" caption="God of War" attribute="1" defaultMemberUniqueName="[Personal].[God of War].[All]" allUniqueName="[Personal].[God of War].[All]" dimensionUniqueName="[Personal]" displayFolder="" count="0" memberValueDatatype="20" unbalanced="0"/>
    <cacheHierarchy uniqueName="[Personal].[GOW comment]" caption="GOW comment" attribute="1" defaultMemberUniqueName="[Personal].[GOW comment].[All]" allUniqueName="[Personal].[GOW comment].[All]" dimensionUniqueName="[Personal]" displayFolder="" count="0" memberValueDatatype="130" unbalanced="0"/>
    <cacheHierarchy uniqueName="[Personal].[Horizon forbidden West]" caption="Horizon forbidden West" attribute="1" defaultMemberUniqueName="[Personal].[Horizon forbidden West].[All]" allUniqueName="[Personal].[Horizon forbidden West].[All]" dimensionUniqueName="[Personal]" displayFolder="" count="0" memberValueDatatype="20" unbalanced="0"/>
    <cacheHierarchy uniqueName="[Personal].[Forbiden West Comment]" caption="Forbiden West Comment" attribute="1" defaultMemberUniqueName="[Personal].[Forbiden West Comment].[All]" allUniqueName="[Personal].[Forbiden West Comment].[All]" dimensionUniqueName="[Personal]" displayFolder="" count="0" memberValueDatatype="130" unbalanced="0"/>
    <cacheHierarchy uniqueName="[Personal].[Cyberpunk]" caption="Cyberpunk" attribute="1" defaultMemberUniqueName="[Personal].[Cyberpunk].[All]" allUniqueName="[Personal].[Cyberpunk].[All]" dimensionUniqueName="[Personal]" displayFolder="" count="0" memberValueDatatype="20" unbalanced="0"/>
    <cacheHierarchy uniqueName="[Personal].[Cyberpunk commentary]" caption="Cyberpunk commentary" attribute="1" defaultMemberUniqueName="[Personal].[Cyberpunk commentary].[All]" allUniqueName="[Personal].[Cyberpunk commentary].[All]" dimensionUniqueName="[Personal]" displayFolder="" count="0" memberValueDatatype="130" unbalanced="0"/>
    <cacheHierarchy uniqueName="[Personal].[Mass effect 2]" caption="Mass effect 2" attribute="1" defaultMemberUniqueName="[Personal].[Mass effect 2].[All]" allUniqueName="[Personal].[Mass effect 2].[All]" dimensionUniqueName="[Personal]" displayFolder="" count="0" memberValueDatatype="20" unbalanced="0"/>
    <cacheHierarchy uniqueName="[Personal].[Mass Effect 2 commentary]" caption="Mass Effect 2 commentary" attribute="1" defaultMemberUniqueName="[Personal].[Mass Effect 2 commentary].[All]" allUniqueName="[Personal].[Mass Effect 2 commentary].[All]" dimensionUniqueName="[Personal]" displayFolder="" count="0" memberValueDatatype="130" unbalanced="0"/>
    <cacheHierarchy uniqueName="[Personal].[Skyrim]" caption="Skyrim" attribute="1" defaultMemberUniqueName="[Personal].[Skyrim].[All]" allUniqueName="[Personal].[Skyrim].[All]" dimensionUniqueName="[Personal]" displayFolder="" count="0" memberValueDatatype="20" unbalanced="0"/>
    <cacheHierarchy uniqueName="[Personal].[Skyrim commentary]" caption="Skyrim commentary" attribute="1" defaultMemberUniqueName="[Personal].[Skyrim commentary].[All]" allUniqueName="[Personal].[Skyrim commentary].[All]" dimensionUniqueName="[Personal]" displayFolder="" count="0" memberValueDatatype="130" unbalanced="0"/>
    <cacheHierarchy uniqueName="[Personal].[Deus Ex Human Revolution]" caption="Deus Ex Human Revolution" attribute="1" defaultMemberUniqueName="[Personal].[Deus Ex Human Revolution].[All]" allUniqueName="[Personal].[Deus Ex Human Revolution].[All]" dimensionUniqueName="[Personal]" displayFolder="" count="0" memberValueDatatype="20" unbalanced="0"/>
    <cacheHierarchy uniqueName="[Personal].[DE HR Commentary]" caption="DE HR Commentary" attribute="1" defaultMemberUniqueName="[Personal].[DE HR Commentary].[All]" allUniqueName="[Personal].[DE HR Commentary].[All]" dimensionUniqueName="[Personal]" displayFolder="" count="0" memberValueDatatype="130" unbalanced="0"/>
    <cacheHierarchy uniqueName="[Personal].[Witcher 3]" caption="Witcher 3" attribute="1" defaultMemberUniqueName="[Personal].[Witcher 3].[All]" allUniqueName="[Personal].[Witcher 3].[All]" dimensionUniqueName="[Personal]" displayFolder="" count="0" memberValueDatatype="20" unbalanced="0"/>
    <cacheHierarchy uniqueName="[Personal].[Witcher commentary]" caption="Witcher commentary" attribute="1" defaultMemberUniqueName="[Personal].[Witcher commentary].[All]" allUniqueName="[Personal].[Witcher commentary].[All]" dimensionUniqueName="[Personal]" displayFolder="" count="0" memberValueDatatype="130" unbalanced="0"/>
    <cacheHierarchy uniqueName="[Table10].[Criteria]" caption="Criteria" attribute="1" defaultMemberUniqueName="[Table10].[Criteria].[All]" allUniqueName="[Table10].[Criteria].[All]" dimensionUniqueName="[Table10]" displayFolder="" count="0" memberValueDatatype="130" unbalanced="0"/>
    <cacheHierarchy uniqueName="[Table10].[Horizon Zero Dawn]" caption="Horizon Zero Dawn" attribute="1" defaultMemberUniqueName="[Table10].[Horizon Zero Dawn].[All]" allUniqueName="[Table10].[Horizon Zero Dawn].[All]" dimensionUniqueName="[Table10]" displayFolder="" count="0" memberValueDatatype="5" unbalanced="0"/>
    <cacheHierarchy uniqueName="[Table10].[God of War 4]" caption="God of War 4" attribute="1" defaultMemberUniqueName="[Table10].[God of War 4].[All]" allUniqueName="[Table10].[God of War 4].[All]" dimensionUniqueName="[Table10]" displayFolder="" count="0" memberValueDatatype="5" unbalanced="0"/>
    <cacheHierarchy uniqueName="[Table10].[Horizon Forbidden West]" caption="Horizon Forbidden West" attribute="1" defaultMemberUniqueName="[Table10].[Horizon Forbidden West].[All]" allUniqueName="[Table10].[Horizon Forbidden West].[All]" dimensionUniqueName="[Table10]" displayFolder="" count="0" memberValueDatatype="5" unbalanced="0"/>
    <cacheHierarchy uniqueName="[Table10].[Cyberpunk]" caption="Cyberpunk" attribute="1" defaultMemberUniqueName="[Table10].[Cyberpunk].[All]" allUniqueName="[Table10].[Cyberpunk].[All]" dimensionUniqueName="[Table10]" displayFolder="" count="0" memberValueDatatype="5" unbalanced="0"/>
    <cacheHierarchy uniqueName="[Table10].[Mass effect 2]" caption="Mass effect 2" attribute="1" defaultMemberUniqueName="[Table10].[Mass effect 2].[All]" allUniqueName="[Table10].[Mass effect 2].[All]" dimensionUniqueName="[Table10]" displayFolder="" count="0" memberValueDatatype="5" unbalanced="0"/>
    <cacheHierarchy uniqueName="[Table10].[Skyrim]" caption="Skyrim" attribute="1" defaultMemberUniqueName="[Table10].[Skyrim].[All]" allUniqueName="[Table10].[Skyrim].[All]" dimensionUniqueName="[Table10]" displayFolder="" count="0" memberValueDatatype="5" unbalanced="0"/>
    <cacheHierarchy uniqueName="[Table10].[Deus Ex HR]" caption="Deus Ex HR" attribute="1" defaultMemberUniqueName="[Table10].[Deus Ex HR].[All]" allUniqueName="[Table10].[Deus Ex HR].[All]" dimensionUniqueName="[Table10]" displayFolder="" count="0" memberValueDatatype="5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Horizon Zero Dawn]" caption="Horizon Zero Dawn" attribute="1" defaultMemberUniqueName="[Table3].[Horizon Zero Dawn].[All]" allUniqueName="[Table3].[Horizon Zero Dawn].[All]" dimensionUniqueName="[Table3]" displayFolder="" count="0" memberValueDatatype="2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God of War]" caption="God of War" attribute="1" defaultMemberUniqueName="[Table3].[God of War].[All]" allUniqueName="[Table3].[God of War].[All]" dimensionUniqueName="[Table3]" displayFolder="" count="0" memberValueDatatype="2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Horizon forbidden West]" caption="Horizon forbidden West" attribute="1" defaultMemberUniqueName="[Table3].[Horizon forbidden West].[All]" allUniqueName="[Table3].[Horizon forbidden West].[All]" dimensionUniqueName="[Table3]" displayFolder="" count="0" memberValueDatatype="20" unbalanced="0"/>
    <cacheHierarchy uniqueName="[Table3].[Column7]" caption="Column7" attribute="1" defaultMemberUniqueName="[Table3].[Column7].[All]" allUniqueName="[Table3].[Column7].[All]" dimensionUniqueName="[Table3]" displayFolder="" count="0" memberValueDatatype="130" unbalanced="0"/>
    <cacheHierarchy uniqueName="[Table3].[Cyberpunk]" caption="Cyberpunk" attribute="1" defaultMemberUniqueName="[Table3].[Cyberpunk].[All]" allUniqueName="[Table3].[Cyberpunk].[All]" dimensionUniqueName="[Table3]" displayFolder="" count="0" memberValueDatatype="20" unbalanced="0"/>
    <cacheHierarchy uniqueName="[Table3].[Column9]" caption="Column9" attribute="1" defaultMemberUniqueName="[Table3].[Column9].[All]" allUniqueName="[Table3].[Column9].[All]" dimensionUniqueName="[Table3]" displayFolder="" count="0" memberValueDatatype="130" unbalanced="0"/>
    <cacheHierarchy uniqueName="[Table3].[Mass effect 2]" caption="Mass effect 2" attribute="1" defaultMemberUniqueName="[Table3].[Mass effect 2].[All]" allUniqueName="[Table3].[Mass effect 2].[All]" dimensionUniqueName="[Table3]" displayFolder="" count="0" memberValueDatatype="20" unbalanced="0"/>
    <cacheHierarchy uniqueName="[Table3].[Column11]" caption="Column11" attribute="1" defaultMemberUniqueName="[Table3].[Column11].[All]" allUniqueName="[Table3].[Column11].[All]" dimensionUniqueName="[Table3]" displayFolder="" count="0" memberValueDatatype="130" unbalanced="0"/>
    <cacheHierarchy uniqueName="[Table3].[Skyrim]" caption="Skyrim" attribute="1" defaultMemberUniqueName="[Table3].[Skyrim].[All]" allUniqueName="[Table3].[Skyrim].[All]" dimensionUniqueName="[Table3]" displayFolder="" count="0" memberValueDatatype="20" unbalanced="0"/>
    <cacheHierarchy uniqueName="[Table3].[Column13]" caption="Column13" attribute="1" defaultMemberUniqueName="[Table3].[Column13].[All]" allUniqueName="[Table3].[Column13].[All]" dimensionUniqueName="[Table3]" displayFolder="" count="0" memberValueDatatype="130" unbalanced="0"/>
    <cacheHierarchy uniqueName="[Table3].[Deus Ex Human Revolution]" caption="Deus Ex Human Revolution" attribute="1" defaultMemberUniqueName="[Table3].[Deus Ex Human Revolution].[All]" allUniqueName="[Table3].[Deus Ex Human Revolution].[All]" dimensionUniqueName="[Table3]" displayFolder="" count="0" memberValueDatatype="20" unbalanced="0"/>
    <cacheHierarchy uniqueName="[Table3].[Column15]" caption="Column15" attribute="1" defaultMemberUniqueName="[Table3].[Column15].[All]" allUniqueName="[Table3].[Column15].[All]" dimensionUniqueName="[Table3]" displayFolder="" count="0" memberValueDatatype="130" unbalanced="0"/>
    <cacheHierarchy uniqueName="[Table3].[Witcher 3]" caption="Witcher 3" attribute="1" defaultMemberUniqueName="[Table3].[Witcher 3].[All]" allUniqueName="[Table3].[Witcher 3].[All]" dimensionUniqueName="[Table3]" displayFolder="" count="0" memberValueDatatype="20" unbalanced="0"/>
    <cacheHierarchy uniqueName="[Table3].[Withcer 3 commentary]" caption="Withcer 3 commentary" attribute="1" defaultMemberUniqueName="[Table3].[Withcer 3 commentary].[All]" allUniqueName="[Table3].[Withcer 3 commentary].[All]" dimensionUniqueName="[Table3]" displayFolder="" count="0" memberValueDatatype="130" unbalanced="0"/>
    <cacheHierarchy uniqueName="[Table9].[Super Score]" caption="Super Score" attribute="1" defaultMemberUniqueName="[Table9].[Super Score].[All]" allUniqueName="[Table9].[Super Score].[All]" dimensionUniqueName="[Table9]" displayFolder="" count="0" memberValueDatatype="130" unbalanced="0"/>
    <cacheHierarchy uniqueName="[Table9].[Horizon Zero dawn]" caption="Horizon Zero dawn" attribute="1" defaultMemberUniqueName="[Table9].[Horizon Zero dawn].[All]" allUniqueName="[Table9].[Horizon Zero dawn].[All]" dimensionUniqueName="[Table9]" displayFolder="" count="0" memberValueDatatype="5" unbalanced="0"/>
    <cacheHierarchy uniqueName="[Table9].[Column3]" caption="Column3" attribute="1" defaultMemberUniqueName="[Table9].[Column3].[All]" allUniqueName="[Table9].[Column3].[All]" dimensionUniqueName="[Table9]" displayFolder="" count="0" memberValueDatatype="130" unbalanced="0"/>
    <cacheHierarchy uniqueName="[Table9].[God of War]" caption="God of War" attribute="1" defaultMemberUniqueName="[Table9].[God of War].[All]" allUniqueName="[Table9].[God of War].[All]" dimensionUniqueName="[Table9]" displayFolder="" count="0" memberValueDatatype="5" unbalanced="0"/>
    <cacheHierarchy uniqueName="[Table9].[Column5]" caption="Column5" attribute="1" defaultMemberUniqueName="[Table9].[Column5].[All]" allUniqueName="[Table9].[Column5].[All]" dimensionUniqueName="[Table9]" displayFolder="" count="0" memberValueDatatype="130" unbalanced="0"/>
    <cacheHierarchy uniqueName="[Table9].[Horizon Forbidden west]" caption="Horizon Forbidden west" attribute="1" defaultMemberUniqueName="[Table9].[Horizon Forbidden west].[All]" allUniqueName="[Table9].[Horizon Forbidden west].[All]" dimensionUniqueName="[Table9]" displayFolder="" count="0" memberValueDatatype="5" unbalanced="0"/>
    <cacheHierarchy uniqueName="[Table9].[Column7]" caption="Column7" attribute="1" defaultMemberUniqueName="[Table9].[Column7].[All]" allUniqueName="[Table9].[Column7].[All]" dimensionUniqueName="[Table9]" displayFolder="" count="0" memberValueDatatype="130" unbalanced="0"/>
    <cacheHierarchy uniqueName="[Table9].[Cyberpunk]" caption="Cyberpunk" attribute="1" defaultMemberUniqueName="[Table9].[Cyberpunk].[All]" allUniqueName="[Table9].[Cyberpunk].[All]" dimensionUniqueName="[Table9]" displayFolder="" count="0" memberValueDatatype="5" unbalanced="0"/>
    <cacheHierarchy uniqueName="[Table9].[Column9]" caption="Column9" attribute="1" defaultMemberUniqueName="[Table9].[Column9].[All]" allUniqueName="[Table9].[Column9].[All]" dimensionUniqueName="[Table9]" displayFolder="" count="0" memberValueDatatype="130" unbalanced="0"/>
    <cacheHierarchy uniqueName="[Table9].[Mass effect 2]" caption="Mass effect 2" attribute="1" defaultMemberUniqueName="[Table9].[Mass effect 2].[All]" allUniqueName="[Table9].[Mass effect 2].[All]" dimensionUniqueName="[Table9]" displayFolder="" count="0" memberValueDatatype="5" unbalanced="0"/>
    <cacheHierarchy uniqueName="[Table9].[Column11]" caption="Column11" attribute="1" defaultMemberUniqueName="[Table9].[Column11].[All]" allUniqueName="[Table9].[Column11].[All]" dimensionUniqueName="[Table9]" displayFolder="" count="0" memberValueDatatype="130" unbalanced="0"/>
    <cacheHierarchy uniqueName="[Table9].[Skyrim]" caption="Skyrim" attribute="1" defaultMemberUniqueName="[Table9].[Skyrim].[All]" allUniqueName="[Table9].[Skyrim].[All]" dimensionUniqueName="[Table9]" displayFolder="" count="0" memberValueDatatype="5" unbalanced="0"/>
    <cacheHierarchy uniqueName="[Table9].[Column13]" caption="Column13" attribute="1" defaultMemberUniqueName="[Table9].[Column13].[All]" allUniqueName="[Table9].[Column13].[All]" dimensionUniqueName="[Table9]" displayFolder="" count="0" memberValueDatatype="130" unbalanced="0"/>
    <cacheHierarchy uniqueName="[Table9].[Deus Ex Human Revolution]" caption="Deus Ex Human Revolution" attribute="1" defaultMemberUniqueName="[Table9].[Deus Ex Human Revolution].[All]" allUniqueName="[Table9].[Deus Ex Human Revolution].[All]" dimensionUniqueName="[Table9]" displayFolder="" count="0" memberValueDatatype="5" unbalanced="0"/>
    <cacheHierarchy uniqueName="[Table9].[Column15]" caption="Column15" attribute="1" defaultMemberUniqueName="[Table9].[Column15].[All]" allUniqueName="[Table9].[Column15].[All]" dimensionUniqueName="[Table9]" displayFolder="" count="0" memberValueDatatype="130" unbalanced="0"/>
    <cacheHierarchy uniqueName="[Table9].[Witcher 3]" caption="Witcher 3" attribute="1" defaultMemberUniqueName="[Table9].[Witcher 3].[All]" allUniqueName="[Table9].[Witcher 3].[All]" dimensionUniqueName="[Table9]" displayFolder="" count="0" memberValueDatatype="5" unbalanced="0"/>
    <cacheHierarchy uniqueName="[Table9].[Column17]" caption="Column17" attribute="1" defaultMemberUniqueName="[Table9].[Column17].[All]" allUniqueName="[Table9].[Column17].[All]" dimensionUniqueName="[Table9]" displayFolder="" count="0" memberValueDatatype="130" unbalanced="0"/>
    <cacheHierarchy uniqueName="[WorldGameDesign].[Criteria]" caption="Criteria" attribute="1" defaultMemberUniqueName="[WorldGameDesign].[Criteria].[All]" allUniqueName="[WorldGameDesign].[Criteria].[All]" dimensionUniqueName="[WorldGameDesign]" displayFolder="" count="0" memberValueDatatype="130" unbalanced="0"/>
    <cacheHierarchy uniqueName="[WorldGameDesign].[Horizon Zero Dawn]" caption="Horizon Zero Dawn" attribute="1" defaultMemberUniqueName="[WorldGameDesign].[Horizon Zero Dawn].[All]" allUniqueName="[WorldGameDesign].[Horizon Zero Dawn].[All]" dimensionUniqueName="[WorldGameDesign]" displayFolder="" count="0" memberValueDatatype="20" unbalanced="0"/>
    <cacheHierarchy uniqueName="[WorldGameDesign].[HZD comment]" caption="HZD comment" attribute="1" defaultMemberUniqueName="[WorldGameDesign].[HZD comment].[All]" allUniqueName="[WorldGameDesign].[HZD comment].[All]" dimensionUniqueName="[WorldGameDesign]" displayFolder="" count="0" memberValueDatatype="130" unbalanced="0"/>
    <cacheHierarchy uniqueName="[WorldGameDesign].[God of War]" caption="God of War" attribute="1" defaultMemberUniqueName="[WorldGameDesign].[God of War].[All]" allUniqueName="[WorldGameDesign].[God of War].[All]" dimensionUniqueName="[WorldGameDesign]" displayFolder="" count="0" memberValueDatatype="20" unbalanced="0"/>
    <cacheHierarchy uniqueName="[WorldGameDesign].[GOW comment]" caption="GOW comment" attribute="1" defaultMemberUniqueName="[WorldGameDesign].[GOW comment].[All]" allUniqueName="[WorldGameDesign].[GOW comment].[All]" dimensionUniqueName="[WorldGameDesign]" displayFolder="" count="0" memberValueDatatype="130" unbalanced="0"/>
    <cacheHierarchy uniqueName="[WorldGameDesign].[Horizon forbidden West]" caption="Horizon forbidden West" attribute="1" defaultMemberUniqueName="[WorldGameDesign].[Horizon forbidden West].[All]" allUniqueName="[WorldGameDesign].[Horizon forbidden West].[All]" dimensionUniqueName="[WorldGameDesign]" displayFolder="" count="0" memberValueDatatype="20" unbalanced="0"/>
    <cacheHierarchy uniqueName="[WorldGameDesign].[Forbiden West Comment]" caption="Forbiden West Comment" attribute="1" defaultMemberUniqueName="[WorldGameDesign].[Forbiden West Comment].[All]" allUniqueName="[WorldGameDesign].[Forbiden West Comment].[All]" dimensionUniqueName="[WorldGameDesign]" displayFolder="" count="0" memberValueDatatype="130" unbalanced="0"/>
    <cacheHierarchy uniqueName="[WorldGameDesign].[Cyberpunk]" caption="Cyberpunk" attribute="1" defaultMemberUniqueName="[WorldGameDesign].[Cyberpunk].[All]" allUniqueName="[WorldGameDesign].[Cyberpunk].[All]" dimensionUniqueName="[WorldGameDesign]" displayFolder="" count="0" memberValueDatatype="20" unbalanced="0"/>
    <cacheHierarchy uniqueName="[WorldGameDesign].[Cyberpunk commentary]" caption="Cyberpunk commentary" attribute="1" defaultMemberUniqueName="[WorldGameDesign].[Cyberpunk commentary].[All]" allUniqueName="[WorldGameDesign].[Cyberpunk commentary].[All]" dimensionUniqueName="[WorldGameDesign]" displayFolder="" count="0" memberValueDatatype="130" unbalanced="0"/>
    <cacheHierarchy uniqueName="[WorldGameDesign].[Mass effect 2]" caption="Mass effect 2" attribute="1" defaultMemberUniqueName="[WorldGameDesign].[Mass effect 2].[All]" allUniqueName="[WorldGameDesign].[Mass effect 2].[All]" dimensionUniqueName="[WorldGameDesign]" displayFolder="" count="0" memberValueDatatype="20" unbalanced="0"/>
    <cacheHierarchy uniqueName="[WorldGameDesign].[Mass Effect 2 commentary]" caption="Mass Effect 2 commentary" attribute="1" defaultMemberUniqueName="[WorldGameDesign].[Mass Effect 2 commentary].[All]" allUniqueName="[WorldGameDesign].[Mass Effect 2 commentary].[All]" dimensionUniqueName="[WorldGameDesign]" displayFolder="" count="0" memberValueDatatype="130" unbalanced="0"/>
    <cacheHierarchy uniqueName="[WorldGameDesign].[Skyrim]" caption="Skyrim" attribute="1" defaultMemberUniqueName="[WorldGameDesign].[Skyrim].[All]" allUniqueName="[WorldGameDesign].[Skyrim].[All]" dimensionUniqueName="[WorldGameDesign]" displayFolder="" count="0" memberValueDatatype="20" unbalanced="0"/>
    <cacheHierarchy uniqueName="[WorldGameDesign].[Skyrim commentary]" caption="Skyrim commentary" attribute="1" defaultMemberUniqueName="[WorldGameDesign].[Skyrim commentary].[All]" allUniqueName="[WorldGameDesign].[Skyrim commentary].[All]" dimensionUniqueName="[WorldGameDesign]" displayFolder="" count="0" memberValueDatatype="130" unbalanced="0"/>
    <cacheHierarchy uniqueName="[WorldGameDesign].[Deus Ex Human Revolution]" caption="Deus Ex Human Revolution" attribute="1" defaultMemberUniqueName="[WorldGameDesign].[Deus Ex Human Revolution].[All]" allUniqueName="[WorldGameDesign].[Deus Ex Human Revolution].[All]" dimensionUniqueName="[WorldGameDesign]" displayFolder="" count="0" memberValueDatatype="20" unbalanced="0"/>
    <cacheHierarchy uniqueName="[WorldGameDesign].[DE HR revolution]" caption="DE HR revolution" attribute="1" defaultMemberUniqueName="[WorldGameDesign].[DE HR revolution].[All]" allUniqueName="[WorldGameDesign].[DE HR revolution].[All]" dimensionUniqueName="[WorldGameDesign]" displayFolder="" count="0" memberValueDatatype="130" unbalanced="0"/>
    <cacheHierarchy uniqueName="[WorldGameDesign].[Witcher 3]" caption="Witcher 3" attribute="1" defaultMemberUniqueName="[WorldGameDesign].[Witcher 3].[All]" allUniqueName="[WorldGameDesign].[Witcher 3].[All]" dimensionUniqueName="[WorldGameDesign]" displayFolder="" count="0" memberValueDatatype="5" unbalanced="0"/>
    <cacheHierarchy uniqueName="[WorldGameDesign].[Witcher commentary]" caption="Witcher commentary" attribute="1" defaultMemberUniqueName="[WorldGameDesign].[Witcher commentary].[All]" allUniqueName="[WorldGameDesign].[Witcher commentary].[All]" dimensionUniqueName="[WorldGameDesign]" displayFolder="" count="0" memberValueDatatype="130" unbalanced="0"/>
    <cacheHierarchy uniqueName="[Measures].[__XL_Count WorldGameDesign]" caption="__XL_Count WorldGameDesign" measure="1" displayFolder="" measureGroup="WorldGameDesign" count="0" hidden="1"/>
    <cacheHierarchy uniqueName="[Measures].[__XL_Count Narrative]" caption="__XL_Count Narrative" measure="1" displayFolder="" measureGroup="Narrative" count="0" hidden="1"/>
    <cacheHierarchy uniqueName="[Measures].[__XL_Count Gameplay]" caption="__XL_Count Gameplay" measure="1" displayFolder="" measureGroup="Gameplay" count="0" hidden="1"/>
    <cacheHierarchy uniqueName="[Measures].[__XL_Count Features]" caption="__XL_Count Features" measure="1" displayFolder="" measureGroup="Features" count="0" hidden="1"/>
    <cacheHierarchy uniqueName="[Measures].[__XL_Count Buisness]" caption="__XL_Count Buisness" measure="1" displayFolder="" measureGroup="Buisness" count="0" hidden="1"/>
    <cacheHierarchy uniqueName="[Measures].[__XL_Count Personal]" caption="__XL_Count Personal" measure="1" displayFolder="" measureGroup="Personal" count="0" hidden="1"/>
    <cacheHierarchy uniqueName="[Measures].[__XL_Count Table10]" caption="__XL_Count Table10" measure="1" displayFolder="" measureGroup="Table10" count="0" hidden="1"/>
    <cacheHierarchy uniqueName="[Measures].[__XL_Count GameScores]" caption="__XL_Count GameScores" measure="1" displayFolder="" measureGroup="GameScores" count="0" hidden="1"/>
    <cacheHierarchy uniqueName="[Measures].[__XL_Count Table3]" caption="__XL_Count Table3" measure="1" displayFolder="" measureGroup="Table3" count="0" hidden="1"/>
    <cacheHierarchy uniqueName="[Measures].[__XL_Count Table9]" caption="__XL_Count Table9" measure="1" displayFolder="" measureGroup="Table9" count="0" hidden="1"/>
    <cacheHierarchy uniqueName="[Measures].[__No measures defined]" caption="__No measures defined" measure="1" displayFolder="" count="0" hidden="1"/>
    <cacheHierarchy uniqueName="[Measures].[Sum of Horizon Zero Dawn 2]" caption="Sum of Horizon Zero Dawn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Sum of God of War 2]" caption="Sum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forbidden West 2]" caption="Sum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Cyberpunk 2]" caption="Sum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 of Mass effect 2 2]" caption="Sum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Sum of Skyrim 2]" caption="Sum of Skyrim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 of Deus Ex Human Revolution]" caption="Sum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Horizon Zero Dawn 3]" caption="Sum of Horizon Zero Dawn 3" measure="1" displayFolder="" measureGroup="Narrativ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God of War 3]" caption="Sum of God of War 3" measure="1" displayFolder="" measureGroup="Narrativ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Horizon forbidden West 3]" caption="Sum of Horizon forbidden West 3" measure="1" displayFolder="" measureGroup="Narrative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Cyberpunk 3]" caption="Sum of Cyberpunk 3" measure="1" displayFolder="" measureGroup="Narrativ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Mass effect 2 3]" caption="Sum of Mass effect 2 3" measure="1" displayFolder="" measureGroup="Narrativ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Skyrim 3]" caption="Sum of Skyrim 3" measure="1" displayFolder="" measureGroup="Narrativ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Deus Ex Human Revolution 2]" caption="Sum of Deus Ex Human Revolution 2" measure="1" displayFolder="" measureGroup="Narrativ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Horizon Zero Dawn 4]" caption="Sum of Horizon Zero Dawn 4" measure="1" displayFolder="" measureGroup="Gamepla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God of War 4]" caption="Sum of God of War 4" measure="1" displayFolder="" measureGroup="Gamepla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orizon forbidden West 4]" caption="Sum of Horizon forbidden West 4" measure="1" displayFolder="" measureGroup="Gamepla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yberpunk 4]" caption="Sum of Cyberpunk 4" measure="1" displayFolder="" measureGroup="Gamepla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ass effect 2 4]" caption="Sum of Mass effect 2 4" measure="1" displayFolder="" measureGroup="Gamepla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kyrim 4]" caption="Sum of Skyrim 4" measure="1" displayFolder="" measureGroup="Gamepla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Deus Ex Human Revolution 3]" caption="Sum of Deus Ex Human Revolution 3" measure="1" displayFolder="" measureGroup="Gameplay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Horizon Zero Dawn 5]" caption="Sum of Horizon Zero Dawn 5" measure="1" displayFolder="" measureGroup="Featur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God of War 5]" caption="Sum of God of War 5" measure="1" displayFolder="" measureGroup="Featur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Horizon forbidden West 5]" caption="Sum of Horizon forbidden West 5" measure="1" displayFolder="" measureGroup="Featur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yberpunk 5]" caption="Sum of Cyberpunk 5" measure="1" displayFolder="" measureGroup="Featur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ass effect 2 5]" caption="Sum of Mass effect 2 5" measure="1" displayFolder="" measureGroup="Featur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kyrim 5]" caption="Sum of Skyrim 5" measure="1" displayFolder="" measureGroup="Featur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eus Ex Human Revolution 4]" caption="Sum of Deus Ex Human Revolution 4" measure="1" displayFolder="" measureGroup="Featur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Horizon Zero Dawn 6]" caption="Sum of Horizon Zero Dawn 6" measure="1" displayFolder="" measureGroup="Buisnes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d of War 6]" caption="Sum of God of War 6" measure="1" displayFolder="" measureGroup="Buis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rizon forbidden West 6]" caption="Sum of Horizon forbidden West 6" measure="1" displayFolder="" measureGroup="Buisnes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yberpunk 6]" caption="Sum of Cyberpunk 6" measure="1" displayFolder="" measureGroup="Buisnes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ss effect 2 6]" caption="Sum of Mass effect 2 6" measure="1" displayFolder="" measureGroup="Buisnes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kyrim 6]" caption="Sum of Skyrim 6" measure="1" displayFolder="" measureGroup="Buisn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us Ex Human Revolution 5]" caption="Sum of Deus Ex Human Revolution 5" measure="1" displayFolder="" measureGroup="Buisnes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rizon Zero Dawn 7]" caption="Sum of Horizon Zero Dawn 7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God of War 7]" caption="Sum of God of War 7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Horizon forbidden West 7]" caption="Sum of Horizon forbidden West 7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Cyberpunk 7]" caption="Sum of Cyberpunk 7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Mass effect 2 7]" caption="Sum of Mass effect 2 7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Horizon Zero Dawn]" caption="Average of Horizon Zero Daw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Average of Mass effect 2]" caption="Average of Mass effect 2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Cyberpunk]" caption="Average of Cyberpunk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Average of Horizon forbidden West]" caption="Average of Horizon forbidden West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Average of God of War]" caption="Average of God of War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Average of Horizon Zero Dawn 2]" caption="Average of Horizon Zero Dawn 2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Average of Deus Ex Human Revolution]" caption="Average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Average of Skyrim]" caption="Average of Skyrim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Average of Mass effect 2 2]" caption="Average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Average of Cyberpunk 2]" caption="Average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Average of Horizon forbidden West 2]" caption="Average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Average of God of War 2]" caption="Average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Zero Dawn 8]" caption="Sum of Horizon Zero Dawn 8" measure="1" displayFolder="" measureGroup="Table10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God of War 4 2]" caption="Sum of God of War 4 2" measure="1" displayFolder="" measureGroup="Table10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Sum of Horizon Forbidden West 8]" caption="Sum of Horizon Forbidden West 8" measure="1" displayFolder="" measureGroup="Table10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Cyberpunk 8]" caption="Sum of Cyberpunk 8" measure="1" displayFolder="" measureGroup="Table10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Mass effect 2 8]" caption="Sum of Mass effect 2 8" measure="1" displayFolder="" measureGroup="Table10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Sum of Skyrim 7]" caption="Sum of Skyrim 7" measure="1" displayFolder="" measureGroup="Table10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eus Ex HR]" caption="Sum of Deus Ex HR" measure="1" displayFolder="" measureGroup="Table10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Witcher 3]" caption="Sum of Witcher 3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9"/>
        </ext>
      </extLst>
    </cacheHierarchy>
    <cacheHierarchy uniqueName="[Measures].[Sum of Witcher 3 2]" caption="Sum of Witcher 3 2" measure="1" displayFolder="" measureGroup="Narrativ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Witcher 3 3]" caption="Sum of Witcher 3 3" measure="1" displayFolder="" measureGroup="Gameplay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Witcher 3 4]" caption="Sum of Witcher 3 4" measure="1" displayFolder="" measureGroup="Featur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Witcher 3 5]" caption="Sum of Witcher 3 5" measure="1" displayFolder="" measureGroup="Buisnes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rizon Zero Dawn]" caption="Sum of Horizon Zero Dawn" measure="1" displayFolder="" measureGroup="GameScor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God of War]" caption="Sum of God of War" measure="1" displayFolder="" measureGroup="GameScore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Horizon Forbidden West]" caption="Sum of Horizon Forbidden West" measure="1" displayFolder="" measureGroup="GameScor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Cyberpunk]" caption="Sum of Cyberpunk" measure="1" displayFolder="" measureGroup="GameScore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ss Effect 2]" caption="Sum of Mass Effect 2" measure="1" displayFolder="" measureGroup="GameScor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kyrim]" caption="Sum of Skyrim" measure="1" displayFolder="" measureGroup="GameScore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Deus Ex  Human Revolution]" caption="Sum of Deus Ex  Human Revolution" measure="1" displayFolder="" measureGroup="GameScore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Witcher 3 6]" caption="Sum of Witcher 3 6" measure="1" displayFolder="" measureGroup="GameScore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Skyrim 8]" caption="Sum of Skyrim 8" measure="1" displayFolder="" measureGroup="Personal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Sum of Deus Ex Human Revolution 6]" caption="Sum of Deus Ex Human Revolution 6" measure="1" displayFolder="" measureGroup="Personal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Witcher 3 7]" caption="Sum of Witcher 3 7" measure="1" displayFolder="" measureGroup="Personal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Horizon Zero Dawn 9]" caption="Sum of Horizon Zero Dawn 9" measure="1" displayFolder="" measureGroup="Table3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 of God of War 8]" caption="Sum of God of War 8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Horizon forbidden West 9]" caption="Sum of Horizon forbidden West 9" measure="1" displayFolder="" measureGroup="Table3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Sum of Cyberpunk 9]" caption="Sum of Cyberpunk 9" measure="1" displayFolder="" measureGroup="Table3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Sum of Mass effect 2 9]" caption="Sum of Mass effect 2 9" measure="1" displayFolder="" measureGroup="Table3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Sum of Skyrim 9]" caption="Sum of Skyrim 9" measure="1" displayFolder="" measureGroup="Table3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Sum of Deus Ex Human Revolution 7]" caption="Sum of Deus Ex Human Revolution 7" measure="1" displayFolder="" measureGroup="Table3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Witcher 3 8]" caption="Sum of Witcher 3 8" measure="1" displayFolder="" measureGroup="Table3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Horizon Zero dawn 10]" caption="Sum of Horizon Zero dawn 10" measure="1" displayFolder="" measureGroup="Table9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God of War 9]" caption="Sum of God of War 9" measure="1" displayFolder="" measureGroup="Table9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Sum of Horizon Forbidden west 10]" caption="Sum of Horizon Forbidden west 10" measure="1" displayFolder="" measureGroup="Table9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Sum of Cyberpunk 10]" caption="Sum of Cyberpunk 10" measure="1" displayFolder="" measureGroup="Table9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Mass effect 2 10]" caption="Sum of Mass effect 2 10" measure="1" displayFolder="" measureGroup="Table9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Sum of Skyrim 10]" caption="Sum of Skyrim 10" measure="1" displayFolder="" measureGroup="Table9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Deus Ex Human Revolution 8]" caption="Sum of Deus Ex Human Revolution 8" measure="1" displayFolder="" measureGroup="Table9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Sum of Witcher 3 9]" caption="Sum of Witcher 3 9" measure="1" displayFolder="" measureGroup="Table9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</cacheHierarchies>
  <kpis count="0"/>
  <dimensions count="11">
    <dimension name="Buisness" uniqueName="[Buisness]" caption="Buisness"/>
    <dimension name="Features" uniqueName="[Features]" caption="Features"/>
    <dimension name="Gameplay" uniqueName="[Gameplay]" caption="Gameplay"/>
    <dimension name="GameScores" uniqueName="[GameScores]" caption="GameScores"/>
    <dimension measure="1" name="Measures" uniqueName="[Measures]" caption="Measures"/>
    <dimension name="Narrative" uniqueName="[Narrative]" caption="Narrative"/>
    <dimension name="Personal" uniqueName="[Personal]" caption="Personal"/>
    <dimension name="Table10" uniqueName="[Table10]" caption="Table10"/>
    <dimension name="Table3" uniqueName="[Table3]" caption="Table3"/>
    <dimension name="Table9" uniqueName="[Table9]" caption="Table9"/>
    <dimension name="WorldGameDesign" uniqueName="[WorldGameDesign]" caption="WorldGameDesign"/>
  </dimensions>
  <measureGroups count="10">
    <measureGroup name="Buisness" caption="Buisness"/>
    <measureGroup name="Features" caption="Features"/>
    <measureGroup name="Gameplay" caption="Gameplay"/>
    <measureGroup name="GameScores" caption="GameScores"/>
    <measureGroup name="Narrative" caption="Narrative"/>
    <measureGroup name="Personal" caption="Personal"/>
    <measureGroup name="Table10" caption="Table10"/>
    <measureGroup name="Table3" caption="Table3"/>
    <measureGroup name="Table9" caption="Table9"/>
    <measureGroup name="WorldGameDesign" caption="WorldGameDesign"/>
  </measureGroups>
  <maps count="10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6103762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44.891072685183" backgroundQuery="1" createdVersion="6" refreshedVersion="6" minRefreshableVersion="3" recordCount="0" supportSubquery="1" supportAdvancedDrill="1" xr:uid="{04DE1461-1C67-43F0-97B4-A7A254E1979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um of Horizon Zero Dawn 3]" caption="Sum of Horizon Zero Dawn 3" numFmtId="0" hierarchy="179" level="32767"/>
    <cacheField name="[Measures].[Sum of God of War 3]" caption="Sum of God of War 3" numFmtId="0" hierarchy="180" level="32767"/>
    <cacheField name="[Measures].[Sum of Horizon forbidden West 3]" caption="Sum of Horizon forbidden West 3" numFmtId="0" hierarchy="181" level="32767"/>
    <cacheField name="[Measures].[Sum of Cyberpunk 3]" caption="Sum of Cyberpunk 3" numFmtId="0" hierarchy="182" level="32767"/>
    <cacheField name="[Measures].[Sum of Mass effect 2 3]" caption="Sum of Mass effect 2 3" numFmtId="0" hierarchy="183" level="32767"/>
    <cacheField name="[Measures].[Sum of Skyrim 3]" caption="Sum of Skyrim 3" numFmtId="0" hierarchy="184" level="32767"/>
    <cacheField name="[Measures].[Sum of Deus Ex Human Revolution 2]" caption="Sum of Deus Ex Human Revolution 2" numFmtId="0" hierarchy="185" level="32767"/>
    <cacheField name="[Measures].[Sum of Witcher 3 2]" caption="Sum of Witcher 3 2" numFmtId="0" hierarchy="232" level="32767"/>
  </cacheFields>
  <cacheHierarchies count="263">
    <cacheHierarchy uniqueName="[Buisness].[Criteria]" caption="Criteria" attribute="1" defaultMemberUniqueName="[Buisness].[Criteria].[All]" allUniqueName="[Buisness].[Criteria].[All]" dimensionUniqueName="[Buisness]" displayFolder="" count="0" memberValueDatatype="130" unbalanced="0"/>
    <cacheHierarchy uniqueName="[Buisness].[Horizon Zero Dawn]" caption="Horizon Zero Dawn" attribute="1" defaultMemberUniqueName="[Buisness].[Horizon Zero Dawn].[All]" allUniqueName="[Buisness].[Horizon Zero Dawn].[All]" dimensionUniqueName="[Buisness]" displayFolder="" count="0" memberValueDatatype="5" unbalanced="0"/>
    <cacheHierarchy uniqueName="[Buisness].[HZD comment]" caption="HZD comment" attribute="1" defaultMemberUniqueName="[Buisness].[HZD comment].[All]" allUniqueName="[Buisness].[HZD comment].[All]" dimensionUniqueName="[Buisness]" displayFolder="" count="0" memberValueDatatype="130" unbalanced="0"/>
    <cacheHierarchy uniqueName="[Buisness].[God of War]" caption="God of War" attribute="1" defaultMemberUniqueName="[Buisness].[God of War].[All]" allUniqueName="[Buisness].[God of War].[All]" dimensionUniqueName="[Buisness]" displayFolder="" count="0" memberValueDatatype="5" unbalanced="0"/>
    <cacheHierarchy uniqueName="[Buisness].[GOW comment]" caption="GOW comment" attribute="1" defaultMemberUniqueName="[Buisness].[GOW comment].[All]" allUniqueName="[Buisness].[GOW comment].[All]" dimensionUniqueName="[Buisness]" displayFolder="" count="0" memberValueDatatype="130" unbalanced="0"/>
    <cacheHierarchy uniqueName="[Buisness].[Horizon forbidden West]" caption="Horizon forbidden West" attribute="1" defaultMemberUniqueName="[Buisness].[Horizon forbidden West].[All]" allUniqueName="[Buisness].[Horizon forbidden West].[All]" dimensionUniqueName="[Buisness]" displayFolder="" count="0" memberValueDatatype="20" unbalanced="0"/>
    <cacheHierarchy uniqueName="[Buisness].[Forbiden West Comment]" caption="Forbiden West Comment" attribute="1" defaultMemberUniqueName="[Buisness].[Forbiden West Comment].[All]" allUniqueName="[Buisness].[Forbiden West Comment].[All]" dimensionUniqueName="[Buisness]" displayFolder="" count="0" memberValueDatatype="130" unbalanced="0"/>
    <cacheHierarchy uniqueName="[Buisness].[Cyberpunk]" caption="Cyberpunk" attribute="1" defaultMemberUniqueName="[Buisness].[Cyberpunk].[All]" allUniqueName="[Buisness].[Cyberpunk].[All]" dimensionUniqueName="[Buisness]" displayFolder="" count="0" memberValueDatatype="5" unbalanced="0"/>
    <cacheHierarchy uniqueName="[Buisness].[Cyberpunk commentary]" caption="Cyberpunk commentary" attribute="1" defaultMemberUniqueName="[Buisness].[Cyberpunk commentary].[All]" allUniqueName="[Buisness].[Cyberpunk commentary].[All]" dimensionUniqueName="[Buisness]" displayFolder="" count="0" memberValueDatatype="130" unbalanced="0"/>
    <cacheHierarchy uniqueName="[Buisness].[Mass effect 2]" caption="Mass effect 2" attribute="1" defaultMemberUniqueName="[Buisness].[Mass effect 2].[All]" allUniqueName="[Buisness].[Mass effect 2].[All]" dimensionUniqueName="[Buisness]" displayFolder="" count="0" memberValueDatatype="5" unbalanced="0"/>
    <cacheHierarchy uniqueName="[Buisness].[Mass Effect 2 commentary]" caption="Mass Effect 2 commentary" attribute="1" defaultMemberUniqueName="[Buisness].[Mass Effect 2 commentary].[All]" allUniqueName="[Buisness].[Mass Effect 2 commentary].[All]" dimensionUniqueName="[Buisness]" displayFolder="" count="0" memberValueDatatype="130" unbalanced="0"/>
    <cacheHierarchy uniqueName="[Buisness].[Skyrim]" caption="Skyrim" attribute="1" defaultMemberUniqueName="[Buisness].[Skyrim].[All]" allUniqueName="[Buisness].[Skyrim].[All]" dimensionUniqueName="[Buisness]" displayFolder="" count="0" memberValueDatatype="5" unbalanced="0"/>
    <cacheHierarchy uniqueName="[Buisness].[Skyrim commentary]" caption="Skyrim commentary" attribute="1" defaultMemberUniqueName="[Buisness].[Skyrim commentary].[All]" allUniqueName="[Buisness].[Skyrim commentary].[All]" dimensionUniqueName="[Buisness]" displayFolder="" count="0" memberValueDatatype="130" unbalanced="0"/>
    <cacheHierarchy uniqueName="[Buisness].[Deus Ex Human Revolution]" caption="Deus Ex Human Revolution" attribute="1" defaultMemberUniqueName="[Buisness].[Deus Ex Human Revolution].[All]" allUniqueName="[Buisness].[Deus Ex Human Revolution].[All]" dimensionUniqueName="[Buisness]" displayFolder="" count="0" memberValueDatatype="5" unbalanced="0"/>
    <cacheHierarchy uniqueName="[Buisness].[DE HR Commentary]" caption="DE HR Commentary" attribute="1" defaultMemberUniqueName="[Buisness].[DE HR Commentary].[All]" allUniqueName="[Buisness].[DE HR Commentary].[All]" dimensionUniqueName="[Buisness]" displayFolder="" count="0" memberValueDatatype="130" unbalanced="0"/>
    <cacheHierarchy uniqueName="[Buisness].[Witcher 3]" caption="Witcher 3" attribute="1" defaultMemberUniqueName="[Buisness].[Witcher 3].[All]" allUniqueName="[Buisness].[Witcher 3].[All]" dimensionUniqueName="[Buisness]" displayFolder="" count="0" memberValueDatatype="5" unbalanced="0"/>
    <cacheHierarchy uniqueName="[Buisness].[Witcher commentary]" caption="Witcher commentary" attribute="1" defaultMemberUniqueName="[Buisness].[Witcher commentary].[All]" allUniqueName="[Buisness].[Witcher commentary].[All]" dimensionUniqueName="[Buisness]" displayFolder="" count="0" memberValueDatatype="130" unbalanced="0"/>
    <cacheHierarchy uniqueName="[Features].[Criteria]" caption="Criteria" attribute="1" defaultMemberUniqueName="[Features].[Criteria].[All]" allUniqueName="[Features].[Criteria].[All]" dimensionUniqueName="[Features]" displayFolder="" count="0" memberValueDatatype="130" unbalanced="0"/>
    <cacheHierarchy uniqueName="[Features].[Horizon Zero Dawn]" caption="Horizon Zero Dawn" attribute="1" defaultMemberUniqueName="[Features].[Horizon Zero Dawn].[All]" allUniqueName="[Features].[Horizon Zero Dawn].[All]" dimensionUniqueName="[Features]" displayFolder="" count="0" memberValueDatatype="5" unbalanced="0"/>
    <cacheHierarchy uniqueName="[Features].[HZD comment]" caption="HZD comment" attribute="1" defaultMemberUniqueName="[Features].[HZD comment].[All]" allUniqueName="[Features].[HZD comment].[All]" dimensionUniqueName="[Features]" displayFolder="" count="0" memberValueDatatype="130" unbalanced="0"/>
    <cacheHierarchy uniqueName="[Features].[God of War]" caption="God of War" attribute="1" defaultMemberUniqueName="[Features].[God of War].[All]" allUniqueName="[Features].[God of War].[All]" dimensionUniqueName="[Features]" displayFolder="" count="0" memberValueDatatype="5" unbalanced="0"/>
    <cacheHierarchy uniqueName="[Features].[GOW comment]" caption="GOW comment" attribute="1" defaultMemberUniqueName="[Features].[GOW comment].[All]" allUniqueName="[Features].[GOW comment].[All]" dimensionUniqueName="[Features]" displayFolder="" count="0" memberValueDatatype="130" unbalanced="0"/>
    <cacheHierarchy uniqueName="[Features].[Horizon forbidden West]" caption="Horizon forbidden West" attribute="1" defaultMemberUniqueName="[Features].[Horizon forbidden West].[All]" allUniqueName="[Features].[Horizon forbidden West].[All]" dimensionUniqueName="[Features]" displayFolder="" count="0" memberValueDatatype="5" unbalanced="0"/>
    <cacheHierarchy uniqueName="[Features].[Forbiden West Comment]" caption="Forbiden West Comment" attribute="1" defaultMemberUniqueName="[Features].[Forbiden West Comment].[All]" allUniqueName="[Features].[Forbiden West Comment].[All]" dimensionUniqueName="[Features]" displayFolder="" count="0" memberValueDatatype="130" unbalanced="0"/>
    <cacheHierarchy uniqueName="[Features].[Cyberpunk]" caption="Cyberpunk" attribute="1" defaultMemberUniqueName="[Features].[Cyberpunk].[All]" allUniqueName="[Features].[Cyberpunk].[All]" dimensionUniqueName="[Features]" displayFolder="" count="0" memberValueDatatype="5" unbalanced="0"/>
    <cacheHierarchy uniqueName="[Features].[Cyberpunk commentary]" caption="Cyberpunk commentary" attribute="1" defaultMemberUniqueName="[Features].[Cyberpunk commentary].[All]" allUniqueName="[Features].[Cyberpunk commentary].[All]" dimensionUniqueName="[Features]" displayFolder="" count="0" memberValueDatatype="130" unbalanced="0"/>
    <cacheHierarchy uniqueName="[Features].[Mass effect 2]" caption="Mass effect 2" attribute="1" defaultMemberUniqueName="[Features].[Mass effect 2].[All]" allUniqueName="[Features].[Mass effect 2].[All]" dimensionUniqueName="[Features]" displayFolder="" count="0" memberValueDatatype="5" unbalanced="0"/>
    <cacheHierarchy uniqueName="[Features].[Mass Effect 2 commentary]" caption="Mass Effect 2 commentary" attribute="1" defaultMemberUniqueName="[Features].[Mass Effect 2 commentary].[All]" allUniqueName="[Features].[Mass Effect 2 commentary].[All]" dimensionUniqueName="[Features]" displayFolder="" count="0" memberValueDatatype="130" unbalanced="0"/>
    <cacheHierarchy uniqueName="[Features].[Skyrim]" caption="Skyrim" attribute="1" defaultMemberUniqueName="[Features].[Skyrim].[All]" allUniqueName="[Features].[Skyrim].[All]" dimensionUniqueName="[Features]" displayFolder="" count="0" memberValueDatatype="5" unbalanced="0"/>
    <cacheHierarchy uniqueName="[Features].[Skyrim commentary]" caption="Skyrim commentary" attribute="1" defaultMemberUniqueName="[Features].[Skyrim commentary].[All]" allUniqueName="[Features].[Skyrim commentary].[All]" dimensionUniqueName="[Features]" displayFolder="" count="0" memberValueDatatype="130" unbalanced="0"/>
    <cacheHierarchy uniqueName="[Features].[Deus Ex Human Revolution]" caption="Deus Ex Human Revolution" attribute="1" defaultMemberUniqueName="[Features].[Deus Ex Human Revolution].[All]" allUniqueName="[Features].[Deus Ex Human Revolution].[All]" dimensionUniqueName="[Features]" displayFolder="" count="0" memberValueDatatype="5" unbalanced="0"/>
    <cacheHierarchy uniqueName="[Features].[DE HR Commentary]" caption="DE HR Commentary" attribute="1" defaultMemberUniqueName="[Features].[DE HR Commentary].[All]" allUniqueName="[Features].[DE HR Commentary].[All]" dimensionUniqueName="[Features]" displayFolder="" count="0" memberValueDatatype="130" unbalanced="0"/>
    <cacheHierarchy uniqueName="[Features].[Witcher 3]" caption="Witcher 3" attribute="1" defaultMemberUniqueName="[Features].[Witcher 3].[All]" allUniqueName="[Features].[Witcher 3].[All]" dimensionUniqueName="[Features]" displayFolder="" count="0" memberValueDatatype="5" unbalanced="0"/>
    <cacheHierarchy uniqueName="[Features].[Witcher commentary]" caption="Witcher commentary" attribute="1" defaultMemberUniqueName="[Features].[Witcher commentary].[All]" allUniqueName="[Features].[Witcher commentary].[All]" dimensionUniqueName="[Features]" displayFolder="" count="0" memberValueDatatype="130" unbalanced="0"/>
    <cacheHierarchy uniqueName="[Gameplay].[Criteria]" caption="Criteria" attribute="1" defaultMemberUniqueName="[Gameplay].[Criteria].[All]" allUniqueName="[Gameplay].[Criteria].[All]" dimensionUniqueName="[Gameplay]" displayFolder="" count="0" memberValueDatatype="130" unbalanced="0"/>
    <cacheHierarchy uniqueName="[Gameplay].[Horizon Zero Dawn]" caption="Horizon Zero Dawn" attribute="1" defaultMemberUniqueName="[Gameplay].[Horizon Zero Dawn].[All]" allUniqueName="[Gameplay].[Horizon Zero Dawn].[All]" dimensionUniqueName="[Gameplay]" displayFolder="" count="0" memberValueDatatype="20" unbalanced="0"/>
    <cacheHierarchy uniqueName="[Gameplay].[HZD comment]" caption="HZD comment" attribute="1" defaultMemberUniqueName="[Gameplay].[HZD comment].[All]" allUniqueName="[Gameplay].[HZD comment].[All]" dimensionUniqueName="[Gameplay]" displayFolder="" count="0" memberValueDatatype="130" unbalanced="0"/>
    <cacheHierarchy uniqueName="[Gameplay].[God of War]" caption="God of War" attribute="1" defaultMemberUniqueName="[Gameplay].[God of War].[All]" allUniqueName="[Gameplay].[God of War].[All]" dimensionUniqueName="[Gameplay]" displayFolder="" count="0" memberValueDatatype="20" unbalanced="0"/>
    <cacheHierarchy uniqueName="[Gameplay].[GOW comment]" caption="GOW comment" attribute="1" defaultMemberUniqueName="[Gameplay].[GOW comment].[All]" allUniqueName="[Gameplay].[GOW comment].[All]" dimensionUniqueName="[Gameplay]" displayFolder="" count="0" memberValueDatatype="130" unbalanced="0"/>
    <cacheHierarchy uniqueName="[Gameplay].[Horizon forbidden West]" caption="Horizon forbidden West" attribute="1" defaultMemberUniqueName="[Gameplay].[Horizon forbidden West].[All]" allUniqueName="[Gameplay].[Horizon forbidden West].[All]" dimensionUniqueName="[Gameplay]" displayFolder="" count="0" memberValueDatatype="20" unbalanced="0"/>
    <cacheHierarchy uniqueName="[Gameplay].[Forbiden West Comment]" caption="Forbiden West Comment" attribute="1" defaultMemberUniqueName="[Gameplay].[Forbiden West Comment].[All]" allUniqueName="[Gameplay].[Forbiden West Comment].[All]" dimensionUniqueName="[Gameplay]" displayFolder="" count="0" memberValueDatatype="130" unbalanced="0"/>
    <cacheHierarchy uniqueName="[Gameplay].[Cyberpunk]" caption="Cyberpunk" attribute="1" defaultMemberUniqueName="[Gameplay].[Cyberpunk].[All]" allUniqueName="[Gameplay].[Cyberpunk].[All]" dimensionUniqueName="[Gameplay]" displayFolder="" count="0" memberValueDatatype="20" unbalanced="0"/>
    <cacheHierarchy uniqueName="[Gameplay].[Cyberpunk commentary]" caption="Cyberpunk commentary" attribute="1" defaultMemberUniqueName="[Gameplay].[Cyberpunk commentary].[All]" allUniqueName="[Gameplay].[Cyberpunk commentary].[All]" dimensionUniqueName="[Gameplay]" displayFolder="" count="0" memberValueDatatype="130" unbalanced="0"/>
    <cacheHierarchy uniqueName="[Gameplay].[Mass effect 2]" caption="Mass effect 2" attribute="1" defaultMemberUniqueName="[Gameplay].[Mass effect 2].[All]" allUniqueName="[Gameplay].[Mass effect 2].[All]" dimensionUniqueName="[Gameplay]" displayFolder="" count="0" memberValueDatatype="20" unbalanced="0"/>
    <cacheHierarchy uniqueName="[Gameplay].[Mass Effect 2 commentary]" caption="Mass Effect 2 commentary" attribute="1" defaultMemberUniqueName="[Gameplay].[Mass Effect 2 commentary].[All]" allUniqueName="[Gameplay].[Mass Effect 2 commentary].[All]" dimensionUniqueName="[Gameplay]" displayFolder="" count="0" memberValueDatatype="130" unbalanced="0"/>
    <cacheHierarchy uniqueName="[Gameplay].[Skyrim]" caption="Skyrim" attribute="1" defaultMemberUniqueName="[Gameplay].[Skyrim].[All]" allUniqueName="[Gameplay].[Skyrim].[All]" dimensionUniqueName="[Gameplay]" displayFolder="" count="0" memberValueDatatype="20" unbalanced="0"/>
    <cacheHierarchy uniqueName="[Gameplay].[Skyrim commentary]" caption="Skyrim commentary" attribute="1" defaultMemberUniqueName="[Gameplay].[Skyrim commentary].[All]" allUniqueName="[Gameplay].[Skyrim commentary].[All]" dimensionUniqueName="[Gameplay]" displayFolder="" count="0" memberValueDatatype="130" unbalanced="0"/>
    <cacheHierarchy uniqueName="[Gameplay].[Deus Ex Human Revolution]" caption="Deus Ex Human Revolution" attribute="1" defaultMemberUniqueName="[Gameplay].[Deus Ex Human Revolution].[All]" allUniqueName="[Gameplay].[Deus Ex Human Revolution].[All]" dimensionUniqueName="[Gameplay]" displayFolder="" count="0" memberValueDatatype="20" unbalanced="0"/>
    <cacheHierarchy uniqueName="[Gameplay].[DE HR Commentary]" caption="DE HR Commentary" attribute="1" defaultMemberUniqueName="[Gameplay].[DE HR Commentary].[All]" allUniqueName="[Gameplay].[DE HR Commentary].[All]" dimensionUniqueName="[Gameplay]" displayFolder="" count="0" memberValueDatatype="130" unbalanced="0"/>
    <cacheHierarchy uniqueName="[Gameplay].[Witcher 3]" caption="Witcher 3" attribute="1" defaultMemberUniqueName="[Gameplay].[Witcher 3].[All]" allUniqueName="[Gameplay].[Witcher 3].[All]" dimensionUniqueName="[Gameplay]" displayFolder="" count="0" memberValueDatatype="5" unbalanced="0"/>
    <cacheHierarchy uniqueName="[Gameplay].[Witcher commentary]" caption="Witcher commentary" attribute="1" defaultMemberUniqueName="[Gameplay].[Witcher commentary].[All]" allUniqueName="[Gameplay].[Witcher commentary].[All]" dimensionUniqueName="[Gameplay]" displayFolder="" count="0" memberValueDatatype="130" unbalanced="0"/>
    <cacheHierarchy uniqueName="[GameScores].[Criteria]" caption="Criteria" attribute="1" defaultMemberUniqueName="[GameScores].[Criteria].[All]" allUniqueName="[GameScores].[Criteria].[All]" dimensionUniqueName="[GameScores]" displayFolder="" count="0" memberValueDatatype="130" unbalanced="0"/>
    <cacheHierarchy uniqueName="[GameScores].[Horizon Zero Dawn]" caption="Horizon Zero Dawn" attribute="1" defaultMemberUniqueName="[GameScores].[Horizon Zero Dawn].[All]" allUniqueName="[GameScores].[Horizon Zero Dawn].[All]" dimensionUniqueName="[GameScores]" displayFolder="" count="0" memberValueDatatype="5" unbalanced="0"/>
    <cacheHierarchy uniqueName="[GameScores].[HZD comment]" caption="HZD comment" attribute="1" defaultMemberUniqueName="[GameScores].[HZD comment].[All]" allUniqueName="[GameScores].[HZD comment].[All]" dimensionUniqueName="[GameScores]" displayFolder="" count="0" memberValueDatatype="130" unbalanced="0"/>
    <cacheHierarchy uniqueName="[GameScores].[God of War]" caption="God of War" attribute="1" defaultMemberUniqueName="[GameScores].[God of War].[All]" allUniqueName="[GameScores].[God of War].[All]" dimensionUniqueName="[GameScores]" displayFolder="" count="0" memberValueDatatype="5" unbalanced="0"/>
    <cacheHierarchy uniqueName="[GameScores].[GoW comment]" caption="GoW comment" attribute="1" defaultMemberUniqueName="[GameScores].[GoW comment].[All]" allUniqueName="[GameScores].[GoW comment].[All]" dimensionUniqueName="[GameScores]" displayFolder="" count="0" memberValueDatatype="130" unbalanced="0"/>
    <cacheHierarchy uniqueName="[GameScores].[Horizon Forbidden West]" caption="Horizon Forbidden West" attribute="1" defaultMemberUniqueName="[GameScores].[Horizon Forbidden West].[All]" allUniqueName="[GameScores].[Horizon Forbidden West].[All]" dimensionUniqueName="[GameScores]" displayFolder="" count="0" memberValueDatatype="5" unbalanced="0"/>
    <cacheHierarchy uniqueName="[GameScores].[Forbiden West Comment]" caption="Forbiden West Comment" attribute="1" defaultMemberUniqueName="[GameScores].[Forbiden West Comment].[All]" allUniqueName="[GameScores].[Forbiden West Comment].[All]" dimensionUniqueName="[GameScores]" displayFolder="" count="0" memberValueDatatype="130" unbalanced="0"/>
    <cacheHierarchy uniqueName="[GameScores].[Cyberpunk]" caption="Cyberpunk" attribute="1" defaultMemberUniqueName="[GameScores].[Cyberpunk].[All]" allUniqueName="[GameScores].[Cyberpunk].[All]" dimensionUniqueName="[GameScores]" displayFolder="" count="0" memberValueDatatype="5" unbalanced="0"/>
    <cacheHierarchy uniqueName="[GameScores].[Cyberpunk Comment]" caption="Cyberpunk Comment" attribute="1" defaultMemberUniqueName="[GameScores].[Cyberpunk Comment].[All]" allUniqueName="[GameScores].[Cyberpunk Comment].[All]" dimensionUniqueName="[GameScores]" displayFolder="" count="0" memberValueDatatype="130" unbalanced="0"/>
    <cacheHierarchy uniqueName="[GameScores].[Mass Effect 2]" caption="Mass Effect 2" attribute="1" defaultMemberUniqueName="[GameScores].[Mass Effect 2].[All]" allUniqueName="[GameScores].[Mass Effect 2].[All]" dimensionUniqueName="[GameScores]" displayFolder="" count="0" memberValueDatatype="5" unbalanced="0"/>
    <cacheHierarchy uniqueName="[GameScores].[Mass Effect 2 commentary]" caption="Mass Effect 2 commentary" attribute="1" defaultMemberUniqueName="[GameScores].[Mass Effect 2 commentary].[All]" allUniqueName="[GameScores].[Mass Effect 2 commentary].[All]" dimensionUniqueName="[GameScores]" displayFolder="" count="0" memberValueDatatype="130" unbalanced="0"/>
    <cacheHierarchy uniqueName="[GameScores].[Skyrim]" caption="Skyrim" attribute="1" defaultMemberUniqueName="[GameScores].[Skyrim].[All]" allUniqueName="[GameScores].[Skyrim].[All]" dimensionUniqueName="[GameScores]" displayFolder="" count="0" memberValueDatatype="5" unbalanced="0"/>
    <cacheHierarchy uniqueName="[GameScores].[Skyrim Commentary]" caption="Skyrim Commentary" attribute="1" defaultMemberUniqueName="[GameScores].[Skyrim Commentary].[All]" allUniqueName="[GameScores].[Skyrim Commentary].[All]" dimensionUniqueName="[GameScores]" displayFolder="" count="0" memberValueDatatype="130" unbalanced="0"/>
    <cacheHierarchy uniqueName="[GameScores].[Deus Ex  Human Revolution]" caption="Deus Ex  Human Revolution" attribute="1" defaultMemberUniqueName="[GameScores].[Deus Ex  Human Revolution].[All]" allUniqueName="[GameScores].[Deus Ex  Human Revolution].[All]" dimensionUniqueName="[GameScores]" displayFolder="" count="0" memberValueDatatype="5" unbalanced="0"/>
    <cacheHierarchy uniqueName="[GameScores].[DE HR Commentary]" caption="DE HR Commentary" attribute="1" defaultMemberUniqueName="[GameScores].[DE HR Commentary].[All]" allUniqueName="[GameScores].[DE HR Commentary].[All]" dimensionUniqueName="[GameScores]" displayFolder="" count="0" memberValueDatatype="130" unbalanced="0"/>
    <cacheHierarchy uniqueName="[GameScores].[Witcher 3]" caption="Witcher 3" attribute="1" defaultMemberUniqueName="[GameScores].[Witcher 3].[All]" allUniqueName="[GameScores].[Witcher 3].[All]" dimensionUniqueName="[GameScores]" displayFolder="" count="0" memberValueDatatype="5" unbalanced="0"/>
    <cacheHierarchy uniqueName="[GameScores].[Witcher commentary]" caption="Witcher commentary" attribute="1" defaultMemberUniqueName="[GameScores].[Witcher commentary].[All]" allUniqueName="[GameScores].[Witcher commentary].[All]" dimensionUniqueName="[GameScores]" displayFolder="" count="0" memberValueDatatype="130" unbalanced="0"/>
    <cacheHierarchy uniqueName="[Narrative].[Criteria]" caption="Criteria" attribute="1" defaultMemberUniqueName="[Narrative].[Criteria].[All]" allUniqueName="[Narrative].[Criteria].[All]" dimensionUniqueName="[Narrative]" displayFolder="" count="0" memberValueDatatype="130" unbalanced="0"/>
    <cacheHierarchy uniqueName="[Narrative].[Horizon Zero Dawn]" caption="Horizon Zero Dawn" attribute="1" defaultMemberUniqueName="[Narrative].[Horizon Zero Dawn].[All]" allUniqueName="[Narrative].[Horizon Zero Dawn].[All]" dimensionUniqueName="[Narrative]" displayFolder="" count="0" memberValueDatatype="5" unbalanced="0"/>
    <cacheHierarchy uniqueName="[Narrative].[HZD comment]" caption="HZD comment" attribute="1" defaultMemberUniqueName="[Narrative].[HZD comment].[All]" allUniqueName="[Narrative].[HZD comment].[All]" dimensionUniqueName="[Narrative]" displayFolder="" count="0" memberValueDatatype="130" unbalanced="0"/>
    <cacheHierarchy uniqueName="[Narrative].[God of War]" caption="God of War" attribute="1" defaultMemberUniqueName="[Narrative].[God of War].[All]" allUniqueName="[Narrative].[God of War].[All]" dimensionUniqueName="[Narrative]" displayFolder="" count="0" memberValueDatatype="5" unbalanced="0"/>
    <cacheHierarchy uniqueName="[Narrative].[GOW comment]" caption="GOW comment" attribute="1" defaultMemberUniqueName="[Narrative].[GOW comment].[All]" allUniqueName="[Narrative].[GOW comment].[All]" dimensionUniqueName="[Narrative]" displayFolder="" count="0" memberValueDatatype="130" unbalanced="0"/>
    <cacheHierarchy uniqueName="[Narrative].[Horizon forbidden West]" caption="Horizon forbidden West" attribute="1" defaultMemberUniqueName="[Narrative].[Horizon forbidden West].[All]" allUniqueName="[Narrative].[Horizon forbidden West].[All]" dimensionUniqueName="[Narrative]" displayFolder="" count="0" memberValueDatatype="5" unbalanced="0"/>
    <cacheHierarchy uniqueName="[Narrative].[Forbiden West Comment]" caption="Forbiden West Comment" attribute="1" defaultMemberUniqueName="[Narrative].[Forbiden West Comment].[All]" allUniqueName="[Narrative].[Forbiden West Comment].[All]" dimensionUniqueName="[Narrative]" displayFolder="" count="0" memberValueDatatype="130" unbalanced="0"/>
    <cacheHierarchy uniqueName="[Narrative].[Cyberpunk]" caption="Cyberpunk" attribute="1" defaultMemberUniqueName="[Narrative].[Cyberpunk].[All]" allUniqueName="[Narrative].[Cyberpunk].[All]" dimensionUniqueName="[Narrative]" displayFolder="" count="0" memberValueDatatype="20" unbalanced="0"/>
    <cacheHierarchy uniqueName="[Narrative].[Cyberpunk commentary]" caption="Cyberpunk commentary" attribute="1" defaultMemberUniqueName="[Narrative].[Cyberpunk commentary].[All]" allUniqueName="[Narrative].[Cyberpunk commentary].[All]" dimensionUniqueName="[Narrative]" displayFolder="" count="0" memberValueDatatype="130" unbalanced="0"/>
    <cacheHierarchy uniqueName="[Narrative].[Mass effect 2]" caption="Mass effect 2" attribute="1" defaultMemberUniqueName="[Narrative].[Mass effect 2].[All]" allUniqueName="[Narrative].[Mass effect 2].[All]" dimensionUniqueName="[Narrative]" displayFolder="" count="0" memberValueDatatype="5" unbalanced="0"/>
    <cacheHierarchy uniqueName="[Narrative].[Mass Effect 2 commentary]" caption="Mass Effect 2 commentary" attribute="1" defaultMemberUniqueName="[Narrative].[Mass Effect 2 commentary].[All]" allUniqueName="[Narrative].[Mass Effect 2 commentary].[All]" dimensionUniqueName="[Narrative]" displayFolder="" count="0" memberValueDatatype="130" unbalanced="0"/>
    <cacheHierarchy uniqueName="[Narrative].[Skyrim]" caption="Skyrim" attribute="1" defaultMemberUniqueName="[Narrative].[Skyrim].[All]" allUniqueName="[Narrative].[Skyrim].[All]" dimensionUniqueName="[Narrative]" displayFolder="" count="0" memberValueDatatype="20" unbalanced="0"/>
    <cacheHierarchy uniqueName="[Narrative].[Skyrim commentary]" caption="Skyrim commentary" attribute="1" defaultMemberUniqueName="[Narrative].[Skyrim commentary].[All]" allUniqueName="[Narrative].[Skyrim commentary].[All]" dimensionUniqueName="[Narrative]" displayFolder="" count="0" memberValueDatatype="130" unbalanced="0"/>
    <cacheHierarchy uniqueName="[Narrative].[Deus Ex Human Revolution]" caption="Deus Ex Human Revolution" attribute="1" defaultMemberUniqueName="[Narrative].[Deus Ex Human Revolution].[All]" allUniqueName="[Narrative].[Deus Ex Human Revolution].[All]" dimensionUniqueName="[Narrative]" displayFolder="" count="0" memberValueDatatype="5" unbalanced="0"/>
    <cacheHierarchy uniqueName="[Narrative].[DE HR Commentary]" caption="DE HR Commentary" attribute="1" defaultMemberUniqueName="[Narrative].[DE HR Commentary].[All]" allUniqueName="[Narrative].[DE HR Commentary].[All]" dimensionUniqueName="[Narrative]" displayFolder="" count="0" memberValueDatatype="130" unbalanced="0"/>
    <cacheHierarchy uniqueName="[Narrative].[Witcher 3]" caption="Witcher 3" attribute="1" defaultMemberUniqueName="[Narrative].[Witcher 3].[All]" allUniqueName="[Narrative].[Witcher 3].[All]" dimensionUniqueName="[Narrative]" displayFolder="" count="0" memberValueDatatype="20" unbalanced="0"/>
    <cacheHierarchy uniqueName="[Narrative].[Witcher commentary]" caption="Witcher commentary" attribute="1" defaultMemberUniqueName="[Narrative].[Witcher commentary].[All]" allUniqueName="[Narrative].[Witcher commentary].[All]" dimensionUniqueName="[Narrative]" displayFolder="" count="0" memberValueDatatype="130" unbalanced="0"/>
    <cacheHierarchy uniqueName="[Personal].[Criteria]" caption="Criteria" attribute="1" defaultMemberUniqueName="[Personal].[Criteria].[All]" allUniqueName="[Personal].[Criteria].[All]" dimensionUniqueName="[Personal]" displayFolder="" count="0" memberValueDatatype="130" unbalanced="0"/>
    <cacheHierarchy uniqueName="[Personal].[Horizon Zero Dawn]" caption="Horizon Zero Dawn" attribute="1" defaultMemberUniqueName="[Personal].[Horizon Zero Dawn].[All]" allUniqueName="[Personal].[Horizon Zero Dawn].[All]" dimensionUniqueName="[Personal]" displayFolder="" count="0" memberValueDatatype="20" unbalanced="0"/>
    <cacheHierarchy uniqueName="[Personal].[HZD comment]" caption="HZD comment" attribute="1" defaultMemberUniqueName="[Personal].[HZD comment].[All]" allUniqueName="[Personal].[HZD comment].[All]" dimensionUniqueName="[Personal]" displayFolder="" count="0" memberValueDatatype="130" unbalanced="0"/>
    <cacheHierarchy uniqueName="[Personal].[God of War]" caption="God of War" attribute="1" defaultMemberUniqueName="[Personal].[God of War].[All]" allUniqueName="[Personal].[God of War].[All]" dimensionUniqueName="[Personal]" displayFolder="" count="0" memberValueDatatype="20" unbalanced="0"/>
    <cacheHierarchy uniqueName="[Personal].[GOW comment]" caption="GOW comment" attribute="1" defaultMemberUniqueName="[Personal].[GOW comment].[All]" allUniqueName="[Personal].[GOW comment].[All]" dimensionUniqueName="[Personal]" displayFolder="" count="0" memberValueDatatype="130" unbalanced="0"/>
    <cacheHierarchy uniqueName="[Personal].[Horizon forbidden West]" caption="Horizon forbidden West" attribute="1" defaultMemberUniqueName="[Personal].[Horizon forbidden West].[All]" allUniqueName="[Personal].[Horizon forbidden West].[All]" dimensionUniqueName="[Personal]" displayFolder="" count="0" memberValueDatatype="20" unbalanced="0"/>
    <cacheHierarchy uniqueName="[Personal].[Forbiden West Comment]" caption="Forbiden West Comment" attribute="1" defaultMemberUniqueName="[Personal].[Forbiden West Comment].[All]" allUniqueName="[Personal].[Forbiden West Comment].[All]" dimensionUniqueName="[Personal]" displayFolder="" count="0" memberValueDatatype="130" unbalanced="0"/>
    <cacheHierarchy uniqueName="[Personal].[Cyberpunk]" caption="Cyberpunk" attribute="1" defaultMemberUniqueName="[Personal].[Cyberpunk].[All]" allUniqueName="[Personal].[Cyberpunk].[All]" dimensionUniqueName="[Personal]" displayFolder="" count="0" memberValueDatatype="20" unbalanced="0"/>
    <cacheHierarchy uniqueName="[Personal].[Cyberpunk commentary]" caption="Cyberpunk commentary" attribute="1" defaultMemberUniqueName="[Personal].[Cyberpunk commentary].[All]" allUniqueName="[Personal].[Cyberpunk commentary].[All]" dimensionUniqueName="[Personal]" displayFolder="" count="0" memberValueDatatype="130" unbalanced="0"/>
    <cacheHierarchy uniqueName="[Personal].[Mass effect 2]" caption="Mass effect 2" attribute="1" defaultMemberUniqueName="[Personal].[Mass effect 2].[All]" allUniqueName="[Personal].[Mass effect 2].[All]" dimensionUniqueName="[Personal]" displayFolder="" count="0" memberValueDatatype="20" unbalanced="0"/>
    <cacheHierarchy uniqueName="[Personal].[Mass Effect 2 commentary]" caption="Mass Effect 2 commentary" attribute="1" defaultMemberUniqueName="[Personal].[Mass Effect 2 commentary].[All]" allUniqueName="[Personal].[Mass Effect 2 commentary].[All]" dimensionUniqueName="[Personal]" displayFolder="" count="0" memberValueDatatype="130" unbalanced="0"/>
    <cacheHierarchy uniqueName="[Personal].[Skyrim]" caption="Skyrim" attribute="1" defaultMemberUniqueName="[Personal].[Skyrim].[All]" allUniqueName="[Personal].[Skyrim].[All]" dimensionUniqueName="[Personal]" displayFolder="" count="0" memberValueDatatype="20" unbalanced="0"/>
    <cacheHierarchy uniqueName="[Personal].[Skyrim commentary]" caption="Skyrim commentary" attribute="1" defaultMemberUniqueName="[Personal].[Skyrim commentary].[All]" allUniqueName="[Personal].[Skyrim commentary].[All]" dimensionUniqueName="[Personal]" displayFolder="" count="0" memberValueDatatype="130" unbalanced="0"/>
    <cacheHierarchy uniqueName="[Personal].[Deus Ex Human Revolution]" caption="Deus Ex Human Revolution" attribute="1" defaultMemberUniqueName="[Personal].[Deus Ex Human Revolution].[All]" allUniqueName="[Personal].[Deus Ex Human Revolution].[All]" dimensionUniqueName="[Personal]" displayFolder="" count="0" memberValueDatatype="20" unbalanced="0"/>
    <cacheHierarchy uniqueName="[Personal].[DE HR Commentary]" caption="DE HR Commentary" attribute="1" defaultMemberUniqueName="[Personal].[DE HR Commentary].[All]" allUniqueName="[Personal].[DE HR Commentary].[All]" dimensionUniqueName="[Personal]" displayFolder="" count="0" memberValueDatatype="130" unbalanced="0"/>
    <cacheHierarchy uniqueName="[Personal].[Witcher 3]" caption="Witcher 3" attribute="1" defaultMemberUniqueName="[Personal].[Witcher 3].[All]" allUniqueName="[Personal].[Witcher 3].[All]" dimensionUniqueName="[Personal]" displayFolder="" count="0" memberValueDatatype="20" unbalanced="0"/>
    <cacheHierarchy uniqueName="[Personal].[Witcher commentary]" caption="Witcher commentary" attribute="1" defaultMemberUniqueName="[Personal].[Witcher commentary].[All]" allUniqueName="[Personal].[Witcher commentary].[All]" dimensionUniqueName="[Personal]" displayFolder="" count="0" memberValueDatatype="130" unbalanced="0"/>
    <cacheHierarchy uniqueName="[Table10].[Criteria]" caption="Criteria" attribute="1" defaultMemberUniqueName="[Table10].[Criteria].[All]" allUniqueName="[Table10].[Criteria].[All]" dimensionUniqueName="[Table10]" displayFolder="" count="0" memberValueDatatype="130" unbalanced="0"/>
    <cacheHierarchy uniqueName="[Table10].[Horizon Zero Dawn]" caption="Horizon Zero Dawn" attribute="1" defaultMemberUniqueName="[Table10].[Horizon Zero Dawn].[All]" allUniqueName="[Table10].[Horizon Zero Dawn].[All]" dimensionUniqueName="[Table10]" displayFolder="" count="0" memberValueDatatype="5" unbalanced="0"/>
    <cacheHierarchy uniqueName="[Table10].[God of War 4]" caption="God of War 4" attribute="1" defaultMemberUniqueName="[Table10].[God of War 4].[All]" allUniqueName="[Table10].[God of War 4].[All]" dimensionUniqueName="[Table10]" displayFolder="" count="0" memberValueDatatype="5" unbalanced="0"/>
    <cacheHierarchy uniqueName="[Table10].[Horizon Forbidden West]" caption="Horizon Forbidden West" attribute="1" defaultMemberUniqueName="[Table10].[Horizon Forbidden West].[All]" allUniqueName="[Table10].[Horizon Forbidden West].[All]" dimensionUniqueName="[Table10]" displayFolder="" count="0" memberValueDatatype="5" unbalanced="0"/>
    <cacheHierarchy uniqueName="[Table10].[Cyberpunk]" caption="Cyberpunk" attribute="1" defaultMemberUniqueName="[Table10].[Cyberpunk].[All]" allUniqueName="[Table10].[Cyberpunk].[All]" dimensionUniqueName="[Table10]" displayFolder="" count="0" memberValueDatatype="5" unbalanced="0"/>
    <cacheHierarchy uniqueName="[Table10].[Mass effect 2]" caption="Mass effect 2" attribute="1" defaultMemberUniqueName="[Table10].[Mass effect 2].[All]" allUniqueName="[Table10].[Mass effect 2].[All]" dimensionUniqueName="[Table10]" displayFolder="" count="0" memberValueDatatype="5" unbalanced="0"/>
    <cacheHierarchy uniqueName="[Table10].[Skyrim]" caption="Skyrim" attribute="1" defaultMemberUniqueName="[Table10].[Skyrim].[All]" allUniqueName="[Table10].[Skyrim].[All]" dimensionUniqueName="[Table10]" displayFolder="" count="0" memberValueDatatype="5" unbalanced="0"/>
    <cacheHierarchy uniqueName="[Table10].[Deus Ex HR]" caption="Deus Ex HR" attribute="1" defaultMemberUniqueName="[Table10].[Deus Ex HR].[All]" allUniqueName="[Table10].[Deus Ex HR].[All]" dimensionUniqueName="[Table10]" displayFolder="" count="0" memberValueDatatype="5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Horizon Zero Dawn]" caption="Horizon Zero Dawn" attribute="1" defaultMemberUniqueName="[Table3].[Horizon Zero Dawn].[All]" allUniqueName="[Table3].[Horizon Zero Dawn].[All]" dimensionUniqueName="[Table3]" displayFolder="" count="0" memberValueDatatype="2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God of War]" caption="God of War" attribute="1" defaultMemberUniqueName="[Table3].[God of War].[All]" allUniqueName="[Table3].[God of War].[All]" dimensionUniqueName="[Table3]" displayFolder="" count="0" memberValueDatatype="2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Horizon forbidden West]" caption="Horizon forbidden West" attribute="1" defaultMemberUniqueName="[Table3].[Horizon forbidden West].[All]" allUniqueName="[Table3].[Horizon forbidden West].[All]" dimensionUniqueName="[Table3]" displayFolder="" count="0" memberValueDatatype="20" unbalanced="0"/>
    <cacheHierarchy uniqueName="[Table3].[Column7]" caption="Column7" attribute="1" defaultMemberUniqueName="[Table3].[Column7].[All]" allUniqueName="[Table3].[Column7].[All]" dimensionUniqueName="[Table3]" displayFolder="" count="0" memberValueDatatype="130" unbalanced="0"/>
    <cacheHierarchy uniqueName="[Table3].[Cyberpunk]" caption="Cyberpunk" attribute="1" defaultMemberUniqueName="[Table3].[Cyberpunk].[All]" allUniqueName="[Table3].[Cyberpunk].[All]" dimensionUniqueName="[Table3]" displayFolder="" count="0" memberValueDatatype="20" unbalanced="0"/>
    <cacheHierarchy uniqueName="[Table3].[Column9]" caption="Column9" attribute="1" defaultMemberUniqueName="[Table3].[Column9].[All]" allUniqueName="[Table3].[Column9].[All]" dimensionUniqueName="[Table3]" displayFolder="" count="0" memberValueDatatype="130" unbalanced="0"/>
    <cacheHierarchy uniqueName="[Table3].[Mass effect 2]" caption="Mass effect 2" attribute="1" defaultMemberUniqueName="[Table3].[Mass effect 2].[All]" allUniqueName="[Table3].[Mass effect 2].[All]" dimensionUniqueName="[Table3]" displayFolder="" count="0" memberValueDatatype="20" unbalanced="0"/>
    <cacheHierarchy uniqueName="[Table3].[Column11]" caption="Column11" attribute="1" defaultMemberUniqueName="[Table3].[Column11].[All]" allUniqueName="[Table3].[Column11].[All]" dimensionUniqueName="[Table3]" displayFolder="" count="0" memberValueDatatype="130" unbalanced="0"/>
    <cacheHierarchy uniqueName="[Table3].[Skyrim]" caption="Skyrim" attribute="1" defaultMemberUniqueName="[Table3].[Skyrim].[All]" allUniqueName="[Table3].[Skyrim].[All]" dimensionUniqueName="[Table3]" displayFolder="" count="0" memberValueDatatype="20" unbalanced="0"/>
    <cacheHierarchy uniqueName="[Table3].[Column13]" caption="Column13" attribute="1" defaultMemberUniqueName="[Table3].[Column13].[All]" allUniqueName="[Table3].[Column13].[All]" dimensionUniqueName="[Table3]" displayFolder="" count="0" memberValueDatatype="130" unbalanced="0"/>
    <cacheHierarchy uniqueName="[Table3].[Deus Ex Human Revolution]" caption="Deus Ex Human Revolution" attribute="1" defaultMemberUniqueName="[Table3].[Deus Ex Human Revolution].[All]" allUniqueName="[Table3].[Deus Ex Human Revolution].[All]" dimensionUniqueName="[Table3]" displayFolder="" count="0" memberValueDatatype="20" unbalanced="0"/>
    <cacheHierarchy uniqueName="[Table3].[Column15]" caption="Column15" attribute="1" defaultMemberUniqueName="[Table3].[Column15].[All]" allUniqueName="[Table3].[Column15].[All]" dimensionUniqueName="[Table3]" displayFolder="" count="0" memberValueDatatype="130" unbalanced="0"/>
    <cacheHierarchy uniqueName="[Table3].[Witcher 3]" caption="Witcher 3" attribute="1" defaultMemberUniqueName="[Table3].[Witcher 3].[All]" allUniqueName="[Table3].[Witcher 3].[All]" dimensionUniqueName="[Table3]" displayFolder="" count="0" memberValueDatatype="20" unbalanced="0"/>
    <cacheHierarchy uniqueName="[Table3].[Withcer 3 commentary]" caption="Withcer 3 commentary" attribute="1" defaultMemberUniqueName="[Table3].[Withcer 3 commentary].[All]" allUniqueName="[Table3].[Withcer 3 commentary].[All]" dimensionUniqueName="[Table3]" displayFolder="" count="0" memberValueDatatype="130" unbalanced="0"/>
    <cacheHierarchy uniqueName="[Table9].[Super Score]" caption="Super Score" attribute="1" defaultMemberUniqueName="[Table9].[Super Score].[All]" allUniqueName="[Table9].[Super Score].[All]" dimensionUniqueName="[Table9]" displayFolder="" count="0" memberValueDatatype="130" unbalanced="0"/>
    <cacheHierarchy uniqueName="[Table9].[Horizon Zero dawn]" caption="Horizon Zero dawn" attribute="1" defaultMemberUniqueName="[Table9].[Horizon Zero dawn].[All]" allUniqueName="[Table9].[Horizon Zero dawn].[All]" dimensionUniqueName="[Table9]" displayFolder="" count="0" memberValueDatatype="5" unbalanced="0"/>
    <cacheHierarchy uniqueName="[Table9].[Column3]" caption="Column3" attribute="1" defaultMemberUniqueName="[Table9].[Column3].[All]" allUniqueName="[Table9].[Column3].[All]" dimensionUniqueName="[Table9]" displayFolder="" count="0" memberValueDatatype="130" unbalanced="0"/>
    <cacheHierarchy uniqueName="[Table9].[God of War]" caption="God of War" attribute="1" defaultMemberUniqueName="[Table9].[God of War].[All]" allUniqueName="[Table9].[God of War].[All]" dimensionUniqueName="[Table9]" displayFolder="" count="0" memberValueDatatype="5" unbalanced="0"/>
    <cacheHierarchy uniqueName="[Table9].[Column5]" caption="Column5" attribute="1" defaultMemberUniqueName="[Table9].[Column5].[All]" allUniqueName="[Table9].[Column5].[All]" dimensionUniqueName="[Table9]" displayFolder="" count="0" memberValueDatatype="130" unbalanced="0"/>
    <cacheHierarchy uniqueName="[Table9].[Horizon Forbidden west]" caption="Horizon Forbidden west" attribute="1" defaultMemberUniqueName="[Table9].[Horizon Forbidden west].[All]" allUniqueName="[Table9].[Horizon Forbidden west].[All]" dimensionUniqueName="[Table9]" displayFolder="" count="0" memberValueDatatype="5" unbalanced="0"/>
    <cacheHierarchy uniqueName="[Table9].[Column7]" caption="Column7" attribute="1" defaultMemberUniqueName="[Table9].[Column7].[All]" allUniqueName="[Table9].[Column7].[All]" dimensionUniqueName="[Table9]" displayFolder="" count="0" memberValueDatatype="130" unbalanced="0"/>
    <cacheHierarchy uniqueName="[Table9].[Cyberpunk]" caption="Cyberpunk" attribute="1" defaultMemberUniqueName="[Table9].[Cyberpunk].[All]" allUniqueName="[Table9].[Cyberpunk].[All]" dimensionUniqueName="[Table9]" displayFolder="" count="0" memberValueDatatype="5" unbalanced="0"/>
    <cacheHierarchy uniqueName="[Table9].[Column9]" caption="Column9" attribute="1" defaultMemberUniqueName="[Table9].[Column9].[All]" allUniqueName="[Table9].[Column9].[All]" dimensionUniqueName="[Table9]" displayFolder="" count="0" memberValueDatatype="130" unbalanced="0"/>
    <cacheHierarchy uniqueName="[Table9].[Mass effect 2]" caption="Mass effect 2" attribute="1" defaultMemberUniqueName="[Table9].[Mass effect 2].[All]" allUniqueName="[Table9].[Mass effect 2].[All]" dimensionUniqueName="[Table9]" displayFolder="" count="0" memberValueDatatype="5" unbalanced="0"/>
    <cacheHierarchy uniqueName="[Table9].[Column11]" caption="Column11" attribute="1" defaultMemberUniqueName="[Table9].[Column11].[All]" allUniqueName="[Table9].[Column11].[All]" dimensionUniqueName="[Table9]" displayFolder="" count="0" memberValueDatatype="130" unbalanced="0"/>
    <cacheHierarchy uniqueName="[Table9].[Skyrim]" caption="Skyrim" attribute="1" defaultMemberUniqueName="[Table9].[Skyrim].[All]" allUniqueName="[Table9].[Skyrim].[All]" dimensionUniqueName="[Table9]" displayFolder="" count="0" memberValueDatatype="5" unbalanced="0"/>
    <cacheHierarchy uniqueName="[Table9].[Column13]" caption="Column13" attribute="1" defaultMemberUniqueName="[Table9].[Column13].[All]" allUniqueName="[Table9].[Column13].[All]" dimensionUniqueName="[Table9]" displayFolder="" count="0" memberValueDatatype="130" unbalanced="0"/>
    <cacheHierarchy uniqueName="[Table9].[Deus Ex Human Revolution]" caption="Deus Ex Human Revolution" attribute="1" defaultMemberUniqueName="[Table9].[Deus Ex Human Revolution].[All]" allUniqueName="[Table9].[Deus Ex Human Revolution].[All]" dimensionUniqueName="[Table9]" displayFolder="" count="0" memberValueDatatype="5" unbalanced="0"/>
    <cacheHierarchy uniqueName="[Table9].[Column15]" caption="Column15" attribute="1" defaultMemberUniqueName="[Table9].[Column15].[All]" allUniqueName="[Table9].[Column15].[All]" dimensionUniqueName="[Table9]" displayFolder="" count="0" memberValueDatatype="130" unbalanced="0"/>
    <cacheHierarchy uniqueName="[Table9].[Witcher 3]" caption="Witcher 3" attribute="1" defaultMemberUniqueName="[Table9].[Witcher 3].[All]" allUniqueName="[Table9].[Witcher 3].[All]" dimensionUniqueName="[Table9]" displayFolder="" count="0" memberValueDatatype="5" unbalanced="0"/>
    <cacheHierarchy uniqueName="[Table9].[Column17]" caption="Column17" attribute="1" defaultMemberUniqueName="[Table9].[Column17].[All]" allUniqueName="[Table9].[Column17].[All]" dimensionUniqueName="[Table9]" displayFolder="" count="0" memberValueDatatype="130" unbalanced="0"/>
    <cacheHierarchy uniqueName="[WorldGameDesign].[Criteria]" caption="Criteria" attribute="1" defaultMemberUniqueName="[WorldGameDesign].[Criteria].[All]" allUniqueName="[WorldGameDesign].[Criteria].[All]" dimensionUniqueName="[WorldGameDesign]" displayFolder="" count="0" memberValueDatatype="130" unbalanced="0"/>
    <cacheHierarchy uniqueName="[WorldGameDesign].[Horizon Zero Dawn]" caption="Horizon Zero Dawn" attribute="1" defaultMemberUniqueName="[WorldGameDesign].[Horizon Zero Dawn].[All]" allUniqueName="[WorldGameDesign].[Horizon Zero Dawn].[All]" dimensionUniqueName="[WorldGameDesign]" displayFolder="" count="0" memberValueDatatype="20" unbalanced="0"/>
    <cacheHierarchy uniqueName="[WorldGameDesign].[HZD comment]" caption="HZD comment" attribute="1" defaultMemberUniqueName="[WorldGameDesign].[HZD comment].[All]" allUniqueName="[WorldGameDesign].[HZD comment].[All]" dimensionUniqueName="[WorldGameDesign]" displayFolder="" count="0" memberValueDatatype="130" unbalanced="0"/>
    <cacheHierarchy uniqueName="[WorldGameDesign].[God of War]" caption="God of War" attribute="1" defaultMemberUniqueName="[WorldGameDesign].[God of War].[All]" allUniqueName="[WorldGameDesign].[God of War].[All]" dimensionUniqueName="[WorldGameDesign]" displayFolder="" count="0" memberValueDatatype="20" unbalanced="0"/>
    <cacheHierarchy uniqueName="[WorldGameDesign].[GOW comment]" caption="GOW comment" attribute="1" defaultMemberUniqueName="[WorldGameDesign].[GOW comment].[All]" allUniqueName="[WorldGameDesign].[GOW comment].[All]" dimensionUniqueName="[WorldGameDesign]" displayFolder="" count="0" memberValueDatatype="130" unbalanced="0"/>
    <cacheHierarchy uniqueName="[WorldGameDesign].[Horizon forbidden West]" caption="Horizon forbidden West" attribute="1" defaultMemberUniqueName="[WorldGameDesign].[Horizon forbidden West].[All]" allUniqueName="[WorldGameDesign].[Horizon forbidden West].[All]" dimensionUniqueName="[WorldGameDesign]" displayFolder="" count="0" memberValueDatatype="20" unbalanced="0"/>
    <cacheHierarchy uniqueName="[WorldGameDesign].[Forbiden West Comment]" caption="Forbiden West Comment" attribute="1" defaultMemberUniqueName="[WorldGameDesign].[Forbiden West Comment].[All]" allUniqueName="[WorldGameDesign].[Forbiden West Comment].[All]" dimensionUniqueName="[WorldGameDesign]" displayFolder="" count="0" memberValueDatatype="130" unbalanced="0"/>
    <cacheHierarchy uniqueName="[WorldGameDesign].[Cyberpunk]" caption="Cyberpunk" attribute="1" defaultMemberUniqueName="[WorldGameDesign].[Cyberpunk].[All]" allUniqueName="[WorldGameDesign].[Cyberpunk].[All]" dimensionUniqueName="[WorldGameDesign]" displayFolder="" count="0" memberValueDatatype="20" unbalanced="0"/>
    <cacheHierarchy uniqueName="[WorldGameDesign].[Cyberpunk commentary]" caption="Cyberpunk commentary" attribute="1" defaultMemberUniqueName="[WorldGameDesign].[Cyberpunk commentary].[All]" allUniqueName="[WorldGameDesign].[Cyberpunk commentary].[All]" dimensionUniqueName="[WorldGameDesign]" displayFolder="" count="0" memberValueDatatype="130" unbalanced="0"/>
    <cacheHierarchy uniqueName="[WorldGameDesign].[Mass effect 2]" caption="Mass effect 2" attribute="1" defaultMemberUniqueName="[WorldGameDesign].[Mass effect 2].[All]" allUniqueName="[WorldGameDesign].[Mass effect 2].[All]" dimensionUniqueName="[WorldGameDesign]" displayFolder="" count="0" memberValueDatatype="20" unbalanced="0"/>
    <cacheHierarchy uniqueName="[WorldGameDesign].[Mass Effect 2 commentary]" caption="Mass Effect 2 commentary" attribute="1" defaultMemberUniqueName="[WorldGameDesign].[Mass Effect 2 commentary].[All]" allUniqueName="[WorldGameDesign].[Mass Effect 2 commentary].[All]" dimensionUniqueName="[WorldGameDesign]" displayFolder="" count="0" memberValueDatatype="130" unbalanced="0"/>
    <cacheHierarchy uniqueName="[WorldGameDesign].[Skyrim]" caption="Skyrim" attribute="1" defaultMemberUniqueName="[WorldGameDesign].[Skyrim].[All]" allUniqueName="[WorldGameDesign].[Skyrim].[All]" dimensionUniqueName="[WorldGameDesign]" displayFolder="" count="0" memberValueDatatype="20" unbalanced="0"/>
    <cacheHierarchy uniqueName="[WorldGameDesign].[Skyrim commentary]" caption="Skyrim commentary" attribute="1" defaultMemberUniqueName="[WorldGameDesign].[Skyrim commentary].[All]" allUniqueName="[WorldGameDesign].[Skyrim commentary].[All]" dimensionUniqueName="[WorldGameDesign]" displayFolder="" count="0" memberValueDatatype="130" unbalanced="0"/>
    <cacheHierarchy uniqueName="[WorldGameDesign].[Deus Ex Human Revolution]" caption="Deus Ex Human Revolution" attribute="1" defaultMemberUniqueName="[WorldGameDesign].[Deus Ex Human Revolution].[All]" allUniqueName="[WorldGameDesign].[Deus Ex Human Revolution].[All]" dimensionUniqueName="[WorldGameDesign]" displayFolder="" count="0" memberValueDatatype="20" unbalanced="0"/>
    <cacheHierarchy uniqueName="[WorldGameDesign].[DE HR revolution]" caption="DE HR revolution" attribute="1" defaultMemberUniqueName="[WorldGameDesign].[DE HR revolution].[All]" allUniqueName="[WorldGameDesign].[DE HR revolution].[All]" dimensionUniqueName="[WorldGameDesign]" displayFolder="" count="0" memberValueDatatype="130" unbalanced="0"/>
    <cacheHierarchy uniqueName="[WorldGameDesign].[Witcher 3]" caption="Witcher 3" attribute="1" defaultMemberUniqueName="[WorldGameDesign].[Witcher 3].[All]" allUniqueName="[WorldGameDesign].[Witcher 3].[All]" dimensionUniqueName="[WorldGameDesign]" displayFolder="" count="0" memberValueDatatype="5" unbalanced="0"/>
    <cacheHierarchy uniqueName="[WorldGameDesign].[Witcher commentary]" caption="Witcher commentary" attribute="1" defaultMemberUniqueName="[WorldGameDesign].[Witcher commentary].[All]" allUniqueName="[WorldGameDesign].[Witcher commentary].[All]" dimensionUniqueName="[WorldGameDesign]" displayFolder="" count="0" memberValueDatatype="130" unbalanced="0"/>
    <cacheHierarchy uniqueName="[Measures].[__XL_Count WorldGameDesign]" caption="__XL_Count WorldGameDesign" measure="1" displayFolder="" measureGroup="WorldGameDesign" count="0" hidden="1"/>
    <cacheHierarchy uniqueName="[Measures].[__XL_Count Narrative]" caption="__XL_Count Narrative" measure="1" displayFolder="" measureGroup="Narrative" count="0" hidden="1"/>
    <cacheHierarchy uniqueName="[Measures].[__XL_Count Gameplay]" caption="__XL_Count Gameplay" measure="1" displayFolder="" measureGroup="Gameplay" count="0" hidden="1"/>
    <cacheHierarchy uniqueName="[Measures].[__XL_Count Features]" caption="__XL_Count Features" measure="1" displayFolder="" measureGroup="Features" count="0" hidden="1"/>
    <cacheHierarchy uniqueName="[Measures].[__XL_Count Buisness]" caption="__XL_Count Buisness" measure="1" displayFolder="" measureGroup="Buisness" count="0" hidden="1"/>
    <cacheHierarchy uniqueName="[Measures].[__XL_Count Personal]" caption="__XL_Count Personal" measure="1" displayFolder="" measureGroup="Personal" count="0" hidden="1"/>
    <cacheHierarchy uniqueName="[Measures].[__XL_Count Table10]" caption="__XL_Count Table10" measure="1" displayFolder="" measureGroup="Table10" count="0" hidden="1"/>
    <cacheHierarchy uniqueName="[Measures].[__XL_Count GameScores]" caption="__XL_Count GameScores" measure="1" displayFolder="" measureGroup="GameScores" count="0" hidden="1"/>
    <cacheHierarchy uniqueName="[Measures].[__XL_Count Table3]" caption="__XL_Count Table3" measure="1" displayFolder="" measureGroup="Table3" count="0" hidden="1"/>
    <cacheHierarchy uniqueName="[Measures].[__XL_Count Table9]" caption="__XL_Count Table9" measure="1" displayFolder="" measureGroup="Table9" count="0" hidden="1"/>
    <cacheHierarchy uniqueName="[Measures].[__No measures defined]" caption="__No measures defined" measure="1" displayFolder="" count="0" hidden="1"/>
    <cacheHierarchy uniqueName="[Measures].[Sum of Horizon Zero Dawn 2]" caption="Sum of Horizon Zero Dawn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Sum of God of War 2]" caption="Sum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forbidden West 2]" caption="Sum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Cyberpunk 2]" caption="Sum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 of Mass effect 2 2]" caption="Sum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Sum of Skyrim 2]" caption="Sum of Skyrim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 of Deus Ex Human Revolution]" caption="Sum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Horizon Zero Dawn 3]" caption="Sum of Horizon Zero Dawn 3" measure="1" displayFolder="" measureGroup="Narrativ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God of War 3]" caption="Sum of God of War 3" measure="1" displayFolder="" measureGroup="Narrati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Horizon forbidden West 3]" caption="Sum of Horizon forbidden West 3" measure="1" displayFolder="" measureGroup="Narrativ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Cyberpunk 3]" caption="Sum of Cyberpunk 3" measure="1" displayFolder="" measureGroup="Narrativ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Mass effect 2 3]" caption="Sum of Mass effect 2 3" measure="1" displayFolder="" measureGroup="Narrativ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Skyrim 3]" caption="Sum of Skyrim 3" measure="1" displayFolder="" measureGroup="Narrativ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Deus Ex Human Revolution 2]" caption="Sum of Deus Ex Human Revolution 2" measure="1" displayFolder="" measureGroup="Narrativ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Horizon Zero Dawn 4]" caption="Sum of Horizon Zero Dawn 4" measure="1" displayFolder="" measureGroup="Gamepla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God of War 4]" caption="Sum of God of War 4" measure="1" displayFolder="" measureGroup="Gameplay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orizon forbidden West 4]" caption="Sum of Horizon forbidden West 4" measure="1" displayFolder="" measureGroup="Gamepla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yberpunk 4]" caption="Sum of Cyberpunk 4" measure="1" displayFolder="" measureGroup="Gameplay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ass effect 2 4]" caption="Sum of Mass effect 2 4" measure="1" displayFolder="" measureGroup="Gamepla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kyrim 4]" caption="Sum of Skyrim 4" measure="1" displayFolder="" measureGroup="Gamepla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Deus Ex Human Revolution 3]" caption="Sum of Deus Ex Human Revolution 3" measure="1" displayFolder="" measureGroup="Gameplay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Horizon Zero Dawn 5]" caption="Sum of Horizon Zero Dawn 5" measure="1" displayFolder="" measureGroup="Featur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God of War 5]" caption="Sum of God of War 5" measure="1" displayFolder="" measureGroup="Featur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Horizon forbidden West 5]" caption="Sum of Horizon forbidden West 5" measure="1" displayFolder="" measureGroup="Featur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yberpunk 5]" caption="Sum of Cyberpunk 5" measure="1" displayFolder="" measureGroup="Featur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ass effect 2 5]" caption="Sum of Mass effect 2 5" measure="1" displayFolder="" measureGroup="Featur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kyrim 5]" caption="Sum of Skyrim 5" measure="1" displayFolder="" measureGroup="Featur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eus Ex Human Revolution 4]" caption="Sum of Deus Ex Human Revolution 4" measure="1" displayFolder="" measureGroup="Featur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Horizon Zero Dawn 6]" caption="Sum of Horizon Zero Dawn 6" measure="1" displayFolder="" measureGroup="Buisnes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d of War 6]" caption="Sum of God of War 6" measure="1" displayFolder="" measureGroup="Buis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rizon forbidden West 6]" caption="Sum of Horizon forbidden West 6" measure="1" displayFolder="" measureGroup="Buisnes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yberpunk 6]" caption="Sum of Cyberpunk 6" measure="1" displayFolder="" measureGroup="Buisnes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ss effect 2 6]" caption="Sum of Mass effect 2 6" measure="1" displayFolder="" measureGroup="Buisnes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kyrim 6]" caption="Sum of Skyrim 6" measure="1" displayFolder="" measureGroup="Buisn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us Ex Human Revolution 5]" caption="Sum of Deus Ex Human Revolution 5" measure="1" displayFolder="" measureGroup="Buisnes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rizon Zero Dawn 7]" caption="Sum of Horizon Zero Dawn 7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God of War 7]" caption="Sum of God of War 7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Horizon forbidden West 7]" caption="Sum of Horizon forbidden West 7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Cyberpunk 7]" caption="Sum of Cyberpunk 7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Mass effect 2 7]" caption="Sum of Mass effect 2 7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Horizon Zero Dawn]" caption="Average of Horizon Zero Daw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Average of Mass effect 2]" caption="Average of Mass effect 2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Cyberpunk]" caption="Average of Cyberpunk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Average of Horizon forbidden West]" caption="Average of Horizon forbidden West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Average of God of War]" caption="Average of God of War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Average of Horizon Zero Dawn 2]" caption="Average of Horizon Zero Dawn 2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Average of Deus Ex Human Revolution]" caption="Average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Average of Skyrim]" caption="Average of Skyrim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Average of Mass effect 2 2]" caption="Average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Average of Cyberpunk 2]" caption="Average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Average of Horizon forbidden West 2]" caption="Average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Average of God of War 2]" caption="Average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Zero Dawn 8]" caption="Sum of Horizon Zero Dawn 8" measure="1" displayFolder="" measureGroup="Table10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God of War 4 2]" caption="Sum of God of War 4 2" measure="1" displayFolder="" measureGroup="Table10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Sum of Horizon Forbidden West 8]" caption="Sum of Horizon Forbidden West 8" measure="1" displayFolder="" measureGroup="Table10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Cyberpunk 8]" caption="Sum of Cyberpunk 8" measure="1" displayFolder="" measureGroup="Table10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Mass effect 2 8]" caption="Sum of Mass effect 2 8" measure="1" displayFolder="" measureGroup="Table10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Sum of Skyrim 7]" caption="Sum of Skyrim 7" measure="1" displayFolder="" measureGroup="Table10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eus Ex HR]" caption="Sum of Deus Ex HR" measure="1" displayFolder="" measureGroup="Table10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Witcher 3]" caption="Sum of Witcher 3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9"/>
        </ext>
      </extLst>
    </cacheHierarchy>
    <cacheHierarchy uniqueName="[Measures].[Sum of Witcher 3 2]" caption="Sum of Witcher 3 2" measure="1" displayFolder="" measureGroup="Narrativ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Witcher 3 3]" caption="Sum of Witcher 3 3" measure="1" displayFolder="" measureGroup="Gamepla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Witcher 3 4]" caption="Sum of Witcher 3 4" measure="1" displayFolder="" measureGroup="Featur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Witcher 3 5]" caption="Sum of Witcher 3 5" measure="1" displayFolder="" measureGroup="Buisnes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rizon Zero Dawn]" caption="Sum of Horizon Zero Dawn" measure="1" displayFolder="" measureGroup="GameScor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God of War]" caption="Sum of God of War" measure="1" displayFolder="" measureGroup="GameScore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Horizon Forbidden West]" caption="Sum of Horizon Forbidden West" measure="1" displayFolder="" measureGroup="GameScor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Cyberpunk]" caption="Sum of Cyberpunk" measure="1" displayFolder="" measureGroup="GameScore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ss Effect 2]" caption="Sum of Mass Effect 2" measure="1" displayFolder="" measureGroup="GameScor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kyrim]" caption="Sum of Skyrim" measure="1" displayFolder="" measureGroup="GameScore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Deus Ex  Human Revolution]" caption="Sum of Deus Ex  Human Revolution" measure="1" displayFolder="" measureGroup="GameScore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Witcher 3 6]" caption="Sum of Witcher 3 6" measure="1" displayFolder="" measureGroup="GameScore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Skyrim 8]" caption="Sum of Skyrim 8" measure="1" displayFolder="" measureGroup="Personal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Sum of Deus Ex Human Revolution 6]" caption="Sum of Deus Ex Human Revolution 6" measure="1" displayFolder="" measureGroup="Personal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Witcher 3 7]" caption="Sum of Witcher 3 7" measure="1" displayFolder="" measureGroup="Personal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Horizon Zero Dawn 9]" caption="Sum of Horizon Zero Dawn 9" measure="1" displayFolder="" measureGroup="Table3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 of God of War 8]" caption="Sum of God of War 8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Horizon forbidden West 9]" caption="Sum of Horizon forbidden West 9" measure="1" displayFolder="" measureGroup="Table3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Sum of Cyberpunk 9]" caption="Sum of Cyberpunk 9" measure="1" displayFolder="" measureGroup="Table3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Sum of Mass effect 2 9]" caption="Sum of Mass effect 2 9" measure="1" displayFolder="" measureGroup="Table3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Sum of Skyrim 9]" caption="Sum of Skyrim 9" measure="1" displayFolder="" measureGroup="Table3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Sum of Deus Ex Human Revolution 7]" caption="Sum of Deus Ex Human Revolution 7" measure="1" displayFolder="" measureGroup="Table3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Witcher 3 8]" caption="Sum of Witcher 3 8" measure="1" displayFolder="" measureGroup="Table3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Horizon Zero dawn 10]" caption="Sum of Horizon Zero dawn 10" measure="1" displayFolder="" measureGroup="Table9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God of War 9]" caption="Sum of God of War 9" measure="1" displayFolder="" measureGroup="Table9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Sum of Horizon Forbidden west 10]" caption="Sum of Horizon Forbidden west 10" measure="1" displayFolder="" measureGroup="Table9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Sum of Cyberpunk 10]" caption="Sum of Cyberpunk 10" measure="1" displayFolder="" measureGroup="Table9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Mass effect 2 10]" caption="Sum of Mass effect 2 10" measure="1" displayFolder="" measureGroup="Table9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Sum of Skyrim 10]" caption="Sum of Skyrim 10" measure="1" displayFolder="" measureGroup="Table9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Deus Ex Human Revolution 8]" caption="Sum of Deus Ex Human Revolution 8" measure="1" displayFolder="" measureGroup="Table9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Sum of Witcher 3 9]" caption="Sum of Witcher 3 9" measure="1" displayFolder="" measureGroup="Table9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</cacheHierarchies>
  <kpis count="0"/>
  <dimensions count="11">
    <dimension name="Buisness" uniqueName="[Buisness]" caption="Buisness"/>
    <dimension name="Features" uniqueName="[Features]" caption="Features"/>
    <dimension name="Gameplay" uniqueName="[Gameplay]" caption="Gameplay"/>
    <dimension name="GameScores" uniqueName="[GameScores]" caption="GameScores"/>
    <dimension measure="1" name="Measures" uniqueName="[Measures]" caption="Measures"/>
    <dimension name="Narrative" uniqueName="[Narrative]" caption="Narrative"/>
    <dimension name="Personal" uniqueName="[Personal]" caption="Personal"/>
    <dimension name="Table10" uniqueName="[Table10]" caption="Table10"/>
    <dimension name="Table3" uniqueName="[Table3]" caption="Table3"/>
    <dimension name="Table9" uniqueName="[Table9]" caption="Table9"/>
    <dimension name="WorldGameDesign" uniqueName="[WorldGameDesign]" caption="WorldGameDesign"/>
  </dimensions>
  <measureGroups count="10">
    <measureGroup name="Buisness" caption="Buisness"/>
    <measureGroup name="Features" caption="Features"/>
    <measureGroup name="Gameplay" caption="Gameplay"/>
    <measureGroup name="GameScores" caption="GameScores"/>
    <measureGroup name="Narrative" caption="Narrative"/>
    <measureGroup name="Personal" caption="Personal"/>
    <measureGroup name="Table10" caption="Table10"/>
    <measureGroup name="Table3" caption="Table3"/>
    <measureGroup name="Table9" caption="Table9"/>
    <measureGroup name="WorldGameDesign" caption="WorldGameDesign"/>
  </measureGroups>
  <maps count="10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2980978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44.936463888887" backgroundQuery="1" createdVersion="6" refreshedVersion="6" minRefreshableVersion="3" recordCount="0" supportSubquery="1" supportAdvancedDrill="1" xr:uid="{609BB47A-4A48-4C87-9AB5-A35A0256BBE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um of Horizon Zero dawn 10]" caption="Sum of Horizon Zero dawn 10" numFmtId="0" hierarchy="255" level="32767"/>
    <cacheField name="[Measures].[Sum of God of War 9]" caption="Sum of God of War 9" numFmtId="0" hierarchy="256" level="32767"/>
    <cacheField name="[Measures].[Sum of Horizon Forbidden west 10]" caption="Sum of Horizon Forbidden west 10" numFmtId="0" hierarchy="257" level="32767"/>
    <cacheField name="[Measures].[Sum of Cyberpunk 10]" caption="Sum of Cyberpunk 10" numFmtId="0" hierarchy="258" level="32767"/>
    <cacheField name="[Measures].[Sum of Mass effect 2 10]" caption="Sum of Mass effect 2 10" numFmtId="0" hierarchy="259" level="32767"/>
    <cacheField name="[Measures].[Sum of Skyrim 10]" caption="Sum of Skyrim 10" numFmtId="0" hierarchy="260" level="32767"/>
    <cacheField name="[Measures].[Sum of Deus Ex Human Revolution 8]" caption="Sum of Deus Ex Human Revolution 8" numFmtId="0" hierarchy="261" level="32767"/>
    <cacheField name="[Measures].[Sum of Witcher 3 9]" caption="Sum of Witcher 3 9" numFmtId="0" hierarchy="262" level="32767"/>
  </cacheFields>
  <cacheHierarchies count="263">
    <cacheHierarchy uniqueName="[Buisness].[Criteria]" caption="Criteria" attribute="1" defaultMemberUniqueName="[Buisness].[Criteria].[All]" allUniqueName="[Buisness].[Criteria].[All]" dimensionUniqueName="[Buisness]" displayFolder="" count="0" memberValueDatatype="130" unbalanced="0"/>
    <cacheHierarchy uniqueName="[Buisness].[Horizon Zero Dawn]" caption="Horizon Zero Dawn" attribute="1" defaultMemberUniqueName="[Buisness].[Horizon Zero Dawn].[All]" allUniqueName="[Buisness].[Horizon Zero Dawn].[All]" dimensionUniqueName="[Buisness]" displayFolder="" count="0" memberValueDatatype="5" unbalanced="0"/>
    <cacheHierarchy uniqueName="[Buisness].[HZD comment]" caption="HZD comment" attribute="1" defaultMemberUniqueName="[Buisness].[HZD comment].[All]" allUniqueName="[Buisness].[HZD comment].[All]" dimensionUniqueName="[Buisness]" displayFolder="" count="0" memberValueDatatype="130" unbalanced="0"/>
    <cacheHierarchy uniqueName="[Buisness].[God of War]" caption="God of War" attribute="1" defaultMemberUniqueName="[Buisness].[God of War].[All]" allUniqueName="[Buisness].[God of War].[All]" dimensionUniqueName="[Buisness]" displayFolder="" count="0" memberValueDatatype="5" unbalanced="0"/>
    <cacheHierarchy uniqueName="[Buisness].[GOW comment]" caption="GOW comment" attribute="1" defaultMemberUniqueName="[Buisness].[GOW comment].[All]" allUniqueName="[Buisness].[GOW comment].[All]" dimensionUniqueName="[Buisness]" displayFolder="" count="0" memberValueDatatype="130" unbalanced="0"/>
    <cacheHierarchy uniqueName="[Buisness].[Horizon forbidden West]" caption="Horizon forbidden West" attribute="1" defaultMemberUniqueName="[Buisness].[Horizon forbidden West].[All]" allUniqueName="[Buisness].[Horizon forbidden West].[All]" dimensionUniqueName="[Buisness]" displayFolder="" count="0" memberValueDatatype="20" unbalanced="0"/>
    <cacheHierarchy uniqueName="[Buisness].[Forbiden West Comment]" caption="Forbiden West Comment" attribute="1" defaultMemberUniqueName="[Buisness].[Forbiden West Comment].[All]" allUniqueName="[Buisness].[Forbiden West Comment].[All]" dimensionUniqueName="[Buisness]" displayFolder="" count="0" memberValueDatatype="130" unbalanced="0"/>
    <cacheHierarchy uniqueName="[Buisness].[Cyberpunk]" caption="Cyberpunk" attribute="1" defaultMemberUniqueName="[Buisness].[Cyberpunk].[All]" allUniqueName="[Buisness].[Cyberpunk].[All]" dimensionUniqueName="[Buisness]" displayFolder="" count="0" memberValueDatatype="5" unbalanced="0"/>
    <cacheHierarchy uniqueName="[Buisness].[Cyberpunk commentary]" caption="Cyberpunk commentary" attribute="1" defaultMemberUniqueName="[Buisness].[Cyberpunk commentary].[All]" allUniqueName="[Buisness].[Cyberpunk commentary].[All]" dimensionUniqueName="[Buisness]" displayFolder="" count="0" memberValueDatatype="130" unbalanced="0"/>
    <cacheHierarchy uniqueName="[Buisness].[Mass effect 2]" caption="Mass effect 2" attribute="1" defaultMemberUniqueName="[Buisness].[Mass effect 2].[All]" allUniqueName="[Buisness].[Mass effect 2].[All]" dimensionUniqueName="[Buisness]" displayFolder="" count="0" memberValueDatatype="5" unbalanced="0"/>
    <cacheHierarchy uniqueName="[Buisness].[Mass Effect 2 commentary]" caption="Mass Effect 2 commentary" attribute="1" defaultMemberUniqueName="[Buisness].[Mass Effect 2 commentary].[All]" allUniqueName="[Buisness].[Mass Effect 2 commentary].[All]" dimensionUniqueName="[Buisness]" displayFolder="" count="0" memberValueDatatype="130" unbalanced="0"/>
    <cacheHierarchy uniqueName="[Buisness].[Skyrim]" caption="Skyrim" attribute="1" defaultMemberUniqueName="[Buisness].[Skyrim].[All]" allUniqueName="[Buisness].[Skyrim].[All]" dimensionUniqueName="[Buisness]" displayFolder="" count="0" memberValueDatatype="5" unbalanced="0"/>
    <cacheHierarchy uniqueName="[Buisness].[Skyrim commentary]" caption="Skyrim commentary" attribute="1" defaultMemberUniqueName="[Buisness].[Skyrim commentary].[All]" allUniqueName="[Buisness].[Skyrim commentary].[All]" dimensionUniqueName="[Buisness]" displayFolder="" count="0" memberValueDatatype="130" unbalanced="0"/>
    <cacheHierarchy uniqueName="[Buisness].[Deus Ex Human Revolution]" caption="Deus Ex Human Revolution" attribute="1" defaultMemberUniqueName="[Buisness].[Deus Ex Human Revolution].[All]" allUniqueName="[Buisness].[Deus Ex Human Revolution].[All]" dimensionUniqueName="[Buisness]" displayFolder="" count="0" memberValueDatatype="5" unbalanced="0"/>
    <cacheHierarchy uniqueName="[Buisness].[DE HR Commentary]" caption="DE HR Commentary" attribute="1" defaultMemberUniqueName="[Buisness].[DE HR Commentary].[All]" allUniqueName="[Buisness].[DE HR Commentary].[All]" dimensionUniqueName="[Buisness]" displayFolder="" count="0" memberValueDatatype="130" unbalanced="0"/>
    <cacheHierarchy uniqueName="[Buisness].[Witcher 3]" caption="Witcher 3" attribute="1" defaultMemberUniqueName="[Buisness].[Witcher 3].[All]" allUniqueName="[Buisness].[Witcher 3].[All]" dimensionUniqueName="[Buisness]" displayFolder="" count="0" memberValueDatatype="5" unbalanced="0"/>
    <cacheHierarchy uniqueName="[Buisness].[Witcher commentary]" caption="Witcher commentary" attribute="1" defaultMemberUniqueName="[Buisness].[Witcher commentary].[All]" allUniqueName="[Buisness].[Witcher commentary].[All]" dimensionUniqueName="[Buisness]" displayFolder="" count="0" memberValueDatatype="130" unbalanced="0"/>
    <cacheHierarchy uniqueName="[Features].[Criteria]" caption="Criteria" attribute="1" defaultMemberUniqueName="[Features].[Criteria].[All]" allUniqueName="[Features].[Criteria].[All]" dimensionUniqueName="[Features]" displayFolder="" count="0" memberValueDatatype="130" unbalanced="0"/>
    <cacheHierarchy uniqueName="[Features].[Horizon Zero Dawn]" caption="Horizon Zero Dawn" attribute="1" defaultMemberUniqueName="[Features].[Horizon Zero Dawn].[All]" allUniqueName="[Features].[Horizon Zero Dawn].[All]" dimensionUniqueName="[Features]" displayFolder="" count="0" memberValueDatatype="5" unbalanced="0"/>
    <cacheHierarchy uniqueName="[Features].[HZD comment]" caption="HZD comment" attribute="1" defaultMemberUniqueName="[Features].[HZD comment].[All]" allUniqueName="[Features].[HZD comment].[All]" dimensionUniqueName="[Features]" displayFolder="" count="0" memberValueDatatype="130" unbalanced="0"/>
    <cacheHierarchy uniqueName="[Features].[God of War]" caption="God of War" attribute="1" defaultMemberUniqueName="[Features].[God of War].[All]" allUniqueName="[Features].[God of War].[All]" dimensionUniqueName="[Features]" displayFolder="" count="0" memberValueDatatype="5" unbalanced="0"/>
    <cacheHierarchy uniqueName="[Features].[GOW comment]" caption="GOW comment" attribute="1" defaultMemberUniqueName="[Features].[GOW comment].[All]" allUniqueName="[Features].[GOW comment].[All]" dimensionUniqueName="[Features]" displayFolder="" count="0" memberValueDatatype="130" unbalanced="0"/>
    <cacheHierarchy uniqueName="[Features].[Horizon forbidden West]" caption="Horizon forbidden West" attribute="1" defaultMemberUniqueName="[Features].[Horizon forbidden West].[All]" allUniqueName="[Features].[Horizon forbidden West].[All]" dimensionUniqueName="[Features]" displayFolder="" count="0" memberValueDatatype="5" unbalanced="0"/>
    <cacheHierarchy uniqueName="[Features].[Forbiden West Comment]" caption="Forbiden West Comment" attribute="1" defaultMemberUniqueName="[Features].[Forbiden West Comment].[All]" allUniqueName="[Features].[Forbiden West Comment].[All]" dimensionUniqueName="[Features]" displayFolder="" count="0" memberValueDatatype="130" unbalanced="0"/>
    <cacheHierarchy uniqueName="[Features].[Cyberpunk]" caption="Cyberpunk" attribute="1" defaultMemberUniqueName="[Features].[Cyberpunk].[All]" allUniqueName="[Features].[Cyberpunk].[All]" dimensionUniqueName="[Features]" displayFolder="" count="0" memberValueDatatype="5" unbalanced="0"/>
    <cacheHierarchy uniqueName="[Features].[Cyberpunk commentary]" caption="Cyberpunk commentary" attribute="1" defaultMemberUniqueName="[Features].[Cyberpunk commentary].[All]" allUniqueName="[Features].[Cyberpunk commentary].[All]" dimensionUniqueName="[Features]" displayFolder="" count="0" memberValueDatatype="130" unbalanced="0"/>
    <cacheHierarchy uniqueName="[Features].[Mass effect 2]" caption="Mass effect 2" attribute="1" defaultMemberUniqueName="[Features].[Mass effect 2].[All]" allUniqueName="[Features].[Mass effect 2].[All]" dimensionUniqueName="[Features]" displayFolder="" count="0" memberValueDatatype="5" unbalanced="0"/>
    <cacheHierarchy uniqueName="[Features].[Mass Effect 2 commentary]" caption="Mass Effect 2 commentary" attribute="1" defaultMemberUniqueName="[Features].[Mass Effect 2 commentary].[All]" allUniqueName="[Features].[Mass Effect 2 commentary].[All]" dimensionUniqueName="[Features]" displayFolder="" count="0" memberValueDatatype="130" unbalanced="0"/>
    <cacheHierarchy uniqueName="[Features].[Skyrim]" caption="Skyrim" attribute="1" defaultMemberUniqueName="[Features].[Skyrim].[All]" allUniqueName="[Features].[Skyrim].[All]" dimensionUniqueName="[Features]" displayFolder="" count="0" memberValueDatatype="5" unbalanced="0"/>
    <cacheHierarchy uniqueName="[Features].[Skyrim commentary]" caption="Skyrim commentary" attribute="1" defaultMemberUniqueName="[Features].[Skyrim commentary].[All]" allUniqueName="[Features].[Skyrim commentary].[All]" dimensionUniqueName="[Features]" displayFolder="" count="0" memberValueDatatype="130" unbalanced="0"/>
    <cacheHierarchy uniqueName="[Features].[Deus Ex Human Revolution]" caption="Deus Ex Human Revolution" attribute="1" defaultMemberUniqueName="[Features].[Deus Ex Human Revolution].[All]" allUniqueName="[Features].[Deus Ex Human Revolution].[All]" dimensionUniqueName="[Features]" displayFolder="" count="0" memberValueDatatype="5" unbalanced="0"/>
    <cacheHierarchy uniqueName="[Features].[DE HR Commentary]" caption="DE HR Commentary" attribute="1" defaultMemberUniqueName="[Features].[DE HR Commentary].[All]" allUniqueName="[Features].[DE HR Commentary].[All]" dimensionUniqueName="[Features]" displayFolder="" count="0" memberValueDatatype="130" unbalanced="0"/>
    <cacheHierarchy uniqueName="[Features].[Witcher 3]" caption="Witcher 3" attribute="1" defaultMemberUniqueName="[Features].[Witcher 3].[All]" allUniqueName="[Features].[Witcher 3].[All]" dimensionUniqueName="[Features]" displayFolder="" count="0" memberValueDatatype="5" unbalanced="0"/>
    <cacheHierarchy uniqueName="[Features].[Witcher commentary]" caption="Witcher commentary" attribute="1" defaultMemberUniqueName="[Features].[Witcher commentary].[All]" allUniqueName="[Features].[Witcher commentary].[All]" dimensionUniqueName="[Features]" displayFolder="" count="0" memberValueDatatype="130" unbalanced="0"/>
    <cacheHierarchy uniqueName="[Gameplay].[Criteria]" caption="Criteria" attribute="1" defaultMemberUniqueName="[Gameplay].[Criteria].[All]" allUniqueName="[Gameplay].[Criteria].[All]" dimensionUniqueName="[Gameplay]" displayFolder="" count="0" memberValueDatatype="130" unbalanced="0"/>
    <cacheHierarchy uniqueName="[Gameplay].[Horizon Zero Dawn]" caption="Horizon Zero Dawn" attribute="1" defaultMemberUniqueName="[Gameplay].[Horizon Zero Dawn].[All]" allUniqueName="[Gameplay].[Horizon Zero Dawn].[All]" dimensionUniqueName="[Gameplay]" displayFolder="" count="0" memberValueDatatype="20" unbalanced="0"/>
    <cacheHierarchy uniqueName="[Gameplay].[HZD comment]" caption="HZD comment" attribute="1" defaultMemberUniqueName="[Gameplay].[HZD comment].[All]" allUniqueName="[Gameplay].[HZD comment].[All]" dimensionUniqueName="[Gameplay]" displayFolder="" count="0" memberValueDatatype="130" unbalanced="0"/>
    <cacheHierarchy uniqueName="[Gameplay].[God of War]" caption="God of War" attribute="1" defaultMemberUniqueName="[Gameplay].[God of War].[All]" allUniqueName="[Gameplay].[God of War].[All]" dimensionUniqueName="[Gameplay]" displayFolder="" count="0" memberValueDatatype="20" unbalanced="0"/>
    <cacheHierarchy uniqueName="[Gameplay].[GOW comment]" caption="GOW comment" attribute="1" defaultMemberUniqueName="[Gameplay].[GOW comment].[All]" allUniqueName="[Gameplay].[GOW comment].[All]" dimensionUniqueName="[Gameplay]" displayFolder="" count="0" memberValueDatatype="130" unbalanced="0"/>
    <cacheHierarchy uniqueName="[Gameplay].[Horizon forbidden West]" caption="Horizon forbidden West" attribute="1" defaultMemberUniqueName="[Gameplay].[Horizon forbidden West].[All]" allUniqueName="[Gameplay].[Horizon forbidden West].[All]" dimensionUniqueName="[Gameplay]" displayFolder="" count="0" memberValueDatatype="20" unbalanced="0"/>
    <cacheHierarchy uniqueName="[Gameplay].[Forbiden West Comment]" caption="Forbiden West Comment" attribute="1" defaultMemberUniqueName="[Gameplay].[Forbiden West Comment].[All]" allUniqueName="[Gameplay].[Forbiden West Comment].[All]" dimensionUniqueName="[Gameplay]" displayFolder="" count="0" memberValueDatatype="130" unbalanced="0"/>
    <cacheHierarchy uniqueName="[Gameplay].[Cyberpunk]" caption="Cyberpunk" attribute="1" defaultMemberUniqueName="[Gameplay].[Cyberpunk].[All]" allUniqueName="[Gameplay].[Cyberpunk].[All]" dimensionUniqueName="[Gameplay]" displayFolder="" count="0" memberValueDatatype="20" unbalanced="0"/>
    <cacheHierarchy uniqueName="[Gameplay].[Cyberpunk commentary]" caption="Cyberpunk commentary" attribute="1" defaultMemberUniqueName="[Gameplay].[Cyberpunk commentary].[All]" allUniqueName="[Gameplay].[Cyberpunk commentary].[All]" dimensionUniqueName="[Gameplay]" displayFolder="" count="0" memberValueDatatype="130" unbalanced="0"/>
    <cacheHierarchy uniqueName="[Gameplay].[Mass effect 2]" caption="Mass effect 2" attribute="1" defaultMemberUniqueName="[Gameplay].[Mass effect 2].[All]" allUniqueName="[Gameplay].[Mass effect 2].[All]" dimensionUniqueName="[Gameplay]" displayFolder="" count="0" memberValueDatatype="20" unbalanced="0"/>
    <cacheHierarchy uniqueName="[Gameplay].[Mass Effect 2 commentary]" caption="Mass Effect 2 commentary" attribute="1" defaultMemberUniqueName="[Gameplay].[Mass Effect 2 commentary].[All]" allUniqueName="[Gameplay].[Mass Effect 2 commentary].[All]" dimensionUniqueName="[Gameplay]" displayFolder="" count="0" memberValueDatatype="130" unbalanced="0"/>
    <cacheHierarchy uniqueName="[Gameplay].[Skyrim]" caption="Skyrim" attribute="1" defaultMemberUniqueName="[Gameplay].[Skyrim].[All]" allUniqueName="[Gameplay].[Skyrim].[All]" dimensionUniqueName="[Gameplay]" displayFolder="" count="0" memberValueDatatype="20" unbalanced="0"/>
    <cacheHierarchy uniqueName="[Gameplay].[Skyrim commentary]" caption="Skyrim commentary" attribute="1" defaultMemberUniqueName="[Gameplay].[Skyrim commentary].[All]" allUniqueName="[Gameplay].[Skyrim commentary].[All]" dimensionUniqueName="[Gameplay]" displayFolder="" count="0" memberValueDatatype="130" unbalanced="0"/>
    <cacheHierarchy uniqueName="[Gameplay].[Deus Ex Human Revolution]" caption="Deus Ex Human Revolution" attribute="1" defaultMemberUniqueName="[Gameplay].[Deus Ex Human Revolution].[All]" allUniqueName="[Gameplay].[Deus Ex Human Revolution].[All]" dimensionUniqueName="[Gameplay]" displayFolder="" count="0" memberValueDatatype="20" unbalanced="0"/>
    <cacheHierarchy uniqueName="[Gameplay].[DE HR Commentary]" caption="DE HR Commentary" attribute="1" defaultMemberUniqueName="[Gameplay].[DE HR Commentary].[All]" allUniqueName="[Gameplay].[DE HR Commentary].[All]" dimensionUniqueName="[Gameplay]" displayFolder="" count="0" memberValueDatatype="130" unbalanced="0"/>
    <cacheHierarchy uniqueName="[Gameplay].[Witcher 3]" caption="Witcher 3" attribute="1" defaultMemberUniqueName="[Gameplay].[Witcher 3].[All]" allUniqueName="[Gameplay].[Witcher 3].[All]" dimensionUniqueName="[Gameplay]" displayFolder="" count="0" memberValueDatatype="5" unbalanced="0"/>
    <cacheHierarchy uniqueName="[Gameplay].[Witcher commentary]" caption="Witcher commentary" attribute="1" defaultMemberUniqueName="[Gameplay].[Witcher commentary].[All]" allUniqueName="[Gameplay].[Witcher commentary].[All]" dimensionUniqueName="[Gameplay]" displayFolder="" count="0" memberValueDatatype="130" unbalanced="0"/>
    <cacheHierarchy uniqueName="[GameScores].[Criteria]" caption="Criteria" attribute="1" defaultMemberUniqueName="[GameScores].[Criteria].[All]" allUniqueName="[GameScores].[Criteria].[All]" dimensionUniqueName="[GameScores]" displayFolder="" count="0" memberValueDatatype="130" unbalanced="0"/>
    <cacheHierarchy uniqueName="[GameScores].[Horizon Zero Dawn]" caption="Horizon Zero Dawn" attribute="1" defaultMemberUniqueName="[GameScores].[Horizon Zero Dawn].[All]" allUniqueName="[GameScores].[Horizon Zero Dawn].[All]" dimensionUniqueName="[GameScores]" displayFolder="" count="0" memberValueDatatype="5" unbalanced="0"/>
    <cacheHierarchy uniqueName="[GameScores].[HZD comment]" caption="HZD comment" attribute="1" defaultMemberUniqueName="[GameScores].[HZD comment].[All]" allUniqueName="[GameScores].[HZD comment].[All]" dimensionUniqueName="[GameScores]" displayFolder="" count="0" memberValueDatatype="130" unbalanced="0"/>
    <cacheHierarchy uniqueName="[GameScores].[God of War]" caption="God of War" attribute="1" defaultMemberUniqueName="[GameScores].[God of War].[All]" allUniqueName="[GameScores].[God of War].[All]" dimensionUniqueName="[GameScores]" displayFolder="" count="0" memberValueDatatype="5" unbalanced="0"/>
    <cacheHierarchy uniqueName="[GameScores].[GoW comment]" caption="GoW comment" attribute="1" defaultMemberUniqueName="[GameScores].[GoW comment].[All]" allUniqueName="[GameScores].[GoW comment].[All]" dimensionUniqueName="[GameScores]" displayFolder="" count="0" memberValueDatatype="130" unbalanced="0"/>
    <cacheHierarchy uniqueName="[GameScores].[Horizon Forbidden West]" caption="Horizon Forbidden West" attribute="1" defaultMemberUniqueName="[GameScores].[Horizon Forbidden West].[All]" allUniqueName="[GameScores].[Horizon Forbidden West].[All]" dimensionUniqueName="[GameScores]" displayFolder="" count="0" memberValueDatatype="5" unbalanced="0"/>
    <cacheHierarchy uniqueName="[GameScores].[Forbiden West Comment]" caption="Forbiden West Comment" attribute="1" defaultMemberUniqueName="[GameScores].[Forbiden West Comment].[All]" allUniqueName="[GameScores].[Forbiden West Comment].[All]" dimensionUniqueName="[GameScores]" displayFolder="" count="0" memberValueDatatype="130" unbalanced="0"/>
    <cacheHierarchy uniqueName="[GameScores].[Cyberpunk]" caption="Cyberpunk" attribute="1" defaultMemberUniqueName="[GameScores].[Cyberpunk].[All]" allUniqueName="[GameScores].[Cyberpunk].[All]" dimensionUniqueName="[GameScores]" displayFolder="" count="0" memberValueDatatype="5" unbalanced="0"/>
    <cacheHierarchy uniqueName="[GameScores].[Cyberpunk Comment]" caption="Cyberpunk Comment" attribute="1" defaultMemberUniqueName="[GameScores].[Cyberpunk Comment].[All]" allUniqueName="[GameScores].[Cyberpunk Comment].[All]" dimensionUniqueName="[GameScores]" displayFolder="" count="0" memberValueDatatype="130" unbalanced="0"/>
    <cacheHierarchy uniqueName="[GameScores].[Mass Effect 2]" caption="Mass Effect 2" attribute="1" defaultMemberUniqueName="[GameScores].[Mass Effect 2].[All]" allUniqueName="[GameScores].[Mass Effect 2].[All]" dimensionUniqueName="[GameScores]" displayFolder="" count="0" memberValueDatatype="5" unbalanced="0"/>
    <cacheHierarchy uniqueName="[GameScores].[Mass Effect 2 commentary]" caption="Mass Effect 2 commentary" attribute="1" defaultMemberUniqueName="[GameScores].[Mass Effect 2 commentary].[All]" allUniqueName="[GameScores].[Mass Effect 2 commentary].[All]" dimensionUniqueName="[GameScores]" displayFolder="" count="0" memberValueDatatype="130" unbalanced="0"/>
    <cacheHierarchy uniqueName="[GameScores].[Skyrim]" caption="Skyrim" attribute="1" defaultMemberUniqueName="[GameScores].[Skyrim].[All]" allUniqueName="[GameScores].[Skyrim].[All]" dimensionUniqueName="[GameScores]" displayFolder="" count="0" memberValueDatatype="5" unbalanced="0"/>
    <cacheHierarchy uniqueName="[GameScores].[Skyrim Commentary]" caption="Skyrim Commentary" attribute="1" defaultMemberUniqueName="[GameScores].[Skyrim Commentary].[All]" allUniqueName="[GameScores].[Skyrim Commentary].[All]" dimensionUniqueName="[GameScores]" displayFolder="" count="0" memberValueDatatype="130" unbalanced="0"/>
    <cacheHierarchy uniqueName="[GameScores].[Deus Ex  Human Revolution]" caption="Deus Ex  Human Revolution" attribute="1" defaultMemberUniqueName="[GameScores].[Deus Ex  Human Revolution].[All]" allUniqueName="[GameScores].[Deus Ex  Human Revolution].[All]" dimensionUniqueName="[GameScores]" displayFolder="" count="0" memberValueDatatype="5" unbalanced="0"/>
    <cacheHierarchy uniqueName="[GameScores].[DE HR Commentary]" caption="DE HR Commentary" attribute="1" defaultMemberUniqueName="[GameScores].[DE HR Commentary].[All]" allUniqueName="[GameScores].[DE HR Commentary].[All]" dimensionUniqueName="[GameScores]" displayFolder="" count="0" memberValueDatatype="130" unbalanced="0"/>
    <cacheHierarchy uniqueName="[GameScores].[Witcher 3]" caption="Witcher 3" attribute="1" defaultMemberUniqueName="[GameScores].[Witcher 3].[All]" allUniqueName="[GameScores].[Witcher 3].[All]" dimensionUniqueName="[GameScores]" displayFolder="" count="0" memberValueDatatype="5" unbalanced="0"/>
    <cacheHierarchy uniqueName="[GameScores].[Witcher commentary]" caption="Witcher commentary" attribute="1" defaultMemberUniqueName="[GameScores].[Witcher commentary].[All]" allUniqueName="[GameScores].[Witcher commentary].[All]" dimensionUniqueName="[GameScores]" displayFolder="" count="0" memberValueDatatype="130" unbalanced="0"/>
    <cacheHierarchy uniqueName="[Narrative].[Criteria]" caption="Criteria" attribute="1" defaultMemberUniqueName="[Narrative].[Criteria].[All]" allUniqueName="[Narrative].[Criteria].[All]" dimensionUniqueName="[Narrative]" displayFolder="" count="0" memberValueDatatype="130" unbalanced="0"/>
    <cacheHierarchy uniqueName="[Narrative].[Horizon Zero Dawn]" caption="Horizon Zero Dawn" attribute="1" defaultMemberUniqueName="[Narrative].[Horizon Zero Dawn].[All]" allUniqueName="[Narrative].[Horizon Zero Dawn].[All]" dimensionUniqueName="[Narrative]" displayFolder="" count="0" memberValueDatatype="5" unbalanced="0"/>
    <cacheHierarchy uniqueName="[Narrative].[HZD comment]" caption="HZD comment" attribute="1" defaultMemberUniqueName="[Narrative].[HZD comment].[All]" allUniqueName="[Narrative].[HZD comment].[All]" dimensionUniqueName="[Narrative]" displayFolder="" count="0" memberValueDatatype="130" unbalanced="0"/>
    <cacheHierarchy uniqueName="[Narrative].[God of War]" caption="God of War" attribute="1" defaultMemberUniqueName="[Narrative].[God of War].[All]" allUniqueName="[Narrative].[God of War].[All]" dimensionUniqueName="[Narrative]" displayFolder="" count="0" memberValueDatatype="5" unbalanced="0"/>
    <cacheHierarchy uniqueName="[Narrative].[GOW comment]" caption="GOW comment" attribute="1" defaultMemberUniqueName="[Narrative].[GOW comment].[All]" allUniqueName="[Narrative].[GOW comment].[All]" dimensionUniqueName="[Narrative]" displayFolder="" count="0" memberValueDatatype="130" unbalanced="0"/>
    <cacheHierarchy uniqueName="[Narrative].[Horizon forbidden West]" caption="Horizon forbidden West" attribute="1" defaultMemberUniqueName="[Narrative].[Horizon forbidden West].[All]" allUniqueName="[Narrative].[Horizon forbidden West].[All]" dimensionUniqueName="[Narrative]" displayFolder="" count="0" memberValueDatatype="5" unbalanced="0"/>
    <cacheHierarchy uniqueName="[Narrative].[Forbiden West Comment]" caption="Forbiden West Comment" attribute="1" defaultMemberUniqueName="[Narrative].[Forbiden West Comment].[All]" allUniqueName="[Narrative].[Forbiden West Comment].[All]" dimensionUniqueName="[Narrative]" displayFolder="" count="0" memberValueDatatype="130" unbalanced="0"/>
    <cacheHierarchy uniqueName="[Narrative].[Cyberpunk]" caption="Cyberpunk" attribute="1" defaultMemberUniqueName="[Narrative].[Cyberpunk].[All]" allUniqueName="[Narrative].[Cyberpunk].[All]" dimensionUniqueName="[Narrative]" displayFolder="" count="0" memberValueDatatype="20" unbalanced="0"/>
    <cacheHierarchy uniqueName="[Narrative].[Cyberpunk commentary]" caption="Cyberpunk commentary" attribute="1" defaultMemberUniqueName="[Narrative].[Cyberpunk commentary].[All]" allUniqueName="[Narrative].[Cyberpunk commentary].[All]" dimensionUniqueName="[Narrative]" displayFolder="" count="0" memberValueDatatype="130" unbalanced="0"/>
    <cacheHierarchy uniqueName="[Narrative].[Mass effect 2]" caption="Mass effect 2" attribute="1" defaultMemberUniqueName="[Narrative].[Mass effect 2].[All]" allUniqueName="[Narrative].[Mass effect 2].[All]" dimensionUniqueName="[Narrative]" displayFolder="" count="0" memberValueDatatype="5" unbalanced="0"/>
    <cacheHierarchy uniqueName="[Narrative].[Mass Effect 2 commentary]" caption="Mass Effect 2 commentary" attribute="1" defaultMemberUniqueName="[Narrative].[Mass Effect 2 commentary].[All]" allUniqueName="[Narrative].[Mass Effect 2 commentary].[All]" dimensionUniqueName="[Narrative]" displayFolder="" count="0" memberValueDatatype="130" unbalanced="0"/>
    <cacheHierarchy uniqueName="[Narrative].[Skyrim]" caption="Skyrim" attribute="1" defaultMemberUniqueName="[Narrative].[Skyrim].[All]" allUniqueName="[Narrative].[Skyrim].[All]" dimensionUniqueName="[Narrative]" displayFolder="" count="0" memberValueDatatype="20" unbalanced="0"/>
    <cacheHierarchy uniqueName="[Narrative].[Skyrim commentary]" caption="Skyrim commentary" attribute="1" defaultMemberUniqueName="[Narrative].[Skyrim commentary].[All]" allUniqueName="[Narrative].[Skyrim commentary].[All]" dimensionUniqueName="[Narrative]" displayFolder="" count="0" memberValueDatatype="130" unbalanced="0"/>
    <cacheHierarchy uniqueName="[Narrative].[Deus Ex Human Revolution]" caption="Deus Ex Human Revolution" attribute="1" defaultMemberUniqueName="[Narrative].[Deus Ex Human Revolution].[All]" allUniqueName="[Narrative].[Deus Ex Human Revolution].[All]" dimensionUniqueName="[Narrative]" displayFolder="" count="0" memberValueDatatype="5" unbalanced="0"/>
    <cacheHierarchy uniqueName="[Narrative].[DE HR Commentary]" caption="DE HR Commentary" attribute="1" defaultMemberUniqueName="[Narrative].[DE HR Commentary].[All]" allUniqueName="[Narrative].[DE HR Commentary].[All]" dimensionUniqueName="[Narrative]" displayFolder="" count="0" memberValueDatatype="130" unbalanced="0"/>
    <cacheHierarchy uniqueName="[Narrative].[Witcher 3]" caption="Witcher 3" attribute="1" defaultMemberUniqueName="[Narrative].[Witcher 3].[All]" allUniqueName="[Narrative].[Witcher 3].[All]" dimensionUniqueName="[Narrative]" displayFolder="" count="0" memberValueDatatype="20" unbalanced="0"/>
    <cacheHierarchy uniqueName="[Narrative].[Witcher commentary]" caption="Witcher commentary" attribute="1" defaultMemberUniqueName="[Narrative].[Witcher commentary].[All]" allUniqueName="[Narrative].[Witcher commentary].[All]" dimensionUniqueName="[Narrative]" displayFolder="" count="0" memberValueDatatype="130" unbalanced="0"/>
    <cacheHierarchy uniqueName="[Personal].[Criteria]" caption="Criteria" attribute="1" defaultMemberUniqueName="[Personal].[Criteria].[All]" allUniqueName="[Personal].[Criteria].[All]" dimensionUniqueName="[Personal]" displayFolder="" count="0" memberValueDatatype="130" unbalanced="0"/>
    <cacheHierarchy uniqueName="[Personal].[Horizon Zero Dawn]" caption="Horizon Zero Dawn" attribute="1" defaultMemberUniqueName="[Personal].[Horizon Zero Dawn].[All]" allUniqueName="[Personal].[Horizon Zero Dawn].[All]" dimensionUniqueName="[Personal]" displayFolder="" count="0" memberValueDatatype="20" unbalanced="0"/>
    <cacheHierarchy uniqueName="[Personal].[HZD comment]" caption="HZD comment" attribute="1" defaultMemberUniqueName="[Personal].[HZD comment].[All]" allUniqueName="[Personal].[HZD comment].[All]" dimensionUniqueName="[Personal]" displayFolder="" count="0" memberValueDatatype="130" unbalanced="0"/>
    <cacheHierarchy uniqueName="[Personal].[God of War]" caption="God of War" attribute="1" defaultMemberUniqueName="[Personal].[God of War].[All]" allUniqueName="[Personal].[God of War].[All]" dimensionUniqueName="[Personal]" displayFolder="" count="0" memberValueDatatype="20" unbalanced="0"/>
    <cacheHierarchy uniqueName="[Personal].[GOW comment]" caption="GOW comment" attribute="1" defaultMemberUniqueName="[Personal].[GOW comment].[All]" allUniqueName="[Personal].[GOW comment].[All]" dimensionUniqueName="[Personal]" displayFolder="" count="0" memberValueDatatype="130" unbalanced="0"/>
    <cacheHierarchy uniqueName="[Personal].[Horizon forbidden West]" caption="Horizon forbidden West" attribute="1" defaultMemberUniqueName="[Personal].[Horizon forbidden West].[All]" allUniqueName="[Personal].[Horizon forbidden West].[All]" dimensionUniqueName="[Personal]" displayFolder="" count="0" memberValueDatatype="20" unbalanced="0"/>
    <cacheHierarchy uniqueName="[Personal].[Forbiden West Comment]" caption="Forbiden West Comment" attribute="1" defaultMemberUniqueName="[Personal].[Forbiden West Comment].[All]" allUniqueName="[Personal].[Forbiden West Comment].[All]" dimensionUniqueName="[Personal]" displayFolder="" count="0" memberValueDatatype="130" unbalanced="0"/>
    <cacheHierarchy uniqueName="[Personal].[Cyberpunk]" caption="Cyberpunk" attribute="1" defaultMemberUniqueName="[Personal].[Cyberpunk].[All]" allUniqueName="[Personal].[Cyberpunk].[All]" dimensionUniqueName="[Personal]" displayFolder="" count="0" memberValueDatatype="20" unbalanced="0"/>
    <cacheHierarchy uniqueName="[Personal].[Cyberpunk commentary]" caption="Cyberpunk commentary" attribute="1" defaultMemberUniqueName="[Personal].[Cyberpunk commentary].[All]" allUniqueName="[Personal].[Cyberpunk commentary].[All]" dimensionUniqueName="[Personal]" displayFolder="" count="0" memberValueDatatype="130" unbalanced="0"/>
    <cacheHierarchy uniqueName="[Personal].[Mass effect 2]" caption="Mass effect 2" attribute="1" defaultMemberUniqueName="[Personal].[Mass effect 2].[All]" allUniqueName="[Personal].[Mass effect 2].[All]" dimensionUniqueName="[Personal]" displayFolder="" count="0" memberValueDatatype="20" unbalanced="0"/>
    <cacheHierarchy uniqueName="[Personal].[Mass Effect 2 commentary]" caption="Mass Effect 2 commentary" attribute="1" defaultMemberUniqueName="[Personal].[Mass Effect 2 commentary].[All]" allUniqueName="[Personal].[Mass Effect 2 commentary].[All]" dimensionUniqueName="[Personal]" displayFolder="" count="0" memberValueDatatype="130" unbalanced="0"/>
    <cacheHierarchy uniqueName="[Personal].[Skyrim]" caption="Skyrim" attribute="1" defaultMemberUniqueName="[Personal].[Skyrim].[All]" allUniqueName="[Personal].[Skyrim].[All]" dimensionUniqueName="[Personal]" displayFolder="" count="0" memberValueDatatype="20" unbalanced="0"/>
    <cacheHierarchy uniqueName="[Personal].[Skyrim commentary]" caption="Skyrim commentary" attribute="1" defaultMemberUniqueName="[Personal].[Skyrim commentary].[All]" allUniqueName="[Personal].[Skyrim commentary].[All]" dimensionUniqueName="[Personal]" displayFolder="" count="0" memberValueDatatype="130" unbalanced="0"/>
    <cacheHierarchy uniqueName="[Personal].[Deus Ex Human Revolution]" caption="Deus Ex Human Revolution" attribute="1" defaultMemberUniqueName="[Personal].[Deus Ex Human Revolution].[All]" allUniqueName="[Personal].[Deus Ex Human Revolution].[All]" dimensionUniqueName="[Personal]" displayFolder="" count="0" memberValueDatatype="20" unbalanced="0"/>
    <cacheHierarchy uniqueName="[Personal].[DE HR Commentary]" caption="DE HR Commentary" attribute="1" defaultMemberUniqueName="[Personal].[DE HR Commentary].[All]" allUniqueName="[Personal].[DE HR Commentary].[All]" dimensionUniqueName="[Personal]" displayFolder="" count="0" memberValueDatatype="130" unbalanced="0"/>
    <cacheHierarchy uniqueName="[Personal].[Witcher 3]" caption="Witcher 3" attribute="1" defaultMemberUniqueName="[Personal].[Witcher 3].[All]" allUniqueName="[Personal].[Witcher 3].[All]" dimensionUniqueName="[Personal]" displayFolder="" count="0" memberValueDatatype="20" unbalanced="0"/>
    <cacheHierarchy uniqueName="[Personal].[Witcher commentary]" caption="Witcher commentary" attribute="1" defaultMemberUniqueName="[Personal].[Witcher commentary].[All]" allUniqueName="[Personal].[Witcher commentary].[All]" dimensionUniqueName="[Personal]" displayFolder="" count="0" memberValueDatatype="130" unbalanced="0"/>
    <cacheHierarchy uniqueName="[Table10].[Criteria]" caption="Criteria" attribute="1" defaultMemberUniqueName="[Table10].[Criteria].[All]" allUniqueName="[Table10].[Criteria].[All]" dimensionUniqueName="[Table10]" displayFolder="" count="0" memberValueDatatype="130" unbalanced="0"/>
    <cacheHierarchy uniqueName="[Table10].[Horizon Zero Dawn]" caption="Horizon Zero Dawn" attribute="1" defaultMemberUniqueName="[Table10].[Horizon Zero Dawn].[All]" allUniqueName="[Table10].[Horizon Zero Dawn].[All]" dimensionUniqueName="[Table10]" displayFolder="" count="0" memberValueDatatype="5" unbalanced="0"/>
    <cacheHierarchy uniqueName="[Table10].[God of War 4]" caption="God of War 4" attribute="1" defaultMemberUniqueName="[Table10].[God of War 4].[All]" allUniqueName="[Table10].[God of War 4].[All]" dimensionUniqueName="[Table10]" displayFolder="" count="0" memberValueDatatype="5" unbalanced="0"/>
    <cacheHierarchy uniqueName="[Table10].[Horizon Forbidden West]" caption="Horizon Forbidden West" attribute="1" defaultMemberUniqueName="[Table10].[Horizon Forbidden West].[All]" allUniqueName="[Table10].[Horizon Forbidden West].[All]" dimensionUniqueName="[Table10]" displayFolder="" count="0" memberValueDatatype="5" unbalanced="0"/>
    <cacheHierarchy uniqueName="[Table10].[Cyberpunk]" caption="Cyberpunk" attribute="1" defaultMemberUniqueName="[Table10].[Cyberpunk].[All]" allUniqueName="[Table10].[Cyberpunk].[All]" dimensionUniqueName="[Table10]" displayFolder="" count="0" memberValueDatatype="5" unbalanced="0"/>
    <cacheHierarchy uniqueName="[Table10].[Mass effect 2]" caption="Mass effect 2" attribute="1" defaultMemberUniqueName="[Table10].[Mass effect 2].[All]" allUniqueName="[Table10].[Mass effect 2].[All]" dimensionUniqueName="[Table10]" displayFolder="" count="0" memberValueDatatype="5" unbalanced="0"/>
    <cacheHierarchy uniqueName="[Table10].[Skyrim]" caption="Skyrim" attribute="1" defaultMemberUniqueName="[Table10].[Skyrim].[All]" allUniqueName="[Table10].[Skyrim].[All]" dimensionUniqueName="[Table10]" displayFolder="" count="0" memberValueDatatype="5" unbalanced="0"/>
    <cacheHierarchy uniqueName="[Table10].[Deus Ex HR]" caption="Deus Ex HR" attribute="1" defaultMemberUniqueName="[Table10].[Deus Ex HR].[All]" allUniqueName="[Table10].[Deus Ex HR].[All]" dimensionUniqueName="[Table10]" displayFolder="" count="0" memberValueDatatype="5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Horizon Zero Dawn]" caption="Horizon Zero Dawn" attribute="1" defaultMemberUniqueName="[Table3].[Horizon Zero Dawn].[All]" allUniqueName="[Table3].[Horizon Zero Dawn].[All]" dimensionUniqueName="[Table3]" displayFolder="" count="0" memberValueDatatype="2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God of War]" caption="God of War" attribute="1" defaultMemberUniqueName="[Table3].[God of War].[All]" allUniqueName="[Table3].[God of War].[All]" dimensionUniqueName="[Table3]" displayFolder="" count="0" memberValueDatatype="2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Horizon forbidden West]" caption="Horizon forbidden West" attribute="1" defaultMemberUniqueName="[Table3].[Horizon forbidden West].[All]" allUniqueName="[Table3].[Horizon forbidden West].[All]" dimensionUniqueName="[Table3]" displayFolder="" count="0" memberValueDatatype="20" unbalanced="0"/>
    <cacheHierarchy uniqueName="[Table3].[Column7]" caption="Column7" attribute="1" defaultMemberUniqueName="[Table3].[Column7].[All]" allUniqueName="[Table3].[Column7].[All]" dimensionUniqueName="[Table3]" displayFolder="" count="0" memberValueDatatype="130" unbalanced="0"/>
    <cacheHierarchy uniqueName="[Table3].[Cyberpunk]" caption="Cyberpunk" attribute="1" defaultMemberUniqueName="[Table3].[Cyberpunk].[All]" allUniqueName="[Table3].[Cyberpunk].[All]" dimensionUniqueName="[Table3]" displayFolder="" count="0" memberValueDatatype="20" unbalanced="0"/>
    <cacheHierarchy uniqueName="[Table3].[Column9]" caption="Column9" attribute="1" defaultMemberUniqueName="[Table3].[Column9].[All]" allUniqueName="[Table3].[Column9].[All]" dimensionUniqueName="[Table3]" displayFolder="" count="0" memberValueDatatype="130" unbalanced="0"/>
    <cacheHierarchy uniqueName="[Table3].[Mass effect 2]" caption="Mass effect 2" attribute="1" defaultMemberUniqueName="[Table3].[Mass effect 2].[All]" allUniqueName="[Table3].[Mass effect 2].[All]" dimensionUniqueName="[Table3]" displayFolder="" count="0" memberValueDatatype="20" unbalanced="0"/>
    <cacheHierarchy uniqueName="[Table3].[Column11]" caption="Column11" attribute="1" defaultMemberUniqueName="[Table3].[Column11].[All]" allUniqueName="[Table3].[Column11].[All]" dimensionUniqueName="[Table3]" displayFolder="" count="0" memberValueDatatype="130" unbalanced="0"/>
    <cacheHierarchy uniqueName="[Table3].[Skyrim]" caption="Skyrim" attribute="1" defaultMemberUniqueName="[Table3].[Skyrim].[All]" allUniqueName="[Table3].[Skyrim].[All]" dimensionUniqueName="[Table3]" displayFolder="" count="0" memberValueDatatype="20" unbalanced="0"/>
    <cacheHierarchy uniqueName="[Table3].[Column13]" caption="Column13" attribute="1" defaultMemberUniqueName="[Table3].[Column13].[All]" allUniqueName="[Table3].[Column13].[All]" dimensionUniqueName="[Table3]" displayFolder="" count="0" memberValueDatatype="130" unbalanced="0"/>
    <cacheHierarchy uniqueName="[Table3].[Deus Ex Human Revolution]" caption="Deus Ex Human Revolution" attribute="1" defaultMemberUniqueName="[Table3].[Deus Ex Human Revolution].[All]" allUniqueName="[Table3].[Deus Ex Human Revolution].[All]" dimensionUniqueName="[Table3]" displayFolder="" count="0" memberValueDatatype="20" unbalanced="0"/>
    <cacheHierarchy uniqueName="[Table3].[Column15]" caption="Column15" attribute="1" defaultMemberUniqueName="[Table3].[Column15].[All]" allUniqueName="[Table3].[Column15].[All]" dimensionUniqueName="[Table3]" displayFolder="" count="0" memberValueDatatype="130" unbalanced="0"/>
    <cacheHierarchy uniqueName="[Table3].[Witcher 3]" caption="Witcher 3" attribute="1" defaultMemberUniqueName="[Table3].[Witcher 3].[All]" allUniqueName="[Table3].[Witcher 3].[All]" dimensionUniqueName="[Table3]" displayFolder="" count="0" memberValueDatatype="20" unbalanced="0"/>
    <cacheHierarchy uniqueName="[Table3].[Withcer 3 commentary]" caption="Withcer 3 commentary" attribute="1" defaultMemberUniqueName="[Table3].[Withcer 3 commentary].[All]" allUniqueName="[Table3].[Withcer 3 commentary].[All]" dimensionUniqueName="[Table3]" displayFolder="" count="0" memberValueDatatype="130" unbalanced="0"/>
    <cacheHierarchy uniqueName="[Table9].[Super Score]" caption="Super Score" attribute="1" defaultMemberUniqueName="[Table9].[Super Score].[All]" allUniqueName="[Table9].[Super Score].[All]" dimensionUniqueName="[Table9]" displayFolder="" count="0" memberValueDatatype="130" unbalanced="0"/>
    <cacheHierarchy uniqueName="[Table9].[Horizon Zero dawn]" caption="Horizon Zero dawn" attribute="1" defaultMemberUniqueName="[Table9].[Horizon Zero dawn].[All]" allUniqueName="[Table9].[Horizon Zero dawn].[All]" dimensionUniqueName="[Table9]" displayFolder="" count="0" memberValueDatatype="5" unbalanced="0"/>
    <cacheHierarchy uniqueName="[Table9].[Column3]" caption="Column3" attribute="1" defaultMemberUniqueName="[Table9].[Column3].[All]" allUniqueName="[Table9].[Column3].[All]" dimensionUniqueName="[Table9]" displayFolder="" count="0" memberValueDatatype="130" unbalanced="0"/>
    <cacheHierarchy uniqueName="[Table9].[God of War]" caption="God of War" attribute="1" defaultMemberUniqueName="[Table9].[God of War].[All]" allUniqueName="[Table9].[God of War].[All]" dimensionUniqueName="[Table9]" displayFolder="" count="0" memberValueDatatype="5" unbalanced="0"/>
    <cacheHierarchy uniqueName="[Table9].[Column5]" caption="Column5" attribute="1" defaultMemberUniqueName="[Table9].[Column5].[All]" allUniqueName="[Table9].[Column5].[All]" dimensionUniqueName="[Table9]" displayFolder="" count="0" memberValueDatatype="130" unbalanced="0"/>
    <cacheHierarchy uniqueName="[Table9].[Horizon Forbidden west]" caption="Horizon Forbidden west" attribute="1" defaultMemberUniqueName="[Table9].[Horizon Forbidden west].[All]" allUniqueName="[Table9].[Horizon Forbidden west].[All]" dimensionUniqueName="[Table9]" displayFolder="" count="0" memberValueDatatype="5" unbalanced="0"/>
    <cacheHierarchy uniqueName="[Table9].[Column7]" caption="Column7" attribute="1" defaultMemberUniqueName="[Table9].[Column7].[All]" allUniqueName="[Table9].[Column7].[All]" dimensionUniqueName="[Table9]" displayFolder="" count="0" memberValueDatatype="130" unbalanced="0"/>
    <cacheHierarchy uniqueName="[Table9].[Cyberpunk]" caption="Cyberpunk" attribute="1" defaultMemberUniqueName="[Table9].[Cyberpunk].[All]" allUniqueName="[Table9].[Cyberpunk].[All]" dimensionUniqueName="[Table9]" displayFolder="" count="0" memberValueDatatype="5" unbalanced="0"/>
    <cacheHierarchy uniqueName="[Table9].[Column9]" caption="Column9" attribute="1" defaultMemberUniqueName="[Table9].[Column9].[All]" allUniqueName="[Table9].[Column9].[All]" dimensionUniqueName="[Table9]" displayFolder="" count="0" memberValueDatatype="130" unbalanced="0"/>
    <cacheHierarchy uniqueName="[Table9].[Mass effect 2]" caption="Mass effect 2" attribute="1" defaultMemberUniqueName="[Table9].[Mass effect 2].[All]" allUniqueName="[Table9].[Mass effect 2].[All]" dimensionUniqueName="[Table9]" displayFolder="" count="0" memberValueDatatype="5" unbalanced="0"/>
    <cacheHierarchy uniqueName="[Table9].[Column11]" caption="Column11" attribute="1" defaultMemberUniqueName="[Table9].[Column11].[All]" allUniqueName="[Table9].[Column11].[All]" dimensionUniqueName="[Table9]" displayFolder="" count="0" memberValueDatatype="130" unbalanced="0"/>
    <cacheHierarchy uniqueName="[Table9].[Skyrim]" caption="Skyrim" attribute="1" defaultMemberUniqueName="[Table9].[Skyrim].[All]" allUniqueName="[Table9].[Skyrim].[All]" dimensionUniqueName="[Table9]" displayFolder="" count="0" memberValueDatatype="5" unbalanced="0"/>
    <cacheHierarchy uniqueName="[Table9].[Column13]" caption="Column13" attribute="1" defaultMemberUniqueName="[Table9].[Column13].[All]" allUniqueName="[Table9].[Column13].[All]" dimensionUniqueName="[Table9]" displayFolder="" count="0" memberValueDatatype="130" unbalanced="0"/>
    <cacheHierarchy uniqueName="[Table9].[Deus Ex Human Revolution]" caption="Deus Ex Human Revolution" attribute="1" defaultMemberUniqueName="[Table9].[Deus Ex Human Revolution].[All]" allUniqueName="[Table9].[Deus Ex Human Revolution].[All]" dimensionUniqueName="[Table9]" displayFolder="" count="0" memberValueDatatype="5" unbalanced="0"/>
    <cacheHierarchy uniqueName="[Table9].[Column15]" caption="Column15" attribute="1" defaultMemberUniqueName="[Table9].[Column15].[All]" allUniqueName="[Table9].[Column15].[All]" dimensionUniqueName="[Table9]" displayFolder="" count="0" memberValueDatatype="130" unbalanced="0"/>
    <cacheHierarchy uniqueName="[Table9].[Witcher 3]" caption="Witcher 3" attribute="1" defaultMemberUniqueName="[Table9].[Witcher 3].[All]" allUniqueName="[Table9].[Witcher 3].[All]" dimensionUniqueName="[Table9]" displayFolder="" count="0" memberValueDatatype="5" unbalanced="0"/>
    <cacheHierarchy uniqueName="[Table9].[Column17]" caption="Column17" attribute="1" defaultMemberUniqueName="[Table9].[Column17].[All]" allUniqueName="[Table9].[Column17].[All]" dimensionUniqueName="[Table9]" displayFolder="" count="0" memberValueDatatype="130" unbalanced="0"/>
    <cacheHierarchy uniqueName="[WorldGameDesign].[Criteria]" caption="Criteria" attribute="1" defaultMemberUniqueName="[WorldGameDesign].[Criteria].[All]" allUniqueName="[WorldGameDesign].[Criteria].[All]" dimensionUniqueName="[WorldGameDesign]" displayFolder="" count="0" memberValueDatatype="130" unbalanced="0"/>
    <cacheHierarchy uniqueName="[WorldGameDesign].[Horizon Zero Dawn]" caption="Horizon Zero Dawn" attribute="1" defaultMemberUniqueName="[WorldGameDesign].[Horizon Zero Dawn].[All]" allUniqueName="[WorldGameDesign].[Horizon Zero Dawn].[All]" dimensionUniqueName="[WorldGameDesign]" displayFolder="" count="0" memberValueDatatype="20" unbalanced="0"/>
    <cacheHierarchy uniqueName="[WorldGameDesign].[HZD comment]" caption="HZD comment" attribute="1" defaultMemberUniqueName="[WorldGameDesign].[HZD comment].[All]" allUniqueName="[WorldGameDesign].[HZD comment].[All]" dimensionUniqueName="[WorldGameDesign]" displayFolder="" count="0" memberValueDatatype="130" unbalanced="0"/>
    <cacheHierarchy uniqueName="[WorldGameDesign].[God of War]" caption="God of War" attribute="1" defaultMemberUniqueName="[WorldGameDesign].[God of War].[All]" allUniqueName="[WorldGameDesign].[God of War].[All]" dimensionUniqueName="[WorldGameDesign]" displayFolder="" count="0" memberValueDatatype="20" unbalanced="0"/>
    <cacheHierarchy uniqueName="[WorldGameDesign].[GOW comment]" caption="GOW comment" attribute="1" defaultMemberUniqueName="[WorldGameDesign].[GOW comment].[All]" allUniqueName="[WorldGameDesign].[GOW comment].[All]" dimensionUniqueName="[WorldGameDesign]" displayFolder="" count="0" memberValueDatatype="130" unbalanced="0"/>
    <cacheHierarchy uniqueName="[WorldGameDesign].[Horizon forbidden West]" caption="Horizon forbidden West" attribute="1" defaultMemberUniqueName="[WorldGameDesign].[Horizon forbidden West].[All]" allUniqueName="[WorldGameDesign].[Horizon forbidden West].[All]" dimensionUniqueName="[WorldGameDesign]" displayFolder="" count="0" memberValueDatatype="20" unbalanced="0"/>
    <cacheHierarchy uniqueName="[WorldGameDesign].[Forbiden West Comment]" caption="Forbiden West Comment" attribute="1" defaultMemberUniqueName="[WorldGameDesign].[Forbiden West Comment].[All]" allUniqueName="[WorldGameDesign].[Forbiden West Comment].[All]" dimensionUniqueName="[WorldGameDesign]" displayFolder="" count="0" memberValueDatatype="130" unbalanced="0"/>
    <cacheHierarchy uniqueName="[WorldGameDesign].[Cyberpunk]" caption="Cyberpunk" attribute="1" defaultMemberUniqueName="[WorldGameDesign].[Cyberpunk].[All]" allUniqueName="[WorldGameDesign].[Cyberpunk].[All]" dimensionUniqueName="[WorldGameDesign]" displayFolder="" count="0" memberValueDatatype="20" unbalanced="0"/>
    <cacheHierarchy uniqueName="[WorldGameDesign].[Cyberpunk commentary]" caption="Cyberpunk commentary" attribute="1" defaultMemberUniqueName="[WorldGameDesign].[Cyberpunk commentary].[All]" allUniqueName="[WorldGameDesign].[Cyberpunk commentary].[All]" dimensionUniqueName="[WorldGameDesign]" displayFolder="" count="0" memberValueDatatype="130" unbalanced="0"/>
    <cacheHierarchy uniqueName="[WorldGameDesign].[Mass effect 2]" caption="Mass effect 2" attribute="1" defaultMemberUniqueName="[WorldGameDesign].[Mass effect 2].[All]" allUniqueName="[WorldGameDesign].[Mass effect 2].[All]" dimensionUniqueName="[WorldGameDesign]" displayFolder="" count="0" memberValueDatatype="20" unbalanced="0"/>
    <cacheHierarchy uniqueName="[WorldGameDesign].[Mass Effect 2 commentary]" caption="Mass Effect 2 commentary" attribute="1" defaultMemberUniqueName="[WorldGameDesign].[Mass Effect 2 commentary].[All]" allUniqueName="[WorldGameDesign].[Mass Effect 2 commentary].[All]" dimensionUniqueName="[WorldGameDesign]" displayFolder="" count="0" memberValueDatatype="130" unbalanced="0"/>
    <cacheHierarchy uniqueName="[WorldGameDesign].[Skyrim]" caption="Skyrim" attribute="1" defaultMemberUniqueName="[WorldGameDesign].[Skyrim].[All]" allUniqueName="[WorldGameDesign].[Skyrim].[All]" dimensionUniqueName="[WorldGameDesign]" displayFolder="" count="0" memberValueDatatype="20" unbalanced="0"/>
    <cacheHierarchy uniqueName="[WorldGameDesign].[Skyrim commentary]" caption="Skyrim commentary" attribute="1" defaultMemberUniqueName="[WorldGameDesign].[Skyrim commentary].[All]" allUniqueName="[WorldGameDesign].[Skyrim commentary].[All]" dimensionUniqueName="[WorldGameDesign]" displayFolder="" count="0" memberValueDatatype="130" unbalanced="0"/>
    <cacheHierarchy uniqueName="[WorldGameDesign].[Deus Ex Human Revolution]" caption="Deus Ex Human Revolution" attribute="1" defaultMemberUniqueName="[WorldGameDesign].[Deus Ex Human Revolution].[All]" allUniqueName="[WorldGameDesign].[Deus Ex Human Revolution].[All]" dimensionUniqueName="[WorldGameDesign]" displayFolder="" count="0" memberValueDatatype="20" unbalanced="0"/>
    <cacheHierarchy uniqueName="[WorldGameDesign].[DE HR revolution]" caption="DE HR revolution" attribute="1" defaultMemberUniqueName="[WorldGameDesign].[DE HR revolution].[All]" allUniqueName="[WorldGameDesign].[DE HR revolution].[All]" dimensionUniqueName="[WorldGameDesign]" displayFolder="" count="0" memberValueDatatype="130" unbalanced="0"/>
    <cacheHierarchy uniqueName="[WorldGameDesign].[Witcher 3]" caption="Witcher 3" attribute="1" defaultMemberUniqueName="[WorldGameDesign].[Witcher 3].[All]" allUniqueName="[WorldGameDesign].[Witcher 3].[All]" dimensionUniqueName="[WorldGameDesign]" displayFolder="" count="0" memberValueDatatype="5" unbalanced="0"/>
    <cacheHierarchy uniqueName="[WorldGameDesign].[Witcher commentary]" caption="Witcher commentary" attribute="1" defaultMemberUniqueName="[WorldGameDesign].[Witcher commentary].[All]" allUniqueName="[WorldGameDesign].[Witcher commentary].[All]" dimensionUniqueName="[WorldGameDesign]" displayFolder="" count="0" memberValueDatatype="130" unbalanced="0"/>
    <cacheHierarchy uniqueName="[Measures].[__XL_Count WorldGameDesign]" caption="__XL_Count WorldGameDesign" measure="1" displayFolder="" measureGroup="WorldGameDesign" count="0" hidden="1"/>
    <cacheHierarchy uniqueName="[Measures].[__XL_Count Narrative]" caption="__XL_Count Narrative" measure="1" displayFolder="" measureGroup="Narrative" count="0" hidden="1"/>
    <cacheHierarchy uniqueName="[Measures].[__XL_Count Gameplay]" caption="__XL_Count Gameplay" measure="1" displayFolder="" measureGroup="Gameplay" count="0" hidden="1"/>
    <cacheHierarchy uniqueName="[Measures].[__XL_Count Features]" caption="__XL_Count Features" measure="1" displayFolder="" measureGroup="Features" count="0" hidden="1"/>
    <cacheHierarchy uniqueName="[Measures].[__XL_Count Buisness]" caption="__XL_Count Buisness" measure="1" displayFolder="" measureGroup="Buisness" count="0" hidden="1"/>
    <cacheHierarchy uniqueName="[Measures].[__XL_Count Personal]" caption="__XL_Count Personal" measure="1" displayFolder="" measureGroup="Personal" count="0" hidden="1"/>
    <cacheHierarchy uniqueName="[Measures].[__XL_Count Table10]" caption="__XL_Count Table10" measure="1" displayFolder="" measureGroup="Table10" count="0" hidden="1"/>
    <cacheHierarchy uniqueName="[Measures].[__XL_Count GameScores]" caption="__XL_Count GameScores" measure="1" displayFolder="" measureGroup="GameScores" count="0" hidden="1"/>
    <cacheHierarchy uniqueName="[Measures].[__XL_Count Table3]" caption="__XL_Count Table3" measure="1" displayFolder="" measureGroup="Table3" count="0" hidden="1"/>
    <cacheHierarchy uniqueName="[Measures].[__XL_Count Table9]" caption="__XL_Count Table9" measure="1" displayFolder="" measureGroup="Table9" count="0" hidden="1"/>
    <cacheHierarchy uniqueName="[Measures].[__No measures defined]" caption="__No measures defined" measure="1" displayFolder="" count="0" hidden="1"/>
    <cacheHierarchy uniqueName="[Measures].[Sum of Horizon Zero Dawn 2]" caption="Sum of Horizon Zero Dawn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Sum of God of War 2]" caption="Sum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forbidden West 2]" caption="Sum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Cyberpunk 2]" caption="Sum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 of Mass effect 2 2]" caption="Sum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Sum of Skyrim 2]" caption="Sum of Skyrim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 of Deus Ex Human Revolution]" caption="Sum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Horizon Zero Dawn 3]" caption="Sum of Horizon Zero Dawn 3" measure="1" displayFolder="" measureGroup="Narrativ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God of War 3]" caption="Sum of God of War 3" measure="1" displayFolder="" measureGroup="Narrativ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Horizon forbidden West 3]" caption="Sum of Horizon forbidden West 3" measure="1" displayFolder="" measureGroup="Narrative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Cyberpunk 3]" caption="Sum of Cyberpunk 3" measure="1" displayFolder="" measureGroup="Narrativ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Mass effect 2 3]" caption="Sum of Mass effect 2 3" measure="1" displayFolder="" measureGroup="Narrativ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Skyrim 3]" caption="Sum of Skyrim 3" measure="1" displayFolder="" measureGroup="Narrativ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Deus Ex Human Revolution 2]" caption="Sum of Deus Ex Human Revolution 2" measure="1" displayFolder="" measureGroup="Narrativ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Horizon Zero Dawn 4]" caption="Sum of Horizon Zero Dawn 4" measure="1" displayFolder="" measureGroup="Gamepla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God of War 4]" caption="Sum of God of War 4" measure="1" displayFolder="" measureGroup="Gameplay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orizon forbidden West 4]" caption="Sum of Horizon forbidden West 4" measure="1" displayFolder="" measureGroup="Gamepla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yberpunk 4]" caption="Sum of Cyberpunk 4" measure="1" displayFolder="" measureGroup="Gameplay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ass effect 2 4]" caption="Sum of Mass effect 2 4" measure="1" displayFolder="" measureGroup="Gamepla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kyrim 4]" caption="Sum of Skyrim 4" measure="1" displayFolder="" measureGroup="Gamepla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Deus Ex Human Revolution 3]" caption="Sum of Deus Ex Human Revolution 3" measure="1" displayFolder="" measureGroup="Gameplay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Horizon Zero Dawn 5]" caption="Sum of Horizon Zero Dawn 5" measure="1" displayFolder="" measureGroup="Featur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God of War 5]" caption="Sum of God of War 5" measure="1" displayFolder="" measureGroup="Featur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Horizon forbidden West 5]" caption="Sum of Horizon forbidden West 5" measure="1" displayFolder="" measureGroup="Featur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yberpunk 5]" caption="Sum of Cyberpunk 5" measure="1" displayFolder="" measureGroup="Featur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ass effect 2 5]" caption="Sum of Mass effect 2 5" measure="1" displayFolder="" measureGroup="Featur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kyrim 5]" caption="Sum of Skyrim 5" measure="1" displayFolder="" measureGroup="Featur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eus Ex Human Revolution 4]" caption="Sum of Deus Ex Human Revolution 4" measure="1" displayFolder="" measureGroup="Featur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Horizon Zero Dawn 6]" caption="Sum of Horizon Zero Dawn 6" measure="1" displayFolder="" measureGroup="Buisnes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d of War 6]" caption="Sum of God of War 6" measure="1" displayFolder="" measureGroup="Buis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rizon forbidden West 6]" caption="Sum of Horizon forbidden West 6" measure="1" displayFolder="" measureGroup="Buisnes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yberpunk 6]" caption="Sum of Cyberpunk 6" measure="1" displayFolder="" measureGroup="Buisnes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ss effect 2 6]" caption="Sum of Mass effect 2 6" measure="1" displayFolder="" measureGroup="Buisnes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kyrim 6]" caption="Sum of Skyrim 6" measure="1" displayFolder="" measureGroup="Buisn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us Ex Human Revolution 5]" caption="Sum of Deus Ex Human Revolution 5" measure="1" displayFolder="" measureGroup="Buisnes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rizon Zero Dawn 7]" caption="Sum of Horizon Zero Dawn 7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God of War 7]" caption="Sum of God of War 7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Horizon forbidden West 7]" caption="Sum of Horizon forbidden West 7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Cyberpunk 7]" caption="Sum of Cyberpunk 7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Mass effect 2 7]" caption="Sum of Mass effect 2 7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Horizon Zero Dawn]" caption="Average of Horizon Zero Daw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Average of Mass effect 2]" caption="Average of Mass effect 2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Cyberpunk]" caption="Average of Cyberpunk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Average of Horizon forbidden West]" caption="Average of Horizon forbidden West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Average of God of War]" caption="Average of God of War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Average of Horizon Zero Dawn 2]" caption="Average of Horizon Zero Dawn 2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Average of Deus Ex Human Revolution]" caption="Average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Average of Skyrim]" caption="Average of Skyrim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Average of Mass effect 2 2]" caption="Average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Average of Cyberpunk 2]" caption="Average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Average of Horizon forbidden West 2]" caption="Average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Average of God of War 2]" caption="Average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Zero Dawn 8]" caption="Sum of Horizon Zero Dawn 8" measure="1" displayFolder="" measureGroup="Table10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God of War 4 2]" caption="Sum of God of War 4 2" measure="1" displayFolder="" measureGroup="Table10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Sum of Horizon Forbidden West 8]" caption="Sum of Horizon Forbidden West 8" measure="1" displayFolder="" measureGroup="Table10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Cyberpunk 8]" caption="Sum of Cyberpunk 8" measure="1" displayFolder="" measureGroup="Table10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Mass effect 2 8]" caption="Sum of Mass effect 2 8" measure="1" displayFolder="" measureGroup="Table10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Sum of Skyrim 7]" caption="Sum of Skyrim 7" measure="1" displayFolder="" measureGroup="Table10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eus Ex HR]" caption="Sum of Deus Ex HR" measure="1" displayFolder="" measureGroup="Table10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Witcher 3]" caption="Sum of Witcher 3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9"/>
        </ext>
      </extLst>
    </cacheHierarchy>
    <cacheHierarchy uniqueName="[Measures].[Sum of Witcher 3 2]" caption="Sum of Witcher 3 2" measure="1" displayFolder="" measureGroup="Narrativ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Witcher 3 3]" caption="Sum of Witcher 3 3" measure="1" displayFolder="" measureGroup="Gamepla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Witcher 3 4]" caption="Sum of Witcher 3 4" measure="1" displayFolder="" measureGroup="Featur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Witcher 3 5]" caption="Sum of Witcher 3 5" measure="1" displayFolder="" measureGroup="Buisnes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rizon Zero Dawn]" caption="Sum of Horizon Zero Dawn" measure="1" displayFolder="" measureGroup="GameScor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God of War]" caption="Sum of God of War" measure="1" displayFolder="" measureGroup="GameScore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Horizon Forbidden West]" caption="Sum of Horizon Forbidden West" measure="1" displayFolder="" measureGroup="GameScor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Cyberpunk]" caption="Sum of Cyberpunk" measure="1" displayFolder="" measureGroup="GameScore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ss Effect 2]" caption="Sum of Mass Effect 2" measure="1" displayFolder="" measureGroup="GameScor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kyrim]" caption="Sum of Skyrim" measure="1" displayFolder="" measureGroup="GameScore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Deus Ex  Human Revolution]" caption="Sum of Deus Ex  Human Revolution" measure="1" displayFolder="" measureGroup="GameScore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Witcher 3 6]" caption="Sum of Witcher 3 6" measure="1" displayFolder="" measureGroup="GameScore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Skyrim 8]" caption="Sum of Skyrim 8" measure="1" displayFolder="" measureGroup="Personal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Sum of Deus Ex Human Revolution 6]" caption="Sum of Deus Ex Human Revolution 6" measure="1" displayFolder="" measureGroup="Personal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Witcher 3 7]" caption="Sum of Witcher 3 7" measure="1" displayFolder="" measureGroup="Personal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Horizon Zero Dawn 9]" caption="Sum of Horizon Zero Dawn 9" measure="1" displayFolder="" measureGroup="Table3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 of God of War 8]" caption="Sum of God of War 8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Horizon forbidden West 9]" caption="Sum of Horizon forbidden West 9" measure="1" displayFolder="" measureGroup="Table3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Sum of Cyberpunk 9]" caption="Sum of Cyberpunk 9" measure="1" displayFolder="" measureGroup="Table3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Sum of Mass effect 2 9]" caption="Sum of Mass effect 2 9" measure="1" displayFolder="" measureGroup="Table3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Sum of Skyrim 9]" caption="Sum of Skyrim 9" measure="1" displayFolder="" measureGroup="Table3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Sum of Deus Ex Human Revolution 7]" caption="Sum of Deus Ex Human Revolution 7" measure="1" displayFolder="" measureGroup="Table3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Witcher 3 8]" caption="Sum of Witcher 3 8" measure="1" displayFolder="" measureGroup="Table3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Horizon Zero dawn 10]" caption="Sum of Horizon Zero dawn 10" measure="1" displayFolder="" measureGroup="Table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God of War 9]" caption="Sum of God of War 9" measure="1" displayFolder="" measureGroup="Table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Sum of Horizon Forbidden west 10]" caption="Sum of Horizon Forbidden west 10" measure="1" displayFolder="" measureGroup="Table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Sum of Cyberpunk 10]" caption="Sum of Cyberpunk 10" measure="1" displayFolder="" measureGroup="Table9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Mass effect 2 10]" caption="Sum of Mass effect 2 10" measure="1" displayFolder="" measureGroup="Table9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Sum of Skyrim 10]" caption="Sum of Skyrim 10" measure="1" displayFolder="" measureGroup="Table9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Deus Ex Human Revolution 8]" caption="Sum of Deus Ex Human Revolution 8" measure="1" displayFolder="" measureGroup="Table9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Sum of Witcher 3 9]" caption="Sum of Witcher 3 9" measure="1" displayFolder="" measureGroup="Table9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42"/>
        </ext>
      </extLst>
    </cacheHierarchy>
  </cacheHierarchies>
  <kpis count="0"/>
  <dimensions count="11">
    <dimension name="Buisness" uniqueName="[Buisness]" caption="Buisness"/>
    <dimension name="Features" uniqueName="[Features]" caption="Features"/>
    <dimension name="Gameplay" uniqueName="[Gameplay]" caption="Gameplay"/>
    <dimension name="GameScores" uniqueName="[GameScores]" caption="GameScores"/>
    <dimension measure="1" name="Measures" uniqueName="[Measures]" caption="Measures"/>
    <dimension name="Narrative" uniqueName="[Narrative]" caption="Narrative"/>
    <dimension name="Personal" uniqueName="[Personal]" caption="Personal"/>
    <dimension name="Table10" uniqueName="[Table10]" caption="Table10"/>
    <dimension name="Table3" uniqueName="[Table3]" caption="Table3"/>
    <dimension name="Table9" uniqueName="[Table9]" caption="Table9"/>
    <dimension name="WorldGameDesign" uniqueName="[WorldGameDesign]" caption="WorldGameDesign"/>
  </dimensions>
  <measureGroups count="10">
    <measureGroup name="Buisness" caption="Buisness"/>
    <measureGroup name="Features" caption="Features"/>
    <measureGroup name="Gameplay" caption="Gameplay"/>
    <measureGroup name="GameScores" caption="GameScores"/>
    <measureGroup name="Narrative" caption="Narrative"/>
    <measureGroup name="Personal" caption="Personal"/>
    <measureGroup name="Table10" caption="Table10"/>
    <measureGroup name="Table3" caption="Table3"/>
    <measureGroup name="Table9" caption="Table9"/>
    <measureGroup name="WorldGameDesign" caption="WorldGameDesign"/>
  </measureGroups>
  <maps count="10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30455739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45.681094097221" backgroundQuery="1" createdVersion="6" refreshedVersion="6" minRefreshableVersion="3" recordCount="0" supportSubquery="1" supportAdvancedDrill="1" xr:uid="{7E66CF37-1638-4BE2-8C23-E61A3D09529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um of Horizon Zero Dawn 2]" caption="Sum of Horizon Zero Dawn 2" numFmtId="0" hierarchy="172" level="32767"/>
    <cacheField name="[Measures].[Sum of God of War 2]" caption="Sum of God of War 2" numFmtId="0" hierarchy="173" level="32767"/>
    <cacheField name="[Measures].[Sum of Horizon forbidden West 2]" caption="Sum of Horizon forbidden West 2" numFmtId="0" hierarchy="174" level="32767"/>
    <cacheField name="[Measures].[Sum of Cyberpunk 2]" caption="Sum of Cyberpunk 2" numFmtId="0" hierarchy="175" level="32767"/>
    <cacheField name="[Measures].[Sum of Mass effect 2 2]" caption="Sum of Mass effect 2 2" numFmtId="0" hierarchy="176" level="32767"/>
    <cacheField name="[Measures].[Sum of Skyrim 2]" caption="Sum of Skyrim 2" numFmtId="0" hierarchy="177" level="32767"/>
    <cacheField name="[Measures].[Sum of Witcher 3]" caption="Sum of Witcher 3" numFmtId="0" hierarchy="231" level="32767"/>
    <cacheField name="[Measures].[Sum of Deus Ex Human Revolution]" caption="Sum of Deus Ex Human Revolution" numFmtId="0" hierarchy="178" level="32767"/>
  </cacheFields>
  <cacheHierarchies count="263">
    <cacheHierarchy uniqueName="[Buisness].[Criteria]" caption="Criteria" attribute="1" defaultMemberUniqueName="[Buisness].[Criteria].[All]" allUniqueName="[Buisness].[Criteria].[All]" dimensionUniqueName="[Buisness]" displayFolder="" count="0" memberValueDatatype="130" unbalanced="0"/>
    <cacheHierarchy uniqueName="[Buisness].[Horizon Zero Dawn]" caption="Horizon Zero Dawn" attribute="1" defaultMemberUniqueName="[Buisness].[Horizon Zero Dawn].[All]" allUniqueName="[Buisness].[Horizon Zero Dawn].[All]" dimensionUniqueName="[Buisness]" displayFolder="" count="0" memberValueDatatype="5" unbalanced="0"/>
    <cacheHierarchy uniqueName="[Buisness].[HZD comment]" caption="HZD comment" attribute="1" defaultMemberUniqueName="[Buisness].[HZD comment].[All]" allUniqueName="[Buisness].[HZD comment].[All]" dimensionUniqueName="[Buisness]" displayFolder="" count="0" memberValueDatatype="130" unbalanced="0"/>
    <cacheHierarchy uniqueName="[Buisness].[God of War]" caption="God of War" attribute="1" defaultMemberUniqueName="[Buisness].[God of War].[All]" allUniqueName="[Buisness].[God of War].[All]" dimensionUniqueName="[Buisness]" displayFolder="" count="0" memberValueDatatype="5" unbalanced="0"/>
    <cacheHierarchy uniqueName="[Buisness].[GOW comment]" caption="GOW comment" attribute="1" defaultMemberUniqueName="[Buisness].[GOW comment].[All]" allUniqueName="[Buisness].[GOW comment].[All]" dimensionUniqueName="[Buisness]" displayFolder="" count="0" memberValueDatatype="130" unbalanced="0"/>
    <cacheHierarchy uniqueName="[Buisness].[Horizon forbidden West]" caption="Horizon forbidden West" attribute="1" defaultMemberUniqueName="[Buisness].[Horizon forbidden West].[All]" allUniqueName="[Buisness].[Horizon forbidden West].[All]" dimensionUniqueName="[Buisness]" displayFolder="" count="0" memberValueDatatype="20" unbalanced="0"/>
    <cacheHierarchy uniqueName="[Buisness].[Forbiden West Comment]" caption="Forbiden West Comment" attribute="1" defaultMemberUniqueName="[Buisness].[Forbiden West Comment].[All]" allUniqueName="[Buisness].[Forbiden West Comment].[All]" dimensionUniqueName="[Buisness]" displayFolder="" count="0" memberValueDatatype="130" unbalanced="0"/>
    <cacheHierarchy uniqueName="[Buisness].[Cyberpunk]" caption="Cyberpunk" attribute="1" defaultMemberUniqueName="[Buisness].[Cyberpunk].[All]" allUniqueName="[Buisness].[Cyberpunk].[All]" dimensionUniqueName="[Buisness]" displayFolder="" count="0" memberValueDatatype="5" unbalanced="0"/>
    <cacheHierarchy uniqueName="[Buisness].[Cyberpunk commentary]" caption="Cyberpunk commentary" attribute="1" defaultMemberUniqueName="[Buisness].[Cyberpunk commentary].[All]" allUniqueName="[Buisness].[Cyberpunk commentary].[All]" dimensionUniqueName="[Buisness]" displayFolder="" count="0" memberValueDatatype="130" unbalanced="0"/>
    <cacheHierarchy uniqueName="[Buisness].[Mass effect 2]" caption="Mass effect 2" attribute="1" defaultMemberUniqueName="[Buisness].[Mass effect 2].[All]" allUniqueName="[Buisness].[Mass effect 2].[All]" dimensionUniqueName="[Buisness]" displayFolder="" count="0" memberValueDatatype="5" unbalanced="0"/>
    <cacheHierarchy uniqueName="[Buisness].[Mass Effect 2 commentary]" caption="Mass Effect 2 commentary" attribute="1" defaultMemberUniqueName="[Buisness].[Mass Effect 2 commentary].[All]" allUniqueName="[Buisness].[Mass Effect 2 commentary].[All]" dimensionUniqueName="[Buisness]" displayFolder="" count="0" memberValueDatatype="130" unbalanced="0"/>
    <cacheHierarchy uniqueName="[Buisness].[Skyrim]" caption="Skyrim" attribute="1" defaultMemberUniqueName="[Buisness].[Skyrim].[All]" allUniqueName="[Buisness].[Skyrim].[All]" dimensionUniqueName="[Buisness]" displayFolder="" count="0" memberValueDatatype="5" unbalanced="0"/>
    <cacheHierarchy uniqueName="[Buisness].[Skyrim commentary]" caption="Skyrim commentary" attribute="1" defaultMemberUniqueName="[Buisness].[Skyrim commentary].[All]" allUniqueName="[Buisness].[Skyrim commentary].[All]" dimensionUniqueName="[Buisness]" displayFolder="" count="0" memberValueDatatype="130" unbalanced="0"/>
    <cacheHierarchy uniqueName="[Buisness].[Deus Ex Human Revolution]" caption="Deus Ex Human Revolution" attribute="1" defaultMemberUniqueName="[Buisness].[Deus Ex Human Revolution].[All]" allUniqueName="[Buisness].[Deus Ex Human Revolution].[All]" dimensionUniqueName="[Buisness]" displayFolder="" count="0" memberValueDatatype="5" unbalanced="0"/>
    <cacheHierarchy uniqueName="[Buisness].[DE HR Commentary]" caption="DE HR Commentary" attribute="1" defaultMemberUniqueName="[Buisness].[DE HR Commentary].[All]" allUniqueName="[Buisness].[DE HR Commentary].[All]" dimensionUniqueName="[Buisness]" displayFolder="" count="0" memberValueDatatype="130" unbalanced="0"/>
    <cacheHierarchy uniqueName="[Buisness].[Witcher 3]" caption="Witcher 3" attribute="1" defaultMemberUniqueName="[Buisness].[Witcher 3].[All]" allUniqueName="[Buisness].[Witcher 3].[All]" dimensionUniqueName="[Buisness]" displayFolder="" count="0" memberValueDatatype="5" unbalanced="0"/>
    <cacheHierarchy uniqueName="[Buisness].[Witcher commentary]" caption="Witcher commentary" attribute="1" defaultMemberUniqueName="[Buisness].[Witcher commentary].[All]" allUniqueName="[Buisness].[Witcher commentary].[All]" dimensionUniqueName="[Buisness]" displayFolder="" count="0" memberValueDatatype="130" unbalanced="0"/>
    <cacheHierarchy uniqueName="[Features].[Criteria]" caption="Criteria" attribute="1" defaultMemberUniqueName="[Features].[Criteria].[All]" allUniqueName="[Features].[Criteria].[All]" dimensionUniqueName="[Features]" displayFolder="" count="0" memberValueDatatype="130" unbalanced="0"/>
    <cacheHierarchy uniqueName="[Features].[Horizon Zero Dawn]" caption="Horizon Zero Dawn" attribute="1" defaultMemberUniqueName="[Features].[Horizon Zero Dawn].[All]" allUniqueName="[Features].[Horizon Zero Dawn].[All]" dimensionUniqueName="[Features]" displayFolder="" count="0" memberValueDatatype="5" unbalanced="0"/>
    <cacheHierarchy uniqueName="[Features].[HZD comment]" caption="HZD comment" attribute="1" defaultMemberUniqueName="[Features].[HZD comment].[All]" allUniqueName="[Features].[HZD comment].[All]" dimensionUniqueName="[Features]" displayFolder="" count="0" memberValueDatatype="130" unbalanced="0"/>
    <cacheHierarchy uniqueName="[Features].[God of War]" caption="God of War" attribute="1" defaultMemberUniqueName="[Features].[God of War].[All]" allUniqueName="[Features].[God of War].[All]" dimensionUniqueName="[Features]" displayFolder="" count="0" memberValueDatatype="5" unbalanced="0"/>
    <cacheHierarchy uniqueName="[Features].[GOW comment]" caption="GOW comment" attribute="1" defaultMemberUniqueName="[Features].[GOW comment].[All]" allUniqueName="[Features].[GOW comment].[All]" dimensionUniqueName="[Features]" displayFolder="" count="0" memberValueDatatype="130" unbalanced="0"/>
    <cacheHierarchy uniqueName="[Features].[Horizon forbidden West]" caption="Horizon forbidden West" attribute="1" defaultMemberUniqueName="[Features].[Horizon forbidden West].[All]" allUniqueName="[Features].[Horizon forbidden West].[All]" dimensionUniqueName="[Features]" displayFolder="" count="0" memberValueDatatype="5" unbalanced="0"/>
    <cacheHierarchy uniqueName="[Features].[Forbiden West Comment]" caption="Forbiden West Comment" attribute="1" defaultMemberUniqueName="[Features].[Forbiden West Comment].[All]" allUniqueName="[Features].[Forbiden West Comment].[All]" dimensionUniqueName="[Features]" displayFolder="" count="0" memberValueDatatype="130" unbalanced="0"/>
    <cacheHierarchy uniqueName="[Features].[Cyberpunk]" caption="Cyberpunk" attribute="1" defaultMemberUniqueName="[Features].[Cyberpunk].[All]" allUniqueName="[Features].[Cyberpunk].[All]" dimensionUniqueName="[Features]" displayFolder="" count="0" memberValueDatatype="5" unbalanced="0"/>
    <cacheHierarchy uniqueName="[Features].[Cyberpunk commentary]" caption="Cyberpunk commentary" attribute="1" defaultMemberUniqueName="[Features].[Cyberpunk commentary].[All]" allUniqueName="[Features].[Cyberpunk commentary].[All]" dimensionUniqueName="[Features]" displayFolder="" count="0" memberValueDatatype="130" unbalanced="0"/>
    <cacheHierarchy uniqueName="[Features].[Mass effect 2]" caption="Mass effect 2" attribute="1" defaultMemberUniqueName="[Features].[Mass effect 2].[All]" allUniqueName="[Features].[Mass effect 2].[All]" dimensionUniqueName="[Features]" displayFolder="" count="0" memberValueDatatype="5" unbalanced="0"/>
    <cacheHierarchy uniqueName="[Features].[Mass Effect 2 commentary]" caption="Mass Effect 2 commentary" attribute="1" defaultMemberUniqueName="[Features].[Mass Effect 2 commentary].[All]" allUniqueName="[Features].[Mass Effect 2 commentary].[All]" dimensionUniqueName="[Features]" displayFolder="" count="0" memberValueDatatype="130" unbalanced="0"/>
    <cacheHierarchy uniqueName="[Features].[Skyrim]" caption="Skyrim" attribute="1" defaultMemberUniqueName="[Features].[Skyrim].[All]" allUniqueName="[Features].[Skyrim].[All]" dimensionUniqueName="[Features]" displayFolder="" count="0" memberValueDatatype="5" unbalanced="0"/>
    <cacheHierarchy uniqueName="[Features].[Skyrim commentary]" caption="Skyrim commentary" attribute="1" defaultMemberUniqueName="[Features].[Skyrim commentary].[All]" allUniqueName="[Features].[Skyrim commentary].[All]" dimensionUniqueName="[Features]" displayFolder="" count="0" memberValueDatatype="130" unbalanced="0"/>
    <cacheHierarchy uniqueName="[Features].[Deus Ex Human Revolution]" caption="Deus Ex Human Revolution" attribute="1" defaultMemberUniqueName="[Features].[Deus Ex Human Revolution].[All]" allUniqueName="[Features].[Deus Ex Human Revolution].[All]" dimensionUniqueName="[Features]" displayFolder="" count="0" memberValueDatatype="5" unbalanced="0"/>
    <cacheHierarchy uniqueName="[Features].[DE HR Commentary]" caption="DE HR Commentary" attribute="1" defaultMemberUniqueName="[Features].[DE HR Commentary].[All]" allUniqueName="[Features].[DE HR Commentary].[All]" dimensionUniqueName="[Features]" displayFolder="" count="0" memberValueDatatype="130" unbalanced="0"/>
    <cacheHierarchy uniqueName="[Features].[Witcher 3]" caption="Witcher 3" attribute="1" defaultMemberUniqueName="[Features].[Witcher 3].[All]" allUniqueName="[Features].[Witcher 3].[All]" dimensionUniqueName="[Features]" displayFolder="" count="0" memberValueDatatype="5" unbalanced="0"/>
    <cacheHierarchy uniqueName="[Features].[Witcher commentary]" caption="Witcher commentary" attribute="1" defaultMemberUniqueName="[Features].[Witcher commentary].[All]" allUniqueName="[Features].[Witcher commentary].[All]" dimensionUniqueName="[Features]" displayFolder="" count="0" memberValueDatatype="130" unbalanced="0"/>
    <cacheHierarchy uniqueName="[Gameplay].[Criteria]" caption="Criteria" attribute="1" defaultMemberUniqueName="[Gameplay].[Criteria].[All]" allUniqueName="[Gameplay].[Criteria].[All]" dimensionUniqueName="[Gameplay]" displayFolder="" count="0" memberValueDatatype="130" unbalanced="0"/>
    <cacheHierarchy uniqueName="[Gameplay].[Horizon Zero Dawn]" caption="Horizon Zero Dawn" attribute="1" defaultMemberUniqueName="[Gameplay].[Horizon Zero Dawn].[All]" allUniqueName="[Gameplay].[Horizon Zero Dawn].[All]" dimensionUniqueName="[Gameplay]" displayFolder="" count="0" memberValueDatatype="20" unbalanced="0"/>
    <cacheHierarchy uniqueName="[Gameplay].[HZD comment]" caption="HZD comment" attribute="1" defaultMemberUniqueName="[Gameplay].[HZD comment].[All]" allUniqueName="[Gameplay].[HZD comment].[All]" dimensionUniqueName="[Gameplay]" displayFolder="" count="0" memberValueDatatype="130" unbalanced="0"/>
    <cacheHierarchy uniqueName="[Gameplay].[God of War]" caption="God of War" attribute="1" defaultMemberUniqueName="[Gameplay].[God of War].[All]" allUniqueName="[Gameplay].[God of War].[All]" dimensionUniqueName="[Gameplay]" displayFolder="" count="0" memberValueDatatype="20" unbalanced="0"/>
    <cacheHierarchy uniqueName="[Gameplay].[GOW comment]" caption="GOW comment" attribute="1" defaultMemberUniqueName="[Gameplay].[GOW comment].[All]" allUniqueName="[Gameplay].[GOW comment].[All]" dimensionUniqueName="[Gameplay]" displayFolder="" count="0" memberValueDatatype="130" unbalanced="0"/>
    <cacheHierarchy uniqueName="[Gameplay].[Horizon forbidden West]" caption="Horizon forbidden West" attribute="1" defaultMemberUniqueName="[Gameplay].[Horizon forbidden West].[All]" allUniqueName="[Gameplay].[Horizon forbidden West].[All]" dimensionUniqueName="[Gameplay]" displayFolder="" count="0" memberValueDatatype="20" unbalanced="0"/>
    <cacheHierarchy uniqueName="[Gameplay].[Forbiden West Comment]" caption="Forbiden West Comment" attribute="1" defaultMemberUniqueName="[Gameplay].[Forbiden West Comment].[All]" allUniqueName="[Gameplay].[Forbiden West Comment].[All]" dimensionUniqueName="[Gameplay]" displayFolder="" count="0" memberValueDatatype="130" unbalanced="0"/>
    <cacheHierarchy uniqueName="[Gameplay].[Cyberpunk]" caption="Cyberpunk" attribute="1" defaultMemberUniqueName="[Gameplay].[Cyberpunk].[All]" allUniqueName="[Gameplay].[Cyberpunk].[All]" dimensionUniqueName="[Gameplay]" displayFolder="" count="0" memberValueDatatype="20" unbalanced="0"/>
    <cacheHierarchy uniqueName="[Gameplay].[Cyberpunk commentary]" caption="Cyberpunk commentary" attribute="1" defaultMemberUniqueName="[Gameplay].[Cyberpunk commentary].[All]" allUniqueName="[Gameplay].[Cyberpunk commentary].[All]" dimensionUniqueName="[Gameplay]" displayFolder="" count="0" memberValueDatatype="130" unbalanced="0"/>
    <cacheHierarchy uniqueName="[Gameplay].[Mass effect 2]" caption="Mass effect 2" attribute="1" defaultMemberUniqueName="[Gameplay].[Mass effect 2].[All]" allUniqueName="[Gameplay].[Mass effect 2].[All]" dimensionUniqueName="[Gameplay]" displayFolder="" count="0" memberValueDatatype="20" unbalanced="0"/>
    <cacheHierarchy uniqueName="[Gameplay].[Mass Effect 2 commentary]" caption="Mass Effect 2 commentary" attribute="1" defaultMemberUniqueName="[Gameplay].[Mass Effect 2 commentary].[All]" allUniqueName="[Gameplay].[Mass Effect 2 commentary].[All]" dimensionUniqueName="[Gameplay]" displayFolder="" count="0" memberValueDatatype="130" unbalanced="0"/>
    <cacheHierarchy uniqueName="[Gameplay].[Skyrim]" caption="Skyrim" attribute="1" defaultMemberUniqueName="[Gameplay].[Skyrim].[All]" allUniqueName="[Gameplay].[Skyrim].[All]" dimensionUniqueName="[Gameplay]" displayFolder="" count="0" memberValueDatatype="20" unbalanced="0"/>
    <cacheHierarchy uniqueName="[Gameplay].[Skyrim commentary]" caption="Skyrim commentary" attribute="1" defaultMemberUniqueName="[Gameplay].[Skyrim commentary].[All]" allUniqueName="[Gameplay].[Skyrim commentary].[All]" dimensionUniqueName="[Gameplay]" displayFolder="" count="0" memberValueDatatype="130" unbalanced="0"/>
    <cacheHierarchy uniqueName="[Gameplay].[Deus Ex Human Revolution]" caption="Deus Ex Human Revolution" attribute="1" defaultMemberUniqueName="[Gameplay].[Deus Ex Human Revolution].[All]" allUniqueName="[Gameplay].[Deus Ex Human Revolution].[All]" dimensionUniqueName="[Gameplay]" displayFolder="" count="0" memberValueDatatype="20" unbalanced="0"/>
    <cacheHierarchy uniqueName="[Gameplay].[DE HR Commentary]" caption="DE HR Commentary" attribute="1" defaultMemberUniqueName="[Gameplay].[DE HR Commentary].[All]" allUniqueName="[Gameplay].[DE HR Commentary].[All]" dimensionUniqueName="[Gameplay]" displayFolder="" count="0" memberValueDatatype="130" unbalanced="0"/>
    <cacheHierarchy uniqueName="[Gameplay].[Witcher 3]" caption="Witcher 3" attribute="1" defaultMemberUniqueName="[Gameplay].[Witcher 3].[All]" allUniqueName="[Gameplay].[Witcher 3].[All]" dimensionUniqueName="[Gameplay]" displayFolder="" count="0" memberValueDatatype="5" unbalanced="0"/>
    <cacheHierarchy uniqueName="[Gameplay].[Witcher commentary]" caption="Witcher commentary" attribute="1" defaultMemberUniqueName="[Gameplay].[Witcher commentary].[All]" allUniqueName="[Gameplay].[Witcher commentary].[All]" dimensionUniqueName="[Gameplay]" displayFolder="" count="0" memberValueDatatype="130" unbalanced="0"/>
    <cacheHierarchy uniqueName="[GameScores].[Criteria]" caption="Criteria" attribute="1" defaultMemberUniqueName="[GameScores].[Criteria].[All]" allUniqueName="[GameScores].[Criteria].[All]" dimensionUniqueName="[GameScores]" displayFolder="" count="0" memberValueDatatype="130" unbalanced="0"/>
    <cacheHierarchy uniqueName="[GameScores].[Horizon Zero Dawn]" caption="Horizon Zero Dawn" attribute="1" defaultMemberUniqueName="[GameScores].[Horizon Zero Dawn].[All]" allUniqueName="[GameScores].[Horizon Zero Dawn].[All]" dimensionUniqueName="[GameScores]" displayFolder="" count="0" memberValueDatatype="5" unbalanced="0"/>
    <cacheHierarchy uniqueName="[GameScores].[HZD comment]" caption="HZD comment" attribute="1" defaultMemberUniqueName="[GameScores].[HZD comment].[All]" allUniqueName="[GameScores].[HZD comment].[All]" dimensionUniqueName="[GameScores]" displayFolder="" count="0" memberValueDatatype="130" unbalanced="0"/>
    <cacheHierarchy uniqueName="[GameScores].[God of War]" caption="God of War" attribute="1" defaultMemberUniqueName="[GameScores].[God of War].[All]" allUniqueName="[GameScores].[God of War].[All]" dimensionUniqueName="[GameScores]" displayFolder="" count="0" memberValueDatatype="5" unbalanced="0"/>
    <cacheHierarchy uniqueName="[GameScores].[GoW comment]" caption="GoW comment" attribute="1" defaultMemberUniqueName="[GameScores].[GoW comment].[All]" allUniqueName="[GameScores].[GoW comment].[All]" dimensionUniqueName="[GameScores]" displayFolder="" count="0" memberValueDatatype="130" unbalanced="0"/>
    <cacheHierarchy uniqueName="[GameScores].[Horizon Forbidden West]" caption="Horizon Forbidden West" attribute="1" defaultMemberUniqueName="[GameScores].[Horizon Forbidden West].[All]" allUniqueName="[GameScores].[Horizon Forbidden West].[All]" dimensionUniqueName="[GameScores]" displayFolder="" count="0" memberValueDatatype="5" unbalanced="0"/>
    <cacheHierarchy uniqueName="[GameScores].[Forbiden West Comment]" caption="Forbiden West Comment" attribute="1" defaultMemberUniqueName="[GameScores].[Forbiden West Comment].[All]" allUniqueName="[GameScores].[Forbiden West Comment].[All]" dimensionUniqueName="[GameScores]" displayFolder="" count="0" memberValueDatatype="130" unbalanced="0"/>
    <cacheHierarchy uniqueName="[GameScores].[Cyberpunk]" caption="Cyberpunk" attribute="1" defaultMemberUniqueName="[GameScores].[Cyberpunk].[All]" allUniqueName="[GameScores].[Cyberpunk].[All]" dimensionUniqueName="[GameScores]" displayFolder="" count="0" memberValueDatatype="5" unbalanced="0"/>
    <cacheHierarchy uniqueName="[GameScores].[Cyberpunk Comment]" caption="Cyberpunk Comment" attribute="1" defaultMemberUniqueName="[GameScores].[Cyberpunk Comment].[All]" allUniqueName="[GameScores].[Cyberpunk Comment].[All]" dimensionUniqueName="[GameScores]" displayFolder="" count="0" memberValueDatatype="130" unbalanced="0"/>
    <cacheHierarchy uniqueName="[GameScores].[Mass Effect 2]" caption="Mass Effect 2" attribute="1" defaultMemberUniqueName="[GameScores].[Mass Effect 2].[All]" allUniqueName="[GameScores].[Mass Effect 2].[All]" dimensionUniqueName="[GameScores]" displayFolder="" count="0" memberValueDatatype="5" unbalanced="0"/>
    <cacheHierarchy uniqueName="[GameScores].[Mass Effect 2 commentary]" caption="Mass Effect 2 commentary" attribute="1" defaultMemberUniqueName="[GameScores].[Mass Effect 2 commentary].[All]" allUniqueName="[GameScores].[Mass Effect 2 commentary].[All]" dimensionUniqueName="[GameScores]" displayFolder="" count="0" memberValueDatatype="130" unbalanced="0"/>
    <cacheHierarchy uniqueName="[GameScores].[Skyrim]" caption="Skyrim" attribute="1" defaultMemberUniqueName="[GameScores].[Skyrim].[All]" allUniqueName="[GameScores].[Skyrim].[All]" dimensionUniqueName="[GameScores]" displayFolder="" count="0" memberValueDatatype="5" unbalanced="0"/>
    <cacheHierarchy uniqueName="[GameScores].[Skyrim Commentary]" caption="Skyrim Commentary" attribute="1" defaultMemberUniqueName="[GameScores].[Skyrim Commentary].[All]" allUniqueName="[GameScores].[Skyrim Commentary].[All]" dimensionUniqueName="[GameScores]" displayFolder="" count="0" memberValueDatatype="130" unbalanced="0"/>
    <cacheHierarchy uniqueName="[GameScores].[Deus Ex  Human Revolution]" caption="Deus Ex  Human Revolution" attribute="1" defaultMemberUniqueName="[GameScores].[Deus Ex  Human Revolution].[All]" allUniqueName="[GameScores].[Deus Ex  Human Revolution].[All]" dimensionUniqueName="[GameScores]" displayFolder="" count="0" memberValueDatatype="5" unbalanced="0"/>
    <cacheHierarchy uniqueName="[GameScores].[DE HR Commentary]" caption="DE HR Commentary" attribute="1" defaultMemberUniqueName="[GameScores].[DE HR Commentary].[All]" allUniqueName="[GameScores].[DE HR Commentary].[All]" dimensionUniqueName="[GameScores]" displayFolder="" count="0" memberValueDatatype="130" unbalanced="0"/>
    <cacheHierarchy uniqueName="[GameScores].[Witcher 3]" caption="Witcher 3" attribute="1" defaultMemberUniqueName="[GameScores].[Witcher 3].[All]" allUniqueName="[GameScores].[Witcher 3].[All]" dimensionUniqueName="[GameScores]" displayFolder="" count="0" memberValueDatatype="5" unbalanced="0"/>
    <cacheHierarchy uniqueName="[GameScores].[Witcher commentary]" caption="Witcher commentary" attribute="1" defaultMemberUniqueName="[GameScores].[Witcher commentary].[All]" allUniqueName="[GameScores].[Witcher commentary].[All]" dimensionUniqueName="[GameScores]" displayFolder="" count="0" memberValueDatatype="130" unbalanced="0"/>
    <cacheHierarchy uniqueName="[Narrative].[Criteria]" caption="Criteria" attribute="1" defaultMemberUniqueName="[Narrative].[Criteria].[All]" allUniqueName="[Narrative].[Criteria].[All]" dimensionUniqueName="[Narrative]" displayFolder="" count="0" memberValueDatatype="130" unbalanced="0"/>
    <cacheHierarchy uniqueName="[Narrative].[Horizon Zero Dawn]" caption="Horizon Zero Dawn" attribute="1" defaultMemberUniqueName="[Narrative].[Horizon Zero Dawn].[All]" allUniqueName="[Narrative].[Horizon Zero Dawn].[All]" dimensionUniqueName="[Narrative]" displayFolder="" count="0" memberValueDatatype="5" unbalanced="0"/>
    <cacheHierarchy uniqueName="[Narrative].[HZD comment]" caption="HZD comment" attribute="1" defaultMemberUniqueName="[Narrative].[HZD comment].[All]" allUniqueName="[Narrative].[HZD comment].[All]" dimensionUniqueName="[Narrative]" displayFolder="" count="0" memberValueDatatype="130" unbalanced="0"/>
    <cacheHierarchy uniqueName="[Narrative].[God of War]" caption="God of War" attribute="1" defaultMemberUniqueName="[Narrative].[God of War].[All]" allUniqueName="[Narrative].[God of War].[All]" dimensionUniqueName="[Narrative]" displayFolder="" count="0" memberValueDatatype="5" unbalanced="0"/>
    <cacheHierarchy uniqueName="[Narrative].[GOW comment]" caption="GOW comment" attribute="1" defaultMemberUniqueName="[Narrative].[GOW comment].[All]" allUniqueName="[Narrative].[GOW comment].[All]" dimensionUniqueName="[Narrative]" displayFolder="" count="0" memberValueDatatype="130" unbalanced="0"/>
    <cacheHierarchy uniqueName="[Narrative].[Horizon forbidden West]" caption="Horizon forbidden West" attribute="1" defaultMemberUniqueName="[Narrative].[Horizon forbidden West].[All]" allUniqueName="[Narrative].[Horizon forbidden West].[All]" dimensionUniqueName="[Narrative]" displayFolder="" count="0" memberValueDatatype="5" unbalanced="0"/>
    <cacheHierarchy uniqueName="[Narrative].[Forbiden West Comment]" caption="Forbiden West Comment" attribute="1" defaultMemberUniqueName="[Narrative].[Forbiden West Comment].[All]" allUniqueName="[Narrative].[Forbiden West Comment].[All]" dimensionUniqueName="[Narrative]" displayFolder="" count="0" memberValueDatatype="130" unbalanced="0"/>
    <cacheHierarchy uniqueName="[Narrative].[Cyberpunk]" caption="Cyberpunk" attribute="1" defaultMemberUniqueName="[Narrative].[Cyberpunk].[All]" allUniqueName="[Narrative].[Cyberpunk].[All]" dimensionUniqueName="[Narrative]" displayFolder="" count="0" memberValueDatatype="20" unbalanced="0"/>
    <cacheHierarchy uniqueName="[Narrative].[Cyberpunk commentary]" caption="Cyberpunk commentary" attribute="1" defaultMemberUniqueName="[Narrative].[Cyberpunk commentary].[All]" allUniqueName="[Narrative].[Cyberpunk commentary].[All]" dimensionUniqueName="[Narrative]" displayFolder="" count="0" memberValueDatatype="130" unbalanced="0"/>
    <cacheHierarchy uniqueName="[Narrative].[Mass effect 2]" caption="Mass effect 2" attribute="1" defaultMemberUniqueName="[Narrative].[Mass effect 2].[All]" allUniqueName="[Narrative].[Mass effect 2].[All]" dimensionUniqueName="[Narrative]" displayFolder="" count="0" memberValueDatatype="5" unbalanced="0"/>
    <cacheHierarchy uniqueName="[Narrative].[Mass Effect 2 commentary]" caption="Mass Effect 2 commentary" attribute="1" defaultMemberUniqueName="[Narrative].[Mass Effect 2 commentary].[All]" allUniqueName="[Narrative].[Mass Effect 2 commentary].[All]" dimensionUniqueName="[Narrative]" displayFolder="" count="0" memberValueDatatype="130" unbalanced="0"/>
    <cacheHierarchy uniqueName="[Narrative].[Skyrim]" caption="Skyrim" attribute="1" defaultMemberUniqueName="[Narrative].[Skyrim].[All]" allUniqueName="[Narrative].[Skyrim].[All]" dimensionUniqueName="[Narrative]" displayFolder="" count="0" memberValueDatatype="20" unbalanced="0"/>
    <cacheHierarchy uniqueName="[Narrative].[Skyrim commentary]" caption="Skyrim commentary" attribute="1" defaultMemberUniqueName="[Narrative].[Skyrim commentary].[All]" allUniqueName="[Narrative].[Skyrim commentary].[All]" dimensionUniqueName="[Narrative]" displayFolder="" count="0" memberValueDatatype="130" unbalanced="0"/>
    <cacheHierarchy uniqueName="[Narrative].[Deus Ex Human Revolution]" caption="Deus Ex Human Revolution" attribute="1" defaultMemberUniqueName="[Narrative].[Deus Ex Human Revolution].[All]" allUniqueName="[Narrative].[Deus Ex Human Revolution].[All]" dimensionUniqueName="[Narrative]" displayFolder="" count="0" memberValueDatatype="5" unbalanced="0"/>
    <cacheHierarchy uniqueName="[Narrative].[DE HR Commentary]" caption="DE HR Commentary" attribute="1" defaultMemberUniqueName="[Narrative].[DE HR Commentary].[All]" allUniqueName="[Narrative].[DE HR Commentary].[All]" dimensionUniqueName="[Narrative]" displayFolder="" count="0" memberValueDatatype="130" unbalanced="0"/>
    <cacheHierarchy uniqueName="[Narrative].[Witcher 3]" caption="Witcher 3" attribute="1" defaultMemberUniqueName="[Narrative].[Witcher 3].[All]" allUniqueName="[Narrative].[Witcher 3].[All]" dimensionUniqueName="[Narrative]" displayFolder="" count="0" memberValueDatatype="20" unbalanced="0"/>
    <cacheHierarchy uniqueName="[Narrative].[Witcher commentary]" caption="Witcher commentary" attribute="1" defaultMemberUniqueName="[Narrative].[Witcher commentary].[All]" allUniqueName="[Narrative].[Witcher commentary].[All]" dimensionUniqueName="[Narrative]" displayFolder="" count="0" memberValueDatatype="130" unbalanced="0"/>
    <cacheHierarchy uniqueName="[Personal].[Criteria]" caption="Criteria" attribute="1" defaultMemberUniqueName="[Personal].[Criteria].[All]" allUniqueName="[Personal].[Criteria].[All]" dimensionUniqueName="[Personal]" displayFolder="" count="0" memberValueDatatype="130" unbalanced="0"/>
    <cacheHierarchy uniqueName="[Personal].[Horizon Zero Dawn]" caption="Horizon Zero Dawn" attribute="1" defaultMemberUniqueName="[Personal].[Horizon Zero Dawn].[All]" allUniqueName="[Personal].[Horizon Zero Dawn].[All]" dimensionUniqueName="[Personal]" displayFolder="" count="0" memberValueDatatype="20" unbalanced="0"/>
    <cacheHierarchy uniqueName="[Personal].[HZD comment]" caption="HZD comment" attribute="1" defaultMemberUniqueName="[Personal].[HZD comment].[All]" allUniqueName="[Personal].[HZD comment].[All]" dimensionUniqueName="[Personal]" displayFolder="" count="0" memberValueDatatype="130" unbalanced="0"/>
    <cacheHierarchy uniqueName="[Personal].[God of War]" caption="God of War" attribute="1" defaultMemberUniqueName="[Personal].[God of War].[All]" allUniqueName="[Personal].[God of War].[All]" dimensionUniqueName="[Personal]" displayFolder="" count="0" memberValueDatatype="20" unbalanced="0"/>
    <cacheHierarchy uniqueName="[Personal].[GOW comment]" caption="GOW comment" attribute="1" defaultMemberUniqueName="[Personal].[GOW comment].[All]" allUniqueName="[Personal].[GOW comment].[All]" dimensionUniqueName="[Personal]" displayFolder="" count="0" memberValueDatatype="130" unbalanced="0"/>
    <cacheHierarchy uniqueName="[Personal].[Horizon forbidden West]" caption="Horizon forbidden West" attribute="1" defaultMemberUniqueName="[Personal].[Horizon forbidden West].[All]" allUniqueName="[Personal].[Horizon forbidden West].[All]" dimensionUniqueName="[Personal]" displayFolder="" count="0" memberValueDatatype="20" unbalanced="0"/>
    <cacheHierarchy uniqueName="[Personal].[Forbiden West Comment]" caption="Forbiden West Comment" attribute="1" defaultMemberUniqueName="[Personal].[Forbiden West Comment].[All]" allUniqueName="[Personal].[Forbiden West Comment].[All]" dimensionUniqueName="[Personal]" displayFolder="" count="0" memberValueDatatype="130" unbalanced="0"/>
    <cacheHierarchy uniqueName="[Personal].[Cyberpunk]" caption="Cyberpunk" attribute="1" defaultMemberUniqueName="[Personal].[Cyberpunk].[All]" allUniqueName="[Personal].[Cyberpunk].[All]" dimensionUniqueName="[Personal]" displayFolder="" count="0" memberValueDatatype="20" unbalanced="0"/>
    <cacheHierarchy uniqueName="[Personal].[Cyberpunk commentary]" caption="Cyberpunk commentary" attribute="1" defaultMemberUniqueName="[Personal].[Cyberpunk commentary].[All]" allUniqueName="[Personal].[Cyberpunk commentary].[All]" dimensionUniqueName="[Personal]" displayFolder="" count="0" memberValueDatatype="130" unbalanced="0"/>
    <cacheHierarchy uniqueName="[Personal].[Mass effect 2]" caption="Mass effect 2" attribute="1" defaultMemberUniqueName="[Personal].[Mass effect 2].[All]" allUniqueName="[Personal].[Mass effect 2].[All]" dimensionUniqueName="[Personal]" displayFolder="" count="0" memberValueDatatype="20" unbalanced="0"/>
    <cacheHierarchy uniqueName="[Personal].[Mass Effect 2 commentary]" caption="Mass Effect 2 commentary" attribute="1" defaultMemberUniqueName="[Personal].[Mass Effect 2 commentary].[All]" allUniqueName="[Personal].[Mass Effect 2 commentary].[All]" dimensionUniqueName="[Personal]" displayFolder="" count="0" memberValueDatatype="130" unbalanced="0"/>
    <cacheHierarchy uniqueName="[Personal].[Skyrim]" caption="Skyrim" attribute="1" defaultMemberUniqueName="[Personal].[Skyrim].[All]" allUniqueName="[Personal].[Skyrim].[All]" dimensionUniqueName="[Personal]" displayFolder="" count="0" memberValueDatatype="20" unbalanced="0"/>
    <cacheHierarchy uniqueName="[Personal].[Skyrim commentary]" caption="Skyrim commentary" attribute="1" defaultMemberUniqueName="[Personal].[Skyrim commentary].[All]" allUniqueName="[Personal].[Skyrim commentary].[All]" dimensionUniqueName="[Personal]" displayFolder="" count="0" memberValueDatatype="130" unbalanced="0"/>
    <cacheHierarchy uniqueName="[Personal].[Deus Ex Human Revolution]" caption="Deus Ex Human Revolution" attribute="1" defaultMemberUniqueName="[Personal].[Deus Ex Human Revolution].[All]" allUniqueName="[Personal].[Deus Ex Human Revolution].[All]" dimensionUniqueName="[Personal]" displayFolder="" count="0" memberValueDatatype="20" unbalanced="0"/>
    <cacheHierarchy uniqueName="[Personal].[DE HR Commentary]" caption="DE HR Commentary" attribute="1" defaultMemberUniqueName="[Personal].[DE HR Commentary].[All]" allUniqueName="[Personal].[DE HR Commentary].[All]" dimensionUniqueName="[Personal]" displayFolder="" count="0" memberValueDatatype="130" unbalanced="0"/>
    <cacheHierarchy uniqueName="[Personal].[Witcher 3]" caption="Witcher 3" attribute="1" defaultMemberUniqueName="[Personal].[Witcher 3].[All]" allUniqueName="[Personal].[Witcher 3].[All]" dimensionUniqueName="[Personal]" displayFolder="" count="0" memberValueDatatype="20" unbalanced="0"/>
    <cacheHierarchy uniqueName="[Personal].[Witcher commentary]" caption="Witcher commentary" attribute="1" defaultMemberUniqueName="[Personal].[Witcher commentary].[All]" allUniqueName="[Personal].[Witcher commentary].[All]" dimensionUniqueName="[Personal]" displayFolder="" count="0" memberValueDatatype="130" unbalanced="0"/>
    <cacheHierarchy uniqueName="[Table10].[Criteria]" caption="Criteria" attribute="1" defaultMemberUniqueName="[Table10].[Criteria].[All]" allUniqueName="[Table10].[Criteria].[All]" dimensionUniqueName="[Table10]" displayFolder="" count="0" memberValueDatatype="130" unbalanced="0"/>
    <cacheHierarchy uniqueName="[Table10].[Horizon Zero Dawn]" caption="Horizon Zero Dawn" attribute="1" defaultMemberUniqueName="[Table10].[Horizon Zero Dawn].[All]" allUniqueName="[Table10].[Horizon Zero Dawn].[All]" dimensionUniqueName="[Table10]" displayFolder="" count="0" memberValueDatatype="5" unbalanced="0"/>
    <cacheHierarchy uniqueName="[Table10].[God of War 4]" caption="God of War 4" attribute="1" defaultMemberUniqueName="[Table10].[God of War 4].[All]" allUniqueName="[Table10].[God of War 4].[All]" dimensionUniqueName="[Table10]" displayFolder="" count="0" memberValueDatatype="5" unbalanced="0"/>
    <cacheHierarchy uniqueName="[Table10].[Horizon Forbidden West]" caption="Horizon Forbidden West" attribute="1" defaultMemberUniqueName="[Table10].[Horizon Forbidden West].[All]" allUniqueName="[Table10].[Horizon Forbidden West].[All]" dimensionUniqueName="[Table10]" displayFolder="" count="0" memberValueDatatype="5" unbalanced="0"/>
    <cacheHierarchy uniqueName="[Table10].[Cyberpunk]" caption="Cyberpunk" attribute="1" defaultMemberUniqueName="[Table10].[Cyberpunk].[All]" allUniqueName="[Table10].[Cyberpunk].[All]" dimensionUniqueName="[Table10]" displayFolder="" count="0" memberValueDatatype="5" unbalanced="0"/>
    <cacheHierarchy uniqueName="[Table10].[Mass effect 2]" caption="Mass effect 2" attribute="1" defaultMemberUniqueName="[Table10].[Mass effect 2].[All]" allUniqueName="[Table10].[Mass effect 2].[All]" dimensionUniqueName="[Table10]" displayFolder="" count="0" memberValueDatatype="5" unbalanced="0"/>
    <cacheHierarchy uniqueName="[Table10].[Skyrim]" caption="Skyrim" attribute="1" defaultMemberUniqueName="[Table10].[Skyrim].[All]" allUniqueName="[Table10].[Skyrim].[All]" dimensionUniqueName="[Table10]" displayFolder="" count="0" memberValueDatatype="5" unbalanced="0"/>
    <cacheHierarchy uniqueName="[Table10].[Deus Ex HR]" caption="Deus Ex HR" attribute="1" defaultMemberUniqueName="[Table10].[Deus Ex HR].[All]" allUniqueName="[Table10].[Deus Ex HR].[All]" dimensionUniqueName="[Table10]" displayFolder="" count="0" memberValueDatatype="5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Horizon Zero Dawn]" caption="Horizon Zero Dawn" attribute="1" defaultMemberUniqueName="[Table3].[Horizon Zero Dawn].[All]" allUniqueName="[Table3].[Horizon Zero Dawn].[All]" dimensionUniqueName="[Table3]" displayFolder="" count="0" memberValueDatatype="2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God of War]" caption="God of War" attribute="1" defaultMemberUniqueName="[Table3].[God of War].[All]" allUniqueName="[Table3].[God of War].[All]" dimensionUniqueName="[Table3]" displayFolder="" count="0" memberValueDatatype="2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Horizon forbidden West]" caption="Horizon forbidden West" attribute="1" defaultMemberUniqueName="[Table3].[Horizon forbidden West].[All]" allUniqueName="[Table3].[Horizon forbidden West].[All]" dimensionUniqueName="[Table3]" displayFolder="" count="0" memberValueDatatype="20" unbalanced="0"/>
    <cacheHierarchy uniqueName="[Table3].[Column7]" caption="Column7" attribute="1" defaultMemberUniqueName="[Table3].[Column7].[All]" allUniqueName="[Table3].[Column7].[All]" dimensionUniqueName="[Table3]" displayFolder="" count="0" memberValueDatatype="130" unbalanced="0"/>
    <cacheHierarchy uniqueName="[Table3].[Cyberpunk]" caption="Cyberpunk" attribute="1" defaultMemberUniqueName="[Table3].[Cyberpunk].[All]" allUniqueName="[Table3].[Cyberpunk].[All]" dimensionUniqueName="[Table3]" displayFolder="" count="0" memberValueDatatype="20" unbalanced="0"/>
    <cacheHierarchy uniqueName="[Table3].[Column9]" caption="Column9" attribute="1" defaultMemberUniqueName="[Table3].[Column9].[All]" allUniqueName="[Table3].[Column9].[All]" dimensionUniqueName="[Table3]" displayFolder="" count="0" memberValueDatatype="130" unbalanced="0"/>
    <cacheHierarchy uniqueName="[Table3].[Mass effect 2]" caption="Mass effect 2" attribute="1" defaultMemberUniqueName="[Table3].[Mass effect 2].[All]" allUniqueName="[Table3].[Mass effect 2].[All]" dimensionUniqueName="[Table3]" displayFolder="" count="0" memberValueDatatype="20" unbalanced="0"/>
    <cacheHierarchy uniqueName="[Table3].[Column11]" caption="Column11" attribute="1" defaultMemberUniqueName="[Table3].[Column11].[All]" allUniqueName="[Table3].[Column11].[All]" dimensionUniqueName="[Table3]" displayFolder="" count="0" memberValueDatatype="130" unbalanced="0"/>
    <cacheHierarchy uniqueName="[Table3].[Skyrim]" caption="Skyrim" attribute="1" defaultMemberUniqueName="[Table3].[Skyrim].[All]" allUniqueName="[Table3].[Skyrim].[All]" dimensionUniqueName="[Table3]" displayFolder="" count="0" memberValueDatatype="20" unbalanced="0"/>
    <cacheHierarchy uniqueName="[Table3].[Column13]" caption="Column13" attribute="1" defaultMemberUniqueName="[Table3].[Column13].[All]" allUniqueName="[Table3].[Column13].[All]" dimensionUniqueName="[Table3]" displayFolder="" count="0" memberValueDatatype="130" unbalanced="0"/>
    <cacheHierarchy uniqueName="[Table3].[Deus Ex Human Revolution]" caption="Deus Ex Human Revolution" attribute="1" defaultMemberUniqueName="[Table3].[Deus Ex Human Revolution].[All]" allUniqueName="[Table3].[Deus Ex Human Revolution].[All]" dimensionUniqueName="[Table3]" displayFolder="" count="0" memberValueDatatype="20" unbalanced="0"/>
    <cacheHierarchy uniqueName="[Table3].[Column15]" caption="Column15" attribute="1" defaultMemberUniqueName="[Table3].[Column15].[All]" allUniqueName="[Table3].[Column15].[All]" dimensionUniqueName="[Table3]" displayFolder="" count="0" memberValueDatatype="130" unbalanced="0"/>
    <cacheHierarchy uniqueName="[Table3].[Witcher 3]" caption="Witcher 3" attribute="1" defaultMemberUniqueName="[Table3].[Witcher 3].[All]" allUniqueName="[Table3].[Witcher 3].[All]" dimensionUniqueName="[Table3]" displayFolder="" count="0" memberValueDatatype="20" unbalanced="0"/>
    <cacheHierarchy uniqueName="[Table3].[Withcer 3 commentary]" caption="Withcer 3 commentary" attribute="1" defaultMemberUniqueName="[Table3].[Withcer 3 commentary].[All]" allUniqueName="[Table3].[Withcer 3 commentary].[All]" dimensionUniqueName="[Table3]" displayFolder="" count="0" memberValueDatatype="130" unbalanced="0"/>
    <cacheHierarchy uniqueName="[Table9].[Super Score]" caption="Super Score" attribute="1" defaultMemberUniqueName="[Table9].[Super Score].[All]" allUniqueName="[Table9].[Super Score].[All]" dimensionUniqueName="[Table9]" displayFolder="" count="0" memberValueDatatype="130" unbalanced="0"/>
    <cacheHierarchy uniqueName="[Table9].[Horizon Zero dawn]" caption="Horizon Zero dawn" attribute="1" defaultMemberUniqueName="[Table9].[Horizon Zero dawn].[All]" allUniqueName="[Table9].[Horizon Zero dawn].[All]" dimensionUniqueName="[Table9]" displayFolder="" count="0" memberValueDatatype="5" unbalanced="0"/>
    <cacheHierarchy uniqueName="[Table9].[Column3]" caption="Column3" attribute="1" defaultMemberUniqueName="[Table9].[Column3].[All]" allUniqueName="[Table9].[Column3].[All]" dimensionUniqueName="[Table9]" displayFolder="" count="0" memberValueDatatype="130" unbalanced="0"/>
    <cacheHierarchy uniqueName="[Table9].[God of War]" caption="God of War" attribute="1" defaultMemberUniqueName="[Table9].[God of War].[All]" allUniqueName="[Table9].[God of War].[All]" dimensionUniqueName="[Table9]" displayFolder="" count="0" memberValueDatatype="5" unbalanced="0"/>
    <cacheHierarchy uniqueName="[Table9].[Column5]" caption="Column5" attribute="1" defaultMemberUniqueName="[Table9].[Column5].[All]" allUniqueName="[Table9].[Column5].[All]" dimensionUniqueName="[Table9]" displayFolder="" count="0" memberValueDatatype="130" unbalanced="0"/>
    <cacheHierarchy uniqueName="[Table9].[Horizon Forbidden west]" caption="Horizon Forbidden west" attribute="1" defaultMemberUniqueName="[Table9].[Horizon Forbidden west].[All]" allUniqueName="[Table9].[Horizon Forbidden west].[All]" dimensionUniqueName="[Table9]" displayFolder="" count="0" memberValueDatatype="5" unbalanced="0"/>
    <cacheHierarchy uniqueName="[Table9].[Column7]" caption="Column7" attribute="1" defaultMemberUniqueName="[Table9].[Column7].[All]" allUniqueName="[Table9].[Column7].[All]" dimensionUniqueName="[Table9]" displayFolder="" count="0" memberValueDatatype="130" unbalanced="0"/>
    <cacheHierarchy uniqueName="[Table9].[Cyberpunk]" caption="Cyberpunk" attribute="1" defaultMemberUniqueName="[Table9].[Cyberpunk].[All]" allUniqueName="[Table9].[Cyberpunk].[All]" dimensionUniqueName="[Table9]" displayFolder="" count="0" memberValueDatatype="5" unbalanced="0"/>
    <cacheHierarchy uniqueName="[Table9].[Column9]" caption="Column9" attribute="1" defaultMemberUniqueName="[Table9].[Column9].[All]" allUniqueName="[Table9].[Column9].[All]" dimensionUniqueName="[Table9]" displayFolder="" count="0" memberValueDatatype="130" unbalanced="0"/>
    <cacheHierarchy uniqueName="[Table9].[Mass effect 2]" caption="Mass effect 2" attribute="1" defaultMemberUniqueName="[Table9].[Mass effect 2].[All]" allUniqueName="[Table9].[Mass effect 2].[All]" dimensionUniqueName="[Table9]" displayFolder="" count="0" memberValueDatatype="5" unbalanced="0"/>
    <cacheHierarchy uniqueName="[Table9].[Column11]" caption="Column11" attribute="1" defaultMemberUniqueName="[Table9].[Column11].[All]" allUniqueName="[Table9].[Column11].[All]" dimensionUniqueName="[Table9]" displayFolder="" count="0" memberValueDatatype="130" unbalanced="0"/>
    <cacheHierarchy uniqueName="[Table9].[Skyrim]" caption="Skyrim" attribute="1" defaultMemberUniqueName="[Table9].[Skyrim].[All]" allUniqueName="[Table9].[Skyrim].[All]" dimensionUniqueName="[Table9]" displayFolder="" count="0" memberValueDatatype="5" unbalanced="0"/>
    <cacheHierarchy uniqueName="[Table9].[Column13]" caption="Column13" attribute="1" defaultMemberUniqueName="[Table9].[Column13].[All]" allUniqueName="[Table9].[Column13].[All]" dimensionUniqueName="[Table9]" displayFolder="" count="0" memberValueDatatype="130" unbalanced="0"/>
    <cacheHierarchy uniqueName="[Table9].[Deus Ex Human Revolution]" caption="Deus Ex Human Revolution" attribute="1" defaultMemberUniqueName="[Table9].[Deus Ex Human Revolution].[All]" allUniqueName="[Table9].[Deus Ex Human Revolution].[All]" dimensionUniqueName="[Table9]" displayFolder="" count="0" memberValueDatatype="5" unbalanced="0"/>
    <cacheHierarchy uniqueName="[Table9].[Column15]" caption="Column15" attribute="1" defaultMemberUniqueName="[Table9].[Column15].[All]" allUniqueName="[Table9].[Column15].[All]" dimensionUniqueName="[Table9]" displayFolder="" count="0" memberValueDatatype="130" unbalanced="0"/>
    <cacheHierarchy uniqueName="[Table9].[Witcher 3]" caption="Witcher 3" attribute="1" defaultMemberUniqueName="[Table9].[Witcher 3].[All]" allUniqueName="[Table9].[Witcher 3].[All]" dimensionUniqueName="[Table9]" displayFolder="" count="0" memberValueDatatype="5" unbalanced="0"/>
    <cacheHierarchy uniqueName="[Table9].[Column17]" caption="Column17" attribute="1" defaultMemberUniqueName="[Table9].[Column17].[All]" allUniqueName="[Table9].[Column17].[All]" dimensionUniqueName="[Table9]" displayFolder="" count="0" memberValueDatatype="130" unbalanced="0"/>
    <cacheHierarchy uniqueName="[WorldGameDesign].[Criteria]" caption="Criteria" attribute="1" defaultMemberUniqueName="[WorldGameDesign].[Criteria].[All]" allUniqueName="[WorldGameDesign].[Criteria].[All]" dimensionUniqueName="[WorldGameDesign]" displayFolder="" count="0" memberValueDatatype="130" unbalanced="0"/>
    <cacheHierarchy uniqueName="[WorldGameDesign].[Horizon Zero Dawn]" caption="Horizon Zero Dawn" attribute="1" defaultMemberUniqueName="[WorldGameDesign].[Horizon Zero Dawn].[All]" allUniqueName="[WorldGameDesign].[Horizon Zero Dawn].[All]" dimensionUniqueName="[WorldGameDesign]" displayFolder="" count="0" memberValueDatatype="20" unbalanced="0"/>
    <cacheHierarchy uniqueName="[WorldGameDesign].[HZD comment]" caption="HZD comment" attribute="1" defaultMemberUniqueName="[WorldGameDesign].[HZD comment].[All]" allUniqueName="[WorldGameDesign].[HZD comment].[All]" dimensionUniqueName="[WorldGameDesign]" displayFolder="" count="0" memberValueDatatype="130" unbalanced="0"/>
    <cacheHierarchy uniqueName="[WorldGameDesign].[God of War]" caption="God of War" attribute="1" defaultMemberUniqueName="[WorldGameDesign].[God of War].[All]" allUniqueName="[WorldGameDesign].[God of War].[All]" dimensionUniqueName="[WorldGameDesign]" displayFolder="" count="0" memberValueDatatype="20" unbalanced="0"/>
    <cacheHierarchy uniqueName="[WorldGameDesign].[GOW comment]" caption="GOW comment" attribute="1" defaultMemberUniqueName="[WorldGameDesign].[GOW comment].[All]" allUniqueName="[WorldGameDesign].[GOW comment].[All]" dimensionUniqueName="[WorldGameDesign]" displayFolder="" count="0" memberValueDatatype="130" unbalanced="0"/>
    <cacheHierarchy uniqueName="[WorldGameDesign].[Horizon forbidden West]" caption="Horizon forbidden West" attribute="1" defaultMemberUniqueName="[WorldGameDesign].[Horizon forbidden West].[All]" allUniqueName="[WorldGameDesign].[Horizon forbidden West].[All]" dimensionUniqueName="[WorldGameDesign]" displayFolder="" count="0" memberValueDatatype="20" unbalanced="0"/>
    <cacheHierarchy uniqueName="[WorldGameDesign].[Forbiden West Comment]" caption="Forbiden West Comment" attribute="1" defaultMemberUniqueName="[WorldGameDesign].[Forbiden West Comment].[All]" allUniqueName="[WorldGameDesign].[Forbiden West Comment].[All]" dimensionUniqueName="[WorldGameDesign]" displayFolder="" count="0" memberValueDatatype="130" unbalanced="0"/>
    <cacheHierarchy uniqueName="[WorldGameDesign].[Cyberpunk]" caption="Cyberpunk" attribute="1" defaultMemberUniqueName="[WorldGameDesign].[Cyberpunk].[All]" allUniqueName="[WorldGameDesign].[Cyberpunk].[All]" dimensionUniqueName="[WorldGameDesign]" displayFolder="" count="0" memberValueDatatype="20" unbalanced="0"/>
    <cacheHierarchy uniqueName="[WorldGameDesign].[Cyberpunk commentary]" caption="Cyberpunk commentary" attribute="1" defaultMemberUniqueName="[WorldGameDesign].[Cyberpunk commentary].[All]" allUniqueName="[WorldGameDesign].[Cyberpunk commentary].[All]" dimensionUniqueName="[WorldGameDesign]" displayFolder="" count="0" memberValueDatatype="130" unbalanced="0"/>
    <cacheHierarchy uniqueName="[WorldGameDesign].[Mass effect 2]" caption="Mass effect 2" attribute="1" defaultMemberUniqueName="[WorldGameDesign].[Mass effect 2].[All]" allUniqueName="[WorldGameDesign].[Mass effect 2].[All]" dimensionUniqueName="[WorldGameDesign]" displayFolder="" count="0" memberValueDatatype="20" unbalanced="0"/>
    <cacheHierarchy uniqueName="[WorldGameDesign].[Mass Effect 2 commentary]" caption="Mass Effect 2 commentary" attribute="1" defaultMemberUniqueName="[WorldGameDesign].[Mass Effect 2 commentary].[All]" allUniqueName="[WorldGameDesign].[Mass Effect 2 commentary].[All]" dimensionUniqueName="[WorldGameDesign]" displayFolder="" count="0" memberValueDatatype="130" unbalanced="0"/>
    <cacheHierarchy uniqueName="[WorldGameDesign].[Skyrim]" caption="Skyrim" attribute="1" defaultMemberUniqueName="[WorldGameDesign].[Skyrim].[All]" allUniqueName="[WorldGameDesign].[Skyrim].[All]" dimensionUniqueName="[WorldGameDesign]" displayFolder="" count="0" memberValueDatatype="20" unbalanced="0"/>
    <cacheHierarchy uniqueName="[WorldGameDesign].[Skyrim commentary]" caption="Skyrim commentary" attribute="1" defaultMemberUniqueName="[WorldGameDesign].[Skyrim commentary].[All]" allUniqueName="[WorldGameDesign].[Skyrim commentary].[All]" dimensionUniqueName="[WorldGameDesign]" displayFolder="" count="0" memberValueDatatype="130" unbalanced="0"/>
    <cacheHierarchy uniqueName="[WorldGameDesign].[Deus Ex Human Revolution]" caption="Deus Ex Human Revolution" attribute="1" defaultMemberUniqueName="[WorldGameDesign].[Deus Ex Human Revolution].[All]" allUniqueName="[WorldGameDesign].[Deus Ex Human Revolution].[All]" dimensionUniqueName="[WorldGameDesign]" displayFolder="" count="0" memberValueDatatype="20" unbalanced="0"/>
    <cacheHierarchy uniqueName="[WorldGameDesign].[DE HR revolution]" caption="DE HR revolution" attribute="1" defaultMemberUniqueName="[WorldGameDesign].[DE HR revolution].[All]" allUniqueName="[WorldGameDesign].[DE HR revolution].[All]" dimensionUniqueName="[WorldGameDesign]" displayFolder="" count="0" memberValueDatatype="130" unbalanced="0"/>
    <cacheHierarchy uniqueName="[WorldGameDesign].[Witcher 3]" caption="Witcher 3" attribute="1" defaultMemberUniqueName="[WorldGameDesign].[Witcher 3].[All]" allUniqueName="[WorldGameDesign].[Witcher 3].[All]" dimensionUniqueName="[WorldGameDesign]" displayFolder="" count="0" memberValueDatatype="5" unbalanced="0"/>
    <cacheHierarchy uniqueName="[WorldGameDesign].[Witcher commentary]" caption="Witcher commentary" attribute="1" defaultMemberUniqueName="[WorldGameDesign].[Witcher commentary].[All]" allUniqueName="[WorldGameDesign].[Witcher commentary].[All]" dimensionUniqueName="[WorldGameDesign]" displayFolder="" count="0" memberValueDatatype="130" unbalanced="0"/>
    <cacheHierarchy uniqueName="[Measures].[__XL_Count WorldGameDesign]" caption="__XL_Count WorldGameDesign" measure="1" displayFolder="" measureGroup="WorldGameDesign" count="0" hidden="1"/>
    <cacheHierarchy uniqueName="[Measures].[__XL_Count Narrative]" caption="__XL_Count Narrative" measure="1" displayFolder="" measureGroup="Narrative" count="0" hidden="1"/>
    <cacheHierarchy uniqueName="[Measures].[__XL_Count Gameplay]" caption="__XL_Count Gameplay" measure="1" displayFolder="" measureGroup="Gameplay" count="0" hidden="1"/>
    <cacheHierarchy uniqueName="[Measures].[__XL_Count Features]" caption="__XL_Count Features" measure="1" displayFolder="" measureGroup="Features" count="0" hidden="1"/>
    <cacheHierarchy uniqueName="[Measures].[__XL_Count Buisness]" caption="__XL_Count Buisness" measure="1" displayFolder="" measureGroup="Buisness" count="0" hidden="1"/>
    <cacheHierarchy uniqueName="[Measures].[__XL_Count Personal]" caption="__XL_Count Personal" measure="1" displayFolder="" measureGroup="Personal" count="0" hidden="1"/>
    <cacheHierarchy uniqueName="[Measures].[__XL_Count Table10]" caption="__XL_Count Table10" measure="1" displayFolder="" measureGroup="Table10" count="0" hidden="1"/>
    <cacheHierarchy uniqueName="[Measures].[__XL_Count GameScores]" caption="__XL_Count GameScores" measure="1" displayFolder="" measureGroup="GameScores" count="0" hidden="1"/>
    <cacheHierarchy uniqueName="[Measures].[__XL_Count Table3]" caption="__XL_Count Table3" measure="1" displayFolder="" measureGroup="Table3" count="0" hidden="1"/>
    <cacheHierarchy uniqueName="[Measures].[__XL_Count Table9]" caption="__XL_Count Table9" measure="1" displayFolder="" measureGroup="Table9" count="0" hidden="1"/>
    <cacheHierarchy uniqueName="[Measures].[__No measures defined]" caption="__No measures defined" measure="1" displayFolder="" count="0" hidden="1"/>
    <cacheHierarchy uniqueName="[Measures].[Sum of Horizon Zero Dawn 2]" caption="Sum of Horizon Zero Dawn 2" measure="1" displayFolder="" measureGroup="WorldGameDesig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Sum of God of War 2]" caption="Sum of God of War 2" measure="1" displayFolder="" measureGroup="WorldGameDesig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forbidden West 2]" caption="Sum of Horizon forbidden West 2" measure="1" displayFolder="" measureGroup="WorldGameDesig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Cyberpunk 2]" caption="Sum of Cyberpunk 2" measure="1" displayFolder="" measureGroup="WorldGameDesig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 of Mass effect 2 2]" caption="Sum of Mass effect 2 2" measure="1" displayFolder="" measureGroup="WorldGameDesig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Sum of Skyrim 2]" caption="Sum of Skyrim 2" measure="1" displayFolder="" measureGroup="WorldGameDesig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 of Deus Ex Human Revolution]" caption="Sum of Deus Ex Human Revolution" measure="1" displayFolder="" measureGroup="WorldGameDesign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Horizon Zero Dawn 3]" caption="Sum of Horizon Zero Dawn 3" measure="1" displayFolder="" measureGroup="Narrativ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God of War 3]" caption="Sum of God of War 3" measure="1" displayFolder="" measureGroup="Narrativ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Horizon forbidden West 3]" caption="Sum of Horizon forbidden West 3" measure="1" displayFolder="" measureGroup="Narrative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Cyberpunk 3]" caption="Sum of Cyberpunk 3" measure="1" displayFolder="" measureGroup="Narrativ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Mass effect 2 3]" caption="Sum of Mass effect 2 3" measure="1" displayFolder="" measureGroup="Narrativ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Skyrim 3]" caption="Sum of Skyrim 3" measure="1" displayFolder="" measureGroup="Narrativ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Deus Ex Human Revolution 2]" caption="Sum of Deus Ex Human Revolution 2" measure="1" displayFolder="" measureGroup="Narrativ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Horizon Zero Dawn 4]" caption="Sum of Horizon Zero Dawn 4" measure="1" displayFolder="" measureGroup="Gamepla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God of War 4]" caption="Sum of God of War 4" measure="1" displayFolder="" measureGroup="Gameplay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orizon forbidden West 4]" caption="Sum of Horizon forbidden West 4" measure="1" displayFolder="" measureGroup="Gamepla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yberpunk 4]" caption="Sum of Cyberpunk 4" measure="1" displayFolder="" measureGroup="Gameplay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ass effect 2 4]" caption="Sum of Mass effect 2 4" measure="1" displayFolder="" measureGroup="Gamepla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kyrim 4]" caption="Sum of Skyrim 4" measure="1" displayFolder="" measureGroup="Gamepla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Deus Ex Human Revolution 3]" caption="Sum of Deus Ex Human Revolution 3" measure="1" displayFolder="" measureGroup="Gameplay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Horizon Zero Dawn 5]" caption="Sum of Horizon Zero Dawn 5" measure="1" displayFolder="" measureGroup="Featur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God of War 5]" caption="Sum of God of War 5" measure="1" displayFolder="" measureGroup="Featur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Horizon forbidden West 5]" caption="Sum of Horizon forbidden West 5" measure="1" displayFolder="" measureGroup="Featur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yberpunk 5]" caption="Sum of Cyberpunk 5" measure="1" displayFolder="" measureGroup="Featur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ass effect 2 5]" caption="Sum of Mass effect 2 5" measure="1" displayFolder="" measureGroup="Featur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kyrim 5]" caption="Sum of Skyrim 5" measure="1" displayFolder="" measureGroup="Featur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eus Ex Human Revolution 4]" caption="Sum of Deus Ex Human Revolution 4" measure="1" displayFolder="" measureGroup="Featur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Horizon Zero Dawn 6]" caption="Sum of Horizon Zero Dawn 6" measure="1" displayFolder="" measureGroup="Buisnes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d of War 6]" caption="Sum of God of War 6" measure="1" displayFolder="" measureGroup="Buis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rizon forbidden West 6]" caption="Sum of Horizon forbidden West 6" measure="1" displayFolder="" measureGroup="Buisnes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yberpunk 6]" caption="Sum of Cyberpunk 6" measure="1" displayFolder="" measureGroup="Buisnes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ss effect 2 6]" caption="Sum of Mass effect 2 6" measure="1" displayFolder="" measureGroup="Buisnes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kyrim 6]" caption="Sum of Skyrim 6" measure="1" displayFolder="" measureGroup="Buisn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us Ex Human Revolution 5]" caption="Sum of Deus Ex Human Revolution 5" measure="1" displayFolder="" measureGroup="Buisnes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rizon Zero Dawn 7]" caption="Sum of Horizon Zero Dawn 7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God of War 7]" caption="Sum of God of War 7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Horizon forbidden West 7]" caption="Sum of Horizon forbidden West 7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Cyberpunk 7]" caption="Sum of Cyberpunk 7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Mass effect 2 7]" caption="Sum of Mass effect 2 7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Horizon Zero Dawn]" caption="Average of Horizon Zero Daw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Average of Mass effect 2]" caption="Average of Mass effect 2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Cyberpunk]" caption="Average of Cyberpunk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Average of Horizon forbidden West]" caption="Average of Horizon forbidden West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Average of God of War]" caption="Average of God of War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Average of Horizon Zero Dawn 2]" caption="Average of Horizon Zero Dawn 2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Average of Deus Ex Human Revolution]" caption="Average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Average of Skyrim]" caption="Average of Skyrim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Average of Mass effect 2 2]" caption="Average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Average of Cyberpunk 2]" caption="Average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Average of Horizon forbidden West 2]" caption="Average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Average of God of War 2]" caption="Average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Zero Dawn 8]" caption="Sum of Horizon Zero Dawn 8" measure="1" displayFolder="" measureGroup="Table10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God of War 4 2]" caption="Sum of God of War 4 2" measure="1" displayFolder="" measureGroup="Table10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Sum of Horizon Forbidden West 8]" caption="Sum of Horizon Forbidden West 8" measure="1" displayFolder="" measureGroup="Table10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Cyberpunk 8]" caption="Sum of Cyberpunk 8" measure="1" displayFolder="" measureGroup="Table10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Mass effect 2 8]" caption="Sum of Mass effect 2 8" measure="1" displayFolder="" measureGroup="Table10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Sum of Skyrim 7]" caption="Sum of Skyrim 7" measure="1" displayFolder="" measureGroup="Table10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eus Ex HR]" caption="Sum of Deus Ex HR" measure="1" displayFolder="" measureGroup="Table10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Witcher 3]" caption="Sum of Witcher 3" measure="1" displayFolder="" measureGroup="WorldGameDesign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9"/>
        </ext>
      </extLst>
    </cacheHierarchy>
    <cacheHierarchy uniqueName="[Measures].[Sum of Witcher 3 2]" caption="Sum of Witcher 3 2" measure="1" displayFolder="" measureGroup="Narrativ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Witcher 3 3]" caption="Sum of Witcher 3 3" measure="1" displayFolder="" measureGroup="Gamepla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Witcher 3 4]" caption="Sum of Witcher 3 4" measure="1" displayFolder="" measureGroup="Featur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Witcher 3 5]" caption="Sum of Witcher 3 5" measure="1" displayFolder="" measureGroup="Buisnes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rizon Zero Dawn]" caption="Sum of Horizon Zero Dawn" measure="1" displayFolder="" measureGroup="GameScor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God of War]" caption="Sum of God of War" measure="1" displayFolder="" measureGroup="GameScore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Horizon Forbidden West]" caption="Sum of Horizon Forbidden West" measure="1" displayFolder="" measureGroup="GameScor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Cyberpunk]" caption="Sum of Cyberpunk" measure="1" displayFolder="" measureGroup="GameScore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ss Effect 2]" caption="Sum of Mass Effect 2" measure="1" displayFolder="" measureGroup="GameScor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kyrim]" caption="Sum of Skyrim" measure="1" displayFolder="" measureGroup="GameScore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Deus Ex  Human Revolution]" caption="Sum of Deus Ex  Human Revolution" measure="1" displayFolder="" measureGroup="GameScore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Witcher 3 6]" caption="Sum of Witcher 3 6" measure="1" displayFolder="" measureGroup="GameScore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Skyrim 8]" caption="Sum of Skyrim 8" measure="1" displayFolder="" measureGroup="Personal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Sum of Deus Ex Human Revolution 6]" caption="Sum of Deus Ex Human Revolution 6" measure="1" displayFolder="" measureGroup="Personal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Witcher 3 7]" caption="Sum of Witcher 3 7" measure="1" displayFolder="" measureGroup="Personal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Horizon Zero Dawn 9]" caption="Sum of Horizon Zero Dawn 9" measure="1" displayFolder="" measureGroup="Table3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 of God of War 8]" caption="Sum of God of War 8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Horizon forbidden West 9]" caption="Sum of Horizon forbidden West 9" measure="1" displayFolder="" measureGroup="Table3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Sum of Cyberpunk 9]" caption="Sum of Cyberpunk 9" measure="1" displayFolder="" measureGroup="Table3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Sum of Mass effect 2 9]" caption="Sum of Mass effect 2 9" measure="1" displayFolder="" measureGroup="Table3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Sum of Skyrim 9]" caption="Sum of Skyrim 9" measure="1" displayFolder="" measureGroup="Table3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Sum of Deus Ex Human Revolution 7]" caption="Sum of Deus Ex Human Revolution 7" measure="1" displayFolder="" measureGroup="Table3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Witcher 3 8]" caption="Sum of Witcher 3 8" measure="1" displayFolder="" measureGroup="Table3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Horizon Zero dawn 10]" caption="Sum of Horizon Zero dawn 10" measure="1" displayFolder="" measureGroup="Table9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God of War 9]" caption="Sum of God of War 9" measure="1" displayFolder="" measureGroup="Table9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Sum of Horizon Forbidden west 10]" caption="Sum of Horizon Forbidden west 10" measure="1" displayFolder="" measureGroup="Table9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Sum of Cyberpunk 10]" caption="Sum of Cyberpunk 10" measure="1" displayFolder="" measureGroup="Table9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Mass effect 2 10]" caption="Sum of Mass effect 2 10" measure="1" displayFolder="" measureGroup="Table9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Sum of Skyrim 10]" caption="Sum of Skyrim 10" measure="1" displayFolder="" measureGroup="Table9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Deus Ex Human Revolution 8]" caption="Sum of Deus Ex Human Revolution 8" measure="1" displayFolder="" measureGroup="Table9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Sum of Witcher 3 9]" caption="Sum of Witcher 3 9" measure="1" displayFolder="" measureGroup="Table9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</cacheHierarchies>
  <kpis count="0"/>
  <dimensions count="11">
    <dimension name="Buisness" uniqueName="[Buisness]" caption="Buisness"/>
    <dimension name="Features" uniqueName="[Features]" caption="Features"/>
    <dimension name="Gameplay" uniqueName="[Gameplay]" caption="Gameplay"/>
    <dimension name="GameScores" uniqueName="[GameScores]" caption="GameScores"/>
    <dimension measure="1" name="Measures" uniqueName="[Measures]" caption="Measures"/>
    <dimension name="Narrative" uniqueName="[Narrative]" caption="Narrative"/>
    <dimension name="Personal" uniqueName="[Personal]" caption="Personal"/>
    <dimension name="Table10" uniqueName="[Table10]" caption="Table10"/>
    <dimension name="Table3" uniqueName="[Table3]" caption="Table3"/>
    <dimension name="Table9" uniqueName="[Table9]" caption="Table9"/>
    <dimension name="WorldGameDesign" uniqueName="[WorldGameDesign]" caption="WorldGameDesign"/>
  </dimensions>
  <measureGroups count="10">
    <measureGroup name="Buisness" caption="Buisness"/>
    <measureGroup name="Features" caption="Features"/>
    <measureGroup name="Gameplay" caption="Gameplay"/>
    <measureGroup name="GameScores" caption="GameScores"/>
    <measureGroup name="Narrative" caption="Narrative"/>
    <measureGroup name="Personal" caption="Personal"/>
    <measureGroup name="Table10" caption="Table10"/>
    <measureGroup name="Table3" caption="Table3"/>
    <measureGroup name="Table9" caption="Table9"/>
    <measureGroup name="WorldGameDesign" caption="WorldGameDesign"/>
  </measureGroups>
  <maps count="10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4875832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45.681426736111" backgroundQuery="1" createdVersion="6" refreshedVersion="6" minRefreshableVersion="3" recordCount="0" supportSubquery="1" supportAdvancedDrill="1" xr:uid="{03A5CDF0-8C45-4C5A-8C60-8926C08DD75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um of Horizon Zero Dawn]" caption="Sum of Horizon Zero Dawn" numFmtId="0" hierarchy="236" level="32767"/>
    <cacheField name="[Measures].[Sum of God of War]" caption="Sum of God of War" numFmtId="0" hierarchy="237" level="32767"/>
    <cacheField name="[Measures].[Sum of Horizon Forbidden West]" caption="Sum of Horizon Forbidden West" numFmtId="0" hierarchy="238" level="32767"/>
    <cacheField name="[Measures].[Sum of Cyberpunk]" caption="Sum of Cyberpunk" numFmtId="0" hierarchy="239" level="32767"/>
    <cacheField name="[Measures].[Sum of Mass Effect 2]" caption="Sum of Mass Effect 2" numFmtId="0" hierarchy="240" level="32767"/>
    <cacheField name="[Measures].[Sum of Skyrim]" caption="Sum of Skyrim" numFmtId="0" hierarchy="241" level="32767"/>
    <cacheField name="[Measures].[Sum of Deus Ex  Human Revolution]" caption="Sum of Deus Ex  Human Revolution" numFmtId="0" hierarchy="242" level="32767"/>
    <cacheField name="[Measures].[Sum of Witcher 3 6]" caption="Sum of Witcher 3 6" numFmtId="0" hierarchy="243" level="32767"/>
  </cacheFields>
  <cacheHierarchies count="263">
    <cacheHierarchy uniqueName="[Buisness].[Criteria]" caption="Criteria" attribute="1" defaultMemberUniqueName="[Buisness].[Criteria].[All]" allUniqueName="[Buisness].[Criteria].[All]" dimensionUniqueName="[Buisness]" displayFolder="" count="0" memberValueDatatype="130" unbalanced="0"/>
    <cacheHierarchy uniqueName="[Buisness].[Horizon Zero Dawn]" caption="Horizon Zero Dawn" attribute="1" defaultMemberUniqueName="[Buisness].[Horizon Zero Dawn].[All]" allUniqueName="[Buisness].[Horizon Zero Dawn].[All]" dimensionUniqueName="[Buisness]" displayFolder="" count="0" memberValueDatatype="5" unbalanced="0"/>
    <cacheHierarchy uniqueName="[Buisness].[HZD comment]" caption="HZD comment" attribute="1" defaultMemberUniqueName="[Buisness].[HZD comment].[All]" allUniqueName="[Buisness].[HZD comment].[All]" dimensionUniqueName="[Buisness]" displayFolder="" count="0" memberValueDatatype="130" unbalanced="0"/>
    <cacheHierarchy uniqueName="[Buisness].[God of War]" caption="God of War" attribute="1" defaultMemberUniqueName="[Buisness].[God of War].[All]" allUniqueName="[Buisness].[God of War].[All]" dimensionUniqueName="[Buisness]" displayFolder="" count="0" memberValueDatatype="5" unbalanced="0"/>
    <cacheHierarchy uniqueName="[Buisness].[GOW comment]" caption="GOW comment" attribute="1" defaultMemberUniqueName="[Buisness].[GOW comment].[All]" allUniqueName="[Buisness].[GOW comment].[All]" dimensionUniqueName="[Buisness]" displayFolder="" count="0" memberValueDatatype="130" unbalanced="0"/>
    <cacheHierarchy uniqueName="[Buisness].[Horizon forbidden West]" caption="Horizon forbidden West" attribute="1" defaultMemberUniqueName="[Buisness].[Horizon forbidden West].[All]" allUniqueName="[Buisness].[Horizon forbidden West].[All]" dimensionUniqueName="[Buisness]" displayFolder="" count="0" memberValueDatatype="20" unbalanced="0"/>
    <cacheHierarchy uniqueName="[Buisness].[Forbiden West Comment]" caption="Forbiden West Comment" attribute="1" defaultMemberUniqueName="[Buisness].[Forbiden West Comment].[All]" allUniqueName="[Buisness].[Forbiden West Comment].[All]" dimensionUniqueName="[Buisness]" displayFolder="" count="0" memberValueDatatype="130" unbalanced="0"/>
    <cacheHierarchy uniqueName="[Buisness].[Cyberpunk]" caption="Cyberpunk" attribute="1" defaultMemberUniqueName="[Buisness].[Cyberpunk].[All]" allUniqueName="[Buisness].[Cyberpunk].[All]" dimensionUniqueName="[Buisness]" displayFolder="" count="0" memberValueDatatype="5" unbalanced="0"/>
    <cacheHierarchy uniqueName="[Buisness].[Cyberpunk commentary]" caption="Cyberpunk commentary" attribute="1" defaultMemberUniqueName="[Buisness].[Cyberpunk commentary].[All]" allUniqueName="[Buisness].[Cyberpunk commentary].[All]" dimensionUniqueName="[Buisness]" displayFolder="" count="0" memberValueDatatype="130" unbalanced="0"/>
    <cacheHierarchy uniqueName="[Buisness].[Mass effect 2]" caption="Mass effect 2" attribute="1" defaultMemberUniqueName="[Buisness].[Mass effect 2].[All]" allUniqueName="[Buisness].[Mass effect 2].[All]" dimensionUniqueName="[Buisness]" displayFolder="" count="0" memberValueDatatype="5" unbalanced="0"/>
    <cacheHierarchy uniqueName="[Buisness].[Mass Effect 2 commentary]" caption="Mass Effect 2 commentary" attribute="1" defaultMemberUniqueName="[Buisness].[Mass Effect 2 commentary].[All]" allUniqueName="[Buisness].[Mass Effect 2 commentary].[All]" dimensionUniqueName="[Buisness]" displayFolder="" count="0" memberValueDatatype="130" unbalanced="0"/>
    <cacheHierarchy uniqueName="[Buisness].[Skyrim]" caption="Skyrim" attribute="1" defaultMemberUniqueName="[Buisness].[Skyrim].[All]" allUniqueName="[Buisness].[Skyrim].[All]" dimensionUniqueName="[Buisness]" displayFolder="" count="0" memberValueDatatype="5" unbalanced="0"/>
    <cacheHierarchy uniqueName="[Buisness].[Skyrim commentary]" caption="Skyrim commentary" attribute="1" defaultMemberUniqueName="[Buisness].[Skyrim commentary].[All]" allUniqueName="[Buisness].[Skyrim commentary].[All]" dimensionUniqueName="[Buisness]" displayFolder="" count="0" memberValueDatatype="130" unbalanced="0"/>
    <cacheHierarchy uniqueName="[Buisness].[Deus Ex Human Revolution]" caption="Deus Ex Human Revolution" attribute="1" defaultMemberUniqueName="[Buisness].[Deus Ex Human Revolution].[All]" allUniqueName="[Buisness].[Deus Ex Human Revolution].[All]" dimensionUniqueName="[Buisness]" displayFolder="" count="0" memberValueDatatype="5" unbalanced="0"/>
    <cacheHierarchy uniqueName="[Buisness].[DE HR Commentary]" caption="DE HR Commentary" attribute="1" defaultMemberUniqueName="[Buisness].[DE HR Commentary].[All]" allUniqueName="[Buisness].[DE HR Commentary].[All]" dimensionUniqueName="[Buisness]" displayFolder="" count="0" memberValueDatatype="130" unbalanced="0"/>
    <cacheHierarchy uniqueName="[Buisness].[Witcher 3]" caption="Witcher 3" attribute="1" defaultMemberUniqueName="[Buisness].[Witcher 3].[All]" allUniqueName="[Buisness].[Witcher 3].[All]" dimensionUniqueName="[Buisness]" displayFolder="" count="0" memberValueDatatype="5" unbalanced="0"/>
    <cacheHierarchy uniqueName="[Buisness].[Witcher commentary]" caption="Witcher commentary" attribute="1" defaultMemberUniqueName="[Buisness].[Witcher commentary].[All]" allUniqueName="[Buisness].[Witcher commentary].[All]" dimensionUniqueName="[Buisness]" displayFolder="" count="0" memberValueDatatype="130" unbalanced="0"/>
    <cacheHierarchy uniqueName="[Features].[Criteria]" caption="Criteria" attribute="1" defaultMemberUniqueName="[Features].[Criteria].[All]" allUniqueName="[Features].[Criteria].[All]" dimensionUniqueName="[Features]" displayFolder="" count="0" memberValueDatatype="130" unbalanced="0"/>
    <cacheHierarchy uniqueName="[Features].[Horizon Zero Dawn]" caption="Horizon Zero Dawn" attribute="1" defaultMemberUniqueName="[Features].[Horizon Zero Dawn].[All]" allUniqueName="[Features].[Horizon Zero Dawn].[All]" dimensionUniqueName="[Features]" displayFolder="" count="0" memberValueDatatype="5" unbalanced="0"/>
    <cacheHierarchy uniqueName="[Features].[HZD comment]" caption="HZD comment" attribute="1" defaultMemberUniqueName="[Features].[HZD comment].[All]" allUniqueName="[Features].[HZD comment].[All]" dimensionUniqueName="[Features]" displayFolder="" count="0" memberValueDatatype="130" unbalanced="0"/>
    <cacheHierarchy uniqueName="[Features].[God of War]" caption="God of War" attribute="1" defaultMemberUniqueName="[Features].[God of War].[All]" allUniqueName="[Features].[God of War].[All]" dimensionUniqueName="[Features]" displayFolder="" count="0" memberValueDatatype="5" unbalanced="0"/>
    <cacheHierarchy uniqueName="[Features].[GOW comment]" caption="GOW comment" attribute="1" defaultMemberUniqueName="[Features].[GOW comment].[All]" allUniqueName="[Features].[GOW comment].[All]" dimensionUniqueName="[Features]" displayFolder="" count="0" memberValueDatatype="130" unbalanced="0"/>
    <cacheHierarchy uniqueName="[Features].[Horizon forbidden West]" caption="Horizon forbidden West" attribute="1" defaultMemberUniqueName="[Features].[Horizon forbidden West].[All]" allUniqueName="[Features].[Horizon forbidden West].[All]" dimensionUniqueName="[Features]" displayFolder="" count="0" memberValueDatatype="5" unbalanced="0"/>
    <cacheHierarchy uniqueName="[Features].[Forbiden West Comment]" caption="Forbiden West Comment" attribute="1" defaultMemberUniqueName="[Features].[Forbiden West Comment].[All]" allUniqueName="[Features].[Forbiden West Comment].[All]" dimensionUniqueName="[Features]" displayFolder="" count="0" memberValueDatatype="130" unbalanced="0"/>
    <cacheHierarchy uniqueName="[Features].[Cyberpunk]" caption="Cyberpunk" attribute="1" defaultMemberUniqueName="[Features].[Cyberpunk].[All]" allUniqueName="[Features].[Cyberpunk].[All]" dimensionUniqueName="[Features]" displayFolder="" count="0" memberValueDatatype="5" unbalanced="0"/>
    <cacheHierarchy uniqueName="[Features].[Cyberpunk commentary]" caption="Cyberpunk commentary" attribute="1" defaultMemberUniqueName="[Features].[Cyberpunk commentary].[All]" allUniqueName="[Features].[Cyberpunk commentary].[All]" dimensionUniqueName="[Features]" displayFolder="" count="0" memberValueDatatype="130" unbalanced="0"/>
    <cacheHierarchy uniqueName="[Features].[Mass effect 2]" caption="Mass effect 2" attribute="1" defaultMemberUniqueName="[Features].[Mass effect 2].[All]" allUniqueName="[Features].[Mass effect 2].[All]" dimensionUniqueName="[Features]" displayFolder="" count="0" memberValueDatatype="5" unbalanced="0"/>
    <cacheHierarchy uniqueName="[Features].[Mass Effect 2 commentary]" caption="Mass Effect 2 commentary" attribute="1" defaultMemberUniqueName="[Features].[Mass Effect 2 commentary].[All]" allUniqueName="[Features].[Mass Effect 2 commentary].[All]" dimensionUniqueName="[Features]" displayFolder="" count="0" memberValueDatatype="130" unbalanced="0"/>
    <cacheHierarchy uniqueName="[Features].[Skyrim]" caption="Skyrim" attribute="1" defaultMemberUniqueName="[Features].[Skyrim].[All]" allUniqueName="[Features].[Skyrim].[All]" dimensionUniqueName="[Features]" displayFolder="" count="0" memberValueDatatype="5" unbalanced="0"/>
    <cacheHierarchy uniqueName="[Features].[Skyrim commentary]" caption="Skyrim commentary" attribute="1" defaultMemberUniqueName="[Features].[Skyrim commentary].[All]" allUniqueName="[Features].[Skyrim commentary].[All]" dimensionUniqueName="[Features]" displayFolder="" count="0" memberValueDatatype="130" unbalanced="0"/>
    <cacheHierarchy uniqueName="[Features].[Deus Ex Human Revolution]" caption="Deus Ex Human Revolution" attribute="1" defaultMemberUniqueName="[Features].[Deus Ex Human Revolution].[All]" allUniqueName="[Features].[Deus Ex Human Revolution].[All]" dimensionUniqueName="[Features]" displayFolder="" count="0" memberValueDatatype="5" unbalanced="0"/>
    <cacheHierarchy uniqueName="[Features].[DE HR Commentary]" caption="DE HR Commentary" attribute="1" defaultMemberUniqueName="[Features].[DE HR Commentary].[All]" allUniqueName="[Features].[DE HR Commentary].[All]" dimensionUniqueName="[Features]" displayFolder="" count="0" memberValueDatatype="130" unbalanced="0"/>
    <cacheHierarchy uniqueName="[Features].[Witcher 3]" caption="Witcher 3" attribute="1" defaultMemberUniqueName="[Features].[Witcher 3].[All]" allUniqueName="[Features].[Witcher 3].[All]" dimensionUniqueName="[Features]" displayFolder="" count="0" memberValueDatatype="5" unbalanced="0"/>
    <cacheHierarchy uniqueName="[Features].[Witcher commentary]" caption="Witcher commentary" attribute="1" defaultMemberUniqueName="[Features].[Witcher commentary].[All]" allUniqueName="[Features].[Witcher commentary].[All]" dimensionUniqueName="[Features]" displayFolder="" count="0" memberValueDatatype="130" unbalanced="0"/>
    <cacheHierarchy uniqueName="[Gameplay].[Criteria]" caption="Criteria" attribute="1" defaultMemberUniqueName="[Gameplay].[Criteria].[All]" allUniqueName="[Gameplay].[Criteria].[All]" dimensionUniqueName="[Gameplay]" displayFolder="" count="0" memberValueDatatype="130" unbalanced="0"/>
    <cacheHierarchy uniqueName="[Gameplay].[Horizon Zero Dawn]" caption="Horizon Zero Dawn" attribute="1" defaultMemberUniqueName="[Gameplay].[Horizon Zero Dawn].[All]" allUniqueName="[Gameplay].[Horizon Zero Dawn].[All]" dimensionUniqueName="[Gameplay]" displayFolder="" count="0" memberValueDatatype="20" unbalanced="0"/>
    <cacheHierarchy uniqueName="[Gameplay].[HZD comment]" caption="HZD comment" attribute="1" defaultMemberUniqueName="[Gameplay].[HZD comment].[All]" allUniqueName="[Gameplay].[HZD comment].[All]" dimensionUniqueName="[Gameplay]" displayFolder="" count="0" memberValueDatatype="130" unbalanced="0"/>
    <cacheHierarchy uniqueName="[Gameplay].[God of War]" caption="God of War" attribute="1" defaultMemberUniqueName="[Gameplay].[God of War].[All]" allUniqueName="[Gameplay].[God of War].[All]" dimensionUniqueName="[Gameplay]" displayFolder="" count="0" memberValueDatatype="20" unbalanced="0"/>
    <cacheHierarchy uniqueName="[Gameplay].[GOW comment]" caption="GOW comment" attribute="1" defaultMemberUniqueName="[Gameplay].[GOW comment].[All]" allUniqueName="[Gameplay].[GOW comment].[All]" dimensionUniqueName="[Gameplay]" displayFolder="" count="0" memberValueDatatype="130" unbalanced="0"/>
    <cacheHierarchy uniqueName="[Gameplay].[Horizon forbidden West]" caption="Horizon forbidden West" attribute="1" defaultMemberUniqueName="[Gameplay].[Horizon forbidden West].[All]" allUniqueName="[Gameplay].[Horizon forbidden West].[All]" dimensionUniqueName="[Gameplay]" displayFolder="" count="0" memberValueDatatype="20" unbalanced="0"/>
    <cacheHierarchy uniqueName="[Gameplay].[Forbiden West Comment]" caption="Forbiden West Comment" attribute="1" defaultMemberUniqueName="[Gameplay].[Forbiden West Comment].[All]" allUniqueName="[Gameplay].[Forbiden West Comment].[All]" dimensionUniqueName="[Gameplay]" displayFolder="" count="0" memberValueDatatype="130" unbalanced="0"/>
    <cacheHierarchy uniqueName="[Gameplay].[Cyberpunk]" caption="Cyberpunk" attribute="1" defaultMemberUniqueName="[Gameplay].[Cyberpunk].[All]" allUniqueName="[Gameplay].[Cyberpunk].[All]" dimensionUniqueName="[Gameplay]" displayFolder="" count="0" memberValueDatatype="20" unbalanced="0"/>
    <cacheHierarchy uniqueName="[Gameplay].[Cyberpunk commentary]" caption="Cyberpunk commentary" attribute="1" defaultMemberUniqueName="[Gameplay].[Cyberpunk commentary].[All]" allUniqueName="[Gameplay].[Cyberpunk commentary].[All]" dimensionUniqueName="[Gameplay]" displayFolder="" count="0" memberValueDatatype="130" unbalanced="0"/>
    <cacheHierarchy uniqueName="[Gameplay].[Mass effect 2]" caption="Mass effect 2" attribute="1" defaultMemberUniqueName="[Gameplay].[Mass effect 2].[All]" allUniqueName="[Gameplay].[Mass effect 2].[All]" dimensionUniqueName="[Gameplay]" displayFolder="" count="0" memberValueDatatype="20" unbalanced="0"/>
    <cacheHierarchy uniqueName="[Gameplay].[Mass Effect 2 commentary]" caption="Mass Effect 2 commentary" attribute="1" defaultMemberUniqueName="[Gameplay].[Mass Effect 2 commentary].[All]" allUniqueName="[Gameplay].[Mass Effect 2 commentary].[All]" dimensionUniqueName="[Gameplay]" displayFolder="" count="0" memberValueDatatype="130" unbalanced="0"/>
    <cacheHierarchy uniqueName="[Gameplay].[Skyrim]" caption="Skyrim" attribute="1" defaultMemberUniqueName="[Gameplay].[Skyrim].[All]" allUniqueName="[Gameplay].[Skyrim].[All]" dimensionUniqueName="[Gameplay]" displayFolder="" count="0" memberValueDatatype="20" unbalanced="0"/>
    <cacheHierarchy uniqueName="[Gameplay].[Skyrim commentary]" caption="Skyrim commentary" attribute="1" defaultMemberUniqueName="[Gameplay].[Skyrim commentary].[All]" allUniqueName="[Gameplay].[Skyrim commentary].[All]" dimensionUniqueName="[Gameplay]" displayFolder="" count="0" memberValueDatatype="130" unbalanced="0"/>
    <cacheHierarchy uniqueName="[Gameplay].[Deus Ex Human Revolution]" caption="Deus Ex Human Revolution" attribute="1" defaultMemberUniqueName="[Gameplay].[Deus Ex Human Revolution].[All]" allUniqueName="[Gameplay].[Deus Ex Human Revolution].[All]" dimensionUniqueName="[Gameplay]" displayFolder="" count="0" memberValueDatatype="20" unbalanced="0"/>
    <cacheHierarchy uniqueName="[Gameplay].[DE HR Commentary]" caption="DE HR Commentary" attribute="1" defaultMemberUniqueName="[Gameplay].[DE HR Commentary].[All]" allUniqueName="[Gameplay].[DE HR Commentary].[All]" dimensionUniqueName="[Gameplay]" displayFolder="" count="0" memberValueDatatype="130" unbalanced="0"/>
    <cacheHierarchy uniqueName="[Gameplay].[Witcher 3]" caption="Witcher 3" attribute="1" defaultMemberUniqueName="[Gameplay].[Witcher 3].[All]" allUniqueName="[Gameplay].[Witcher 3].[All]" dimensionUniqueName="[Gameplay]" displayFolder="" count="0" memberValueDatatype="5" unbalanced="0"/>
    <cacheHierarchy uniqueName="[Gameplay].[Witcher commentary]" caption="Witcher commentary" attribute="1" defaultMemberUniqueName="[Gameplay].[Witcher commentary].[All]" allUniqueName="[Gameplay].[Witcher commentary].[All]" dimensionUniqueName="[Gameplay]" displayFolder="" count="0" memberValueDatatype="130" unbalanced="0"/>
    <cacheHierarchy uniqueName="[GameScores].[Criteria]" caption="Criteria" attribute="1" defaultMemberUniqueName="[GameScores].[Criteria].[All]" allUniqueName="[GameScores].[Criteria].[All]" dimensionUniqueName="[GameScores]" displayFolder="" count="0" memberValueDatatype="130" unbalanced="0"/>
    <cacheHierarchy uniqueName="[GameScores].[Horizon Zero Dawn]" caption="Horizon Zero Dawn" attribute="1" defaultMemberUniqueName="[GameScores].[Horizon Zero Dawn].[All]" allUniqueName="[GameScores].[Horizon Zero Dawn].[All]" dimensionUniqueName="[GameScores]" displayFolder="" count="0" memberValueDatatype="5" unbalanced="0"/>
    <cacheHierarchy uniqueName="[GameScores].[HZD comment]" caption="HZD comment" attribute="1" defaultMemberUniqueName="[GameScores].[HZD comment].[All]" allUniqueName="[GameScores].[HZD comment].[All]" dimensionUniqueName="[GameScores]" displayFolder="" count="0" memberValueDatatype="130" unbalanced="0"/>
    <cacheHierarchy uniqueName="[GameScores].[God of War]" caption="God of War" attribute="1" defaultMemberUniqueName="[GameScores].[God of War].[All]" allUniqueName="[GameScores].[God of War].[All]" dimensionUniqueName="[GameScores]" displayFolder="" count="0" memberValueDatatype="5" unbalanced="0"/>
    <cacheHierarchy uniqueName="[GameScores].[GoW comment]" caption="GoW comment" attribute="1" defaultMemberUniqueName="[GameScores].[GoW comment].[All]" allUniqueName="[GameScores].[GoW comment].[All]" dimensionUniqueName="[GameScores]" displayFolder="" count="0" memberValueDatatype="130" unbalanced="0"/>
    <cacheHierarchy uniqueName="[GameScores].[Horizon Forbidden West]" caption="Horizon Forbidden West" attribute="1" defaultMemberUniqueName="[GameScores].[Horizon Forbidden West].[All]" allUniqueName="[GameScores].[Horizon Forbidden West].[All]" dimensionUniqueName="[GameScores]" displayFolder="" count="0" memberValueDatatype="5" unbalanced="0"/>
    <cacheHierarchy uniqueName="[GameScores].[Forbiden West Comment]" caption="Forbiden West Comment" attribute="1" defaultMemberUniqueName="[GameScores].[Forbiden West Comment].[All]" allUniqueName="[GameScores].[Forbiden West Comment].[All]" dimensionUniqueName="[GameScores]" displayFolder="" count="0" memberValueDatatype="130" unbalanced="0"/>
    <cacheHierarchy uniqueName="[GameScores].[Cyberpunk]" caption="Cyberpunk" attribute="1" defaultMemberUniqueName="[GameScores].[Cyberpunk].[All]" allUniqueName="[GameScores].[Cyberpunk].[All]" dimensionUniqueName="[GameScores]" displayFolder="" count="0" memberValueDatatype="5" unbalanced="0"/>
    <cacheHierarchy uniqueName="[GameScores].[Cyberpunk Comment]" caption="Cyberpunk Comment" attribute="1" defaultMemberUniqueName="[GameScores].[Cyberpunk Comment].[All]" allUniqueName="[GameScores].[Cyberpunk Comment].[All]" dimensionUniqueName="[GameScores]" displayFolder="" count="0" memberValueDatatype="130" unbalanced="0"/>
    <cacheHierarchy uniqueName="[GameScores].[Mass Effect 2]" caption="Mass Effect 2" attribute="1" defaultMemberUniqueName="[GameScores].[Mass Effect 2].[All]" allUniqueName="[GameScores].[Mass Effect 2].[All]" dimensionUniqueName="[GameScores]" displayFolder="" count="0" memberValueDatatype="5" unbalanced="0"/>
    <cacheHierarchy uniqueName="[GameScores].[Mass Effect 2 commentary]" caption="Mass Effect 2 commentary" attribute="1" defaultMemberUniqueName="[GameScores].[Mass Effect 2 commentary].[All]" allUniqueName="[GameScores].[Mass Effect 2 commentary].[All]" dimensionUniqueName="[GameScores]" displayFolder="" count="0" memberValueDatatype="130" unbalanced="0"/>
    <cacheHierarchy uniqueName="[GameScores].[Skyrim]" caption="Skyrim" attribute="1" defaultMemberUniqueName="[GameScores].[Skyrim].[All]" allUniqueName="[GameScores].[Skyrim].[All]" dimensionUniqueName="[GameScores]" displayFolder="" count="0" memberValueDatatype="5" unbalanced="0"/>
    <cacheHierarchy uniqueName="[GameScores].[Skyrim Commentary]" caption="Skyrim Commentary" attribute="1" defaultMemberUniqueName="[GameScores].[Skyrim Commentary].[All]" allUniqueName="[GameScores].[Skyrim Commentary].[All]" dimensionUniqueName="[GameScores]" displayFolder="" count="0" memberValueDatatype="130" unbalanced="0"/>
    <cacheHierarchy uniqueName="[GameScores].[Deus Ex  Human Revolution]" caption="Deus Ex  Human Revolution" attribute="1" defaultMemberUniqueName="[GameScores].[Deus Ex  Human Revolution].[All]" allUniqueName="[GameScores].[Deus Ex  Human Revolution].[All]" dimensionUniqueName="[GameScores]" displayFolder="" count="0" memberValueDatatype="5" unbalanced="0"/>
    <cacheHierarchy uniqueName="[GameScores].[DE HR Commentary]" caption="DE HR Commentary" attribute="1" defaultMemberUniqueName="[GameScores].[DE HR Commentary].[All]" allUniqueName="[GameScores].[DE HR Commentary].[All]" dimensionUniqueName="[GameScores]" displayFolder="" count="0" memberValueDatatype="130" unbalanced="0"/>
    <cacheHierarchy uniqueName="[GameScores].[Witcher 3]" caption="Witcher 3" attribute="1" defaultMemberUniqueName="[GameScores].[Witcher 3].[All]" allUniqueName="[GameScores].[Witcher 3].[All]" dimensionUniqueName="[GameScores]" displayFolder="" count="0" memberValueDatatype="5" unbalanced="0"/>
    <cacheHierarchy uniqueName="[GameScores].[Witcher commentary]" caption="Witcher commentary" attribute="1" defaultMemberUniqueName="[GameScores].[Witcher commentary].[All]" allUniqueName="[GameScores].[Witcher commentary].[All]" dimensionUniqueName="[GameScores]" displayFolder="" count="0" memberValueDatatype="130" unbalanced="0"/>
    <cacheHierarchy uniqueName="[Narrative].[Criteria]" caption="Criteria" attribute="1" defaultMemberUniqueName="[Narrative].[Criteria].[All]" allUniqueName="[Narrative].[Criteria].[All]" dimensionUniqueName="[Narrative]" displayFolder="" count="0" memberValueDatatype="130" unbalanced="0"/>
    <cacheHierarchy uniqueName="[Narrative].[Horizon Zero Dawn]" caption="Horizon Zero Dawn" attribute="1" defaultMemberUniqueName="[Narrative].[Horizon Zero Dawn].[All]" allUniqueName="[Narrative].[Horizon Zero Dawn].[All]" dimensionUniqueName="[Narrative]" displayFolder="" count="0" memberValueDatatype="5" unbalanced="0"/>
    <cacheHierarchy uniqueName="[Narrative].[HZD comment]" caption="HZD comment" attribute="1" defaultMemberUniqueName="[Narrative].[HZD comment].[All]" allUniqueName="[Narrative].[HZD comment].[All]" dimensionUniqueName="[Narrative]" displayFolder="" count="0" memberValueDatatype="130" unbalanced="0"/>
    <cacheHierarchy uniqueName="[Narrative].[God of War]" caption="God of War" attribute="1" defaultMemberUniqueName="[Narrative].[God of War].[All]" allUniqueName="[Narrative].[God of War].[All]" dimensionUniqueName="[Narrative]" displayFolder="" count="0" memberValueDatatype="5" unbalanced="0"/>
    <cacheHierarchy uniqueName="[Narrative].[GOW comment]" caption="GOW comment" attribute="1" defaultMemberUniqueName="[Narrative].[GOW comment].[All]" allUniqueName="[Narrative].[GOW comment].[All]" dimensionUniqueName="[Narrative]" displayFolder="" count="0" memberValueDatatype="130" unbalanced="0"/>
    <cacheHierarchy uniqueName="[Narrative].[Horizon forbidden West]" caption="Horizon forbidden West" attribute="1" defaultMemberUniqueName="[Narrative].[Horizon forbidden West].[All]" allUniqueName="[Narrative].[Horizon forbidden West].[All]" dimensionUniqueName="[Narrative]" displayFolder="" count="0" memberValueDatatype="5" unbalanced="0"/>
    <cacheHierarchy uniqueName="[Narrative].[Forbiden West Comment]" caption="Forbiden West Comment" attribute="1" defaultMemberUniqueName="[Narrative].[Forbiden West Comment].[All]" allUniqueName="[Narrative].[Forbiden West Comment].[All]" dimensionUniqueName="[Narrative]" displayFolder="" count="0" memberValueDatatype="130" unbalanced="0"/>
    <cacheHierarchy uniqueName="[Narrative].[Cyberpunk]" caption="Cyberpunk" attribute="1" defaultMemberUniqueName="[Narrative].[Cyberpunk].[All]" allUniqueName="[Narrative].[Cyberpunk].[All]" dimensionUniqueName="[Narrative]" displayFolder="" count="0" memberValueDatatype="20" unbalanced="0"/>
    <cacheHierarchy uniqueName="[Narrative].[Cyberpunk commentary]" caption="Cyberpunk commentary" attribute="1" defaultMemberUniqueName="[Narrative].[Cyberpunk commentary].[All]" allUniqueName="[Narrative].[Cyberpunk commentary].[All]" dimensionUniqueName="[Narrative]" displayFolder="" count="0" memberValueDatatype="130" unbalanced="0"/>
    <cacheHierarchy uniqueName="[Narrative].[Mass effect 2]" caption="Mass effect 2" attribute="1" defaultMemberUniqueName="[Narrative].[Mass effect 2].[All]" allUniqueName="[Narrative].[Mass effect 2].[All]" dimensionUniqueName="[Narrative]" displayFolder="" count="0" memberValueDatatype="5" unbalanced="0"/>
    <cacheHierarchy uniqueName="[Narrative].[Mass Effect 2 commentary]" caption="Mass Effect 2 commentary" attribute="1" defaultMemberUniqueName="[Narrative].[Mass Effect 2 commentary].[All]" allUniqueName="[Narrative].[Mass Effect 2 commentary].[All]" dimensionUniqueName="[Narrative]" displayFolder="" count="0" memberValueDatatype="130" unbalanced="0"/>
    <cacheHierarchy uniqueName="[Narrative].[Skyrim]" caption="Skyrim" attribute="1" defaultMemberUniqueName="[Narrative].[Skyrim].[All]" allUniqueName="[Narrative].[Skyrim].[All]" dimensionUniqueName="[Narrative]" displayFolder="" count="0" memberValueDatatype="20" unbalanced="0"/>
    <cacheHierarchy uniqueName="[Narrative].[Skyrim commentary]" caption="Skyrim commentary" attribute="1" defaultMemberUniqueName="[Narrative].[Skyrim commentary].[All]" allUniqueName="[Narrative].[Skyrim commentary].[All]" dimensionUniqueName="[Narrative]" displayFolder="" count="0" memberValueDatatype="130" unbalanced="0"/>
    <cacheHierarchy uniqueName="[Narrative].[Deus Ex Human Revolution]" caption="Deus Ex Human Revolution" attribute="1" defaultMemberUniqueName="[Narrative].[Deus Ex Human Revolution].[All]" allUniqueName="[Narrative].[Deus Ex Human Revolution].[All]" dimensionUniqueName="[Narrative]" displayFolder="" count="0" memberValueDatatype="5" unbalanced="0"/>
    <cacheHierarchy uniqueName="[Narrative].[DE HR Commentary]" caption="DE HR Commentary" attribute="1" defaultMemberUniqueName="[Narrative].[DE HR Commentary].[All]" allUniqueName="[Narrative].[DE HR Commentary].[All]" dimensionUniqueName="[Narrative]" displayFolder="" count="0" memberValueDatatype="130" unbalanced="0"/>
    <cacheHierarchy uniqueName="[Narrative].[Witcher 3]" caption="Witcher 3" attribute="1" defaultMemberUniqueName="[Narrative].[Witcher 3].[All]" allUniqueName="[Narrative].[Witcher 3].[All]" dimensionUniqueName="[Narrative]" displayFolder="" count="0" memberValueDatatype="20" unbalanced="0"/>
    <cacheHierarchy uniqueName="[Narrative].[Witcher commentary]" caption="Witcher commentary" attribute="1" defaultMemberUniqueName="[Narrative].[Witcher commentary].[All]" allUniqueName="[Narrative].[Witcher commentary].[All]" dimensionUniqueName="[Narrative]" displayFolder="" count="0" memberValueDatatype="130" unbalanced="0"/>
    <cacheHierarchy uniqueName="[Personal].[Criteria]" caption="Criteria" attribute="1" defaultMemberUniqueName="[Personal].[Criteria].[All]" allUniqueName="[Personal].[Criteria].[All]" dimensionUniqueName="[Personal]" displayFolder="" count="0" memberValueDatatype="130" unbalanced="0"/>
    <cacheHierarchy uniqueName="[Personal].[Horizon Zero Dawn]" caption="Horizon Zero Dawn" attribute="1" defaultMemberUniqueName="[Personal].[Horizon Zero Dawn].[All]" allUniqueName="[Personal].[Horizon Zero Dawn].[All]" dimensionUniqueName="[Personal]" displayFolder="" count="0" memberValueDatatype="20" unbalanced="0"/>
    <cacheHierarchy uniqueName="[Personal].[HZD comment]" caption="HZD comment" attribute="1" defaultMemberUniqueName="[Personal].[HZD comment].[All]" allUniqueName="[Personal].[HZD comment].[All]" dimensionUniqueName="[Personal]" displayFolder="" count="0" memberValueDatatype="130" unbalanced="0"/>
    <cacheHierarchy uniqueName="[Personal].[God of War]" caption="God of War" attribute="1" defaultMemberUniqueName="[Personal].[God of War].[All]" allUniqueName="[Personal].[God of War].[All]" dimensionUniqueName="[Personal]" displayFolder="" count="0" memberValueDatatype="20" unbalanced="0"/>
    <cacheHierarchy uniqueName="[Personal].[GOW comment]" caption="GOW comment" attribute="1" defaultMemberUniqueName="[Personal].[GOW comment].[All]" allUniqueName="[Personal].[GOW comment].[All]" dimensionUniqueName="[Personal]" displayFolder="" count="0" memberValueDatatype="130" unbalanced="0"/>
    <cacheHierarchy uniqueName="[Personal].[Horizon forbidden West]" caption="Horizon forbidden West" attribute="1" defaultMemberUniqueName="[Personal].[Horizon forbidden West].[All]" allUniqueName="[Personal].[Horizon forbidden West].[All]" dimensionUniqueName="[Personal]" displayFolder="" count="0" memberValueDatatype="20" unbalanced="0"/>
    <cacheHierarchy uniqueName="[Personal].[Forbiden West Comment]" caption="Forbiden West Comment" attribute="1" defaultMemberUniqueName="[Personal].[Forbiden West Comment].[All]" allUniqueName="[Personal].[Forbiden West Comment].[All]" dimensionUniqueName="[Personal]" displayFolder="" count="0" memberValueDatatype="130" unbalanced="0"/>
    <cacheHierarchy uniqueName="[Personal].[Cyberpunk]" caption="Cyberpunk" attribute="1" defaultMemberUniqueName="[Personal].[Cyberpunk].[All]" allUniqueName="[Personal].[Cyberpunk].[All]" dimensionUniqueName="[Personal]" displayFolder="" count="0" memberValueDatatype="20" unbalanced="0"/>
    <cacheHierarchy uniqueName="[Personal].[Cyberpunk commentary]" caption="Cyberpunk commentary" attribute="1" defaultMemberUniqueName="[Personal].[Cyberpunk commentary].[All]" allUniqueName="[Personal].[Cyberpunk commentary].[All]" dimensionUniqueName="[Personal]" displayFolder="" count="0" memberValueDatatype="130" unbalanced="0"/>
    <cacheHierarchy uniqueName="[Personal].[Mass effect 2]" caption="Mass effect 2" attribute="1" defaultMemberUniqueName="[Personal].[Mass effect 2].[All]" allUniqueName="[Personal].[Mass effect 2].[All]" dimensionUniqueName="[Personal]" displayFolder="" count="0" memberValueDatatype="20" unbalanced="0"/>
    <cacheHierarchy uniqueName="[Personal].[Mass Effect 2 commentary]" caption="Mass Effect 2 commentary" attribute="1" defaultMemberUniqueName="[Personal].[Mass Effect 2 commentary].[All]" allUniqueName="[Personal].[Mass Effect 2 commentary].[All]" dimensionUniqueName="[Personal]" displayFolder="" count="0" memberValueDatatype="130" unbalanced="0"/>
    <cacheHierarchy uniqueName="[Personal].[Skyrim]" caption="Skyrim" attribute="1" defaultMemberUniqueName="[Personal].[Skyrim].[All]" allUniqueName="[Personal].[Skyrim].[All]" dimensionUniqueName="[Personal]" displayFolder="" count="0" memberValueDatatype="20" unbalanced="0"/>
    <cacheHierarchy uniqueName="[Personal].[Skyrim commentary]" caption="Skyrim commentary" attribute="1" defaultMemberUniqueName="[Personal].[Skyrim commentary].[All]" allUniqueName="[Personal].[Skyrim commentary].[All]" dimensionUniqueName="[Personal]" displayFolder="" count="0" memberValueDatatype="130" unbalanced="0"/>
    <cacheHierarchy uniqueName="[Personal].[Deus Ex Human Revolution]" caption="Deus Ex Human Revolution" attribute="1" defaultMemberUniqueName="[Personal].[Deus Ex Human Revolution].[All]" allUniqueName="[Personal].[Deus Ex Human Revolution].[All]" dimensionUniqueName="[Personal]" displayFolder="" count="0" memberValueDatatype="20" unbalanced="0"/>
    <cacheHierarchy uniqueName="[Personal].[DE HR Commentary]" caption="DE HR Commentary" attribute="1" defaultMemberUniqueName="[Personal].[DE HR Commentary].[All]" allUniqueName="[Personal].[DE HR Commentary].[All]" dimensionUniqueName="[Personal]" displayFolder="" count="0" memberValueDatatype="130" unbalanced="0"/>
    <cacheHierarchy uniqueName="[Personal].[Witcher 3]" caption="Witcher 3" attribute="1" defaultMemberUniqueName="[Personal].[Witcher 3].[All]" allUniqueName="[Personal].[Witcher 3].[All]" dimensionUniqueName="[Personal]" displayFolder="" count="0" memberValueDatatype="20" unbalanced="0"/>
    <cacheHierarchy uniqueName="[Personal].[Witcher commentary]" caption="Witcher commentary" attribute="1" defaultMemberUniqueName="[Personal].[Witcher commentary].[All]" allUniqueName="[Personal].[Witcher commentary].[All]" dimensionUniqueName="[Personal]" displayFolder="" count="0" memberValueDatatype="130" unbalanced="0"/>
    <cacheHierarchy uniqueName="[Table10].[Criteria]" caption="Criteria" attribute="1" defaultMemberUniqueName="[Table10].[Criteria].[All]" allUniqueName="[Table10].[Criteria].[All]" dimensionUniqueName="[Table10]" displayFolder="" count="0" memberValueDatatype="130" unbalanced="0"/>
    <cacheHierarchy uniqueName="[Table10].[Horizon Zero Dawn]" caption="Horizon Zero Dawn" attribute="1" defaultMemberUniqueName="[Table10].[Horizon Zero Dawn].[All]" allUniqueName="[Table10].[Horizon Zero Dawn].[All]" dimensionUniqueName="[Table10]" displayFolder="" count="0" memberValueDatatype="5" unbalanced="0"/>
    <cacheHierarchy uniqueName="[Table10].[God of War 4]" caption="God of War 4" attribute="1" defaultMemberUniqueName="[Table10].[God of War 4].[All]" allUniqueName="[Table10].[God of War 4].[All]" dimensionUniqueName="[Table10]" displayFolder="" count="0" memberValueDatatype="5" unbalanced="0"/>
    <cacheHierarchy uniqueName="[Table10].[Horizon Forbidden West]" caption="Horizon Forbidden West" attribute="1" defaultMemberUniqueName="[Table10].[Horizon Forbidden West].[All]" allUniqueName="[Table10].[Horizon Forbidden West].[All]" dimensionUniqueName="[Table10]" displayFolder="" count="0" memberValueDatatype="5" unbalanced="0"/>
    <cacheHierarchy uniqueName="[Table10].[Cyberpunk]" caption="Cyberpunk" attribute="1" defaultMemberUniqueName="[Table10].[Cyberpunk].[All]" allUniqueName="[Table10].[Cyberpunk].[All]" dimensionUniqueName="[Table10]" displayFolder="" count="0" memberValueDatatype="5" unbalanced="0"/>
    <cacheHierarchy uniqueName="[Table10].[Mass effect 2]" caption="Mass effect 2" attribute="1" defaultMemberUniqueName="[Table10].[Mass effect 2].[All]" allUniqueName="[Table10].[Mass effect 2].[All]" dimensionUniqueName="[Table10]" displayFolder="" count="0" memberValueDatatype="5" unbalanced="0"/>
    <cacheHierarchy uniqueName="[Table10].[Skyrim]" caption="Skyrim" attribute="1" defaultMemberUniqueName="[Table10].[Skyrim].[All]" allUniqueName="[Table10].[Skyrim].[All]" dimensionUniqueName="[Table10]" displayFolder="" count="0" memberValueDatatype="5" unbalanced="0"/>
    <cacheHierarchy uniqueName="[Table10].[Deus Ex HR]" caption="Deus Ex HR" attribute="1" defaultMemberUniqueName="[Table10].[Deus Ex HR].[All]" allUniqueName="[Table10].[Deus Ex HR].[All]" dimensionUniqueName="[Table10]" displayFolder="" count="0" memberValueDatatype="5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Horizon Zero Dawn]" caption="Horizon Zero Dawn" attribute="1" defaultMemberUniqueName="[Table3].[Horizon Zero Dawn].[All]" allUniqueName="[Table3].[Horizon Zero Dawn].[All]" dimensionUniqueName="[Table3]" displayFolder="" count="0" memberValueDatatype="2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God of War]" caption="God of War" attribute="1" defaultMemberUniqueName="[Table3].[God of War].[All]" allUniqueName="[Table3].[God of War].[All]" dimensionUniqueName="[Table3]" displayFolder="" count="0" memberValueDatatype="2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Horizon forbidden West]" caption="Horizon forbidden West" attribute="1" defaultMemberUniqueName="[Table3].[Horizon forbidden West].[All]" allUniqueName="[Table3].[Horizon forbidden West].[All]" dimensionUniqueName="[Table3]" displayFolder="" count="0" memberValueDatatype="20" unbalanced="0"/>
    <cacheHierarchy uniqueName="[Table3].[Column7]" caption="Column7" attribute="1" defaultMemberUniqueName="[Table3].[Column7].[All]" allUniqueName="[Table3].[Column7].[All]" dimensionUniqueName="[Table3]" displayFolder="" count="0" memberValueDatatype="130" unbalanced="0"/>
    <cacheHierarchy uniqueName="[Table3].[Cyberpunk]" caption="Cyberpunk" attribute="1" defaultMemberUniqueName="[Table3].[Cyberpunk].[All]" allUniqueName="[Table3].[Cyberpunk].[All]" dimensionUniqueName="[Table3]" displayFolder="" count="0" memberValueDatatype="20" unbalanced="0"/>
    <cacheHierarchy uniqueName="[Table3].[Column9]" caption="Column9" attribute="1" defaultMemberUniqueName="[Table3].[Column9].[All]" allUniqueName="[Table3].[Column9].[All]" dimensionUniqueName="[Table3]" displayFolder="" count="0" memberValueDatatype="130" unbalanced="0"/>
    <cacheHierarchy uniqueName="[Table3].[Mass effect 2]" caption="Mass effect 2" attribute="1" defaultMemberUniqueName="[Table3].[Mass effect 2].[All]" allUniqueName="[Table3].[Mass effect 2].[All]" dimensionUniqueName="[Table3]" displayFolder="" count="0" memberValueDatatype="20" unbalanced="0"/>
    <cacheHierarchy uniqueName="[Table3].[Column11]" caption="Column11" attribute="1" defaultMemberUniqueName="[Table3].[Column11].[All]" allUniqueName="[Table3].[Column11].[All]" dimensionUniqueName="[Table3]" displayFolder="" count="0" memberValueDatatype="130" unbalanced="0"/>
    <cacheHierarchy uniqueName="[Table3].[Skyrim]" caption="Skyrim" attribute="1" defaultMemberUniqueName="[Table3].[Skyrim].[All]" allUniqueName="[Table3].[Skyrim].[All]" dimensionUniqueName="[Table3]" displayFolder="" count="0" memberValueDatatype="20" unbalanced="0"/>
    <cacheHierarchy uniqueName="[Table3].[Column13]" caption="Column13" attribute="1" defaultMemberUniqueName="[Table3].[Column13].[All]" allUniqueName="[Table3].[Column13].[All]" dimensionUniqueName="[Table3]" displayFolder="" count="0" memberValueDatatype="130" unbalanced="0"/>
    <cacheHierarchy uniqueName="[Table3].[Deus Ex Human Revolution]" caption="Deus Ex Human Revolution" attribute="1" defaultMemberUniqueName="[Table3].[Deus Ex Human Revolution].[All]" allUniqueName="[Table3].[Deus Ex Human Revolution].[All]" dimensionUniqueName="[Table3]" displayFolder="" count="0" memberValueDatatype="20" unbalanced="0"/>
    <cacheHierarchy uniqueName="[Table3].[Column15]" caption="Column15" attribute="1" defaultMemberUniqueName="[Table3].[Column15].[All]" allUniqueName="[Table3].[Column15].[All]" dimensionUniqueName="[Table3]" displayFolder="" count="0" memberValueDatatype="130" unbalanced="0"/>
    <cacheHierarchy uniqueName="[Table3].[Witcher 3]" caption="Witcher 3" attribute="1" defaultMemberUniqueName="[Table3].[Witcher 3].[All]" allUniqueName="[Table3].[Witcher 3].[All]" dimensionUniqueName="[Table3]" displayFolder="" count="0" memberValueDatatype="20" unbalanced="0"/>
    <cacheHierarchy uniqueName="[Table3].[Withcer 3 commentary]" caption="Withcer 3 commentary" attribute="1" defaultMemberUniqueName="[Table3].[Withcer 3 commentary].[All]" allUniqueName="[Table3].[Withcer 3 commentary].[All]" dimensionUniqueName="[Table3]" displayFolder="" count="0" memberValueDatatype="130" unbalanced="0"/>
    <cacheHierarchy uniqueName="[Table9].[Super Score]" caption="Super Score" attribute="1" defaultMemberUniqueName="[Table9].[Super Score].[All]" allUniqueName="[Table9].[Super Score].[All]" dimensionUniqueName="[Table9]" displayFolder="" count="0" memberValueDatatype="130" unbalanced="0"/>
    <cacheHierarchy uniqueName="[Table9].[Horizon Zero dawn]" caption="Horizon Zero dawn" attribute="1" defaultMemberUniqueName="[Table9].[Horizon Zero dawn].[All]" allUniqueName="[Table9].[Horizon Zero dawn].[All]" dimensionUniqueName="[Table9]" displayFolder="" count="0" memberValueDatatype="5" unbalanced="0"/>
    <cacheHierarchy uniqueName="[Table9].[Column3]" caption="Column3" attribute="1" defaultMemberUniqueName="[Table9].[Column3].[All]" allUniqueName="[Table9].[Column3].[All]" dimensionUniqueName="[Table9]" displayFolder="" count="0" memberValueDatatype="130" unbalanced="0"/>
    <cacheHierarchy uniqueName="[Table9].[God of War]" caption="God of War" attribute="1" defaultMemberUniqueName="[Table9].[God of War].[All]" allUniqueName="[Table9].[God of War].[All]" dimensionUniqueName="[Table9]" displayFolder="" count="0" memberValueDatatype="5" unbalanced="0"/>
    <cacheHierarchy uniqueName="[Table9].[Column5]" caption="Column5" attribute="1" defaultMemberUniqueName="[Table9].[Column5].[All]" allUniqueName="[Table9].[Column5].[All]" dimensionUniqueName="[Table9]" displayFolder="" count="0" memberValueDatatype="130" unbalanced="0"/>
    <cacheHierarchy uniqueName="[Table9].[Horizon Forbidden west]" caption="Horizon Forbidden west" attribute="1" defaultMemberUniqueName="[Table9].[Horizon Forbidden west].[All]" allUniqueName="[Table9].[Horizon Forbidden west].[All]" dimensionUniqueName="[Table9]" displayFolder="" count="0" memberValueDatatype="5" unbalanced="0"/>
    <cacheHierarchy uniqueName="[Table9].[Column7]" caption="Column7" attribute="1" defaultMemberUniqueName="[Table9].[Column7].[All]" allUniqueName="[Table9].[Column7].[All]" dimensionUniqueName="[Table9]" displayFolder="" count="0" memberValueDatatype="130" unbalanced="0"/>
    <cacheHierarchy uniqueName="[Table9].[Cyberpunk]" caption="Cyberpunk" attribute="1" defaultMemberUniqueName="[Table9].[Cyberpunk].[All]" allUniqueName="[Table9].[Cyberpunk].[All]" dimensionUniqueName="[Table9]" displayFolder="" count="0" memberValueDatatype="5" unbalanced="0"/>
    <cacheHierarchy uniqueName="[Table9].[Column9]" caption="Column9" attribute="1" defaultMemberUniqueName="[Table9].[Column9].[All]" allUniqueName="[Table9].[Column9].[All]" dimensionUniqueName="[Table9]" displayFolder="" count="0" memberValueDatatype="130" unbalanced="0"/>
    <cacheHierarchy uniqueName="[Table9].[Mass effect 2]" caption="Mass effect 2" attribute="1" defaultMemberUniqueName="[Table9].[Mass effect 2].[All]" allUniqueName="[Table9].[Mass effect 2].[All]" dimensionUniqueName="[Table9]" displayFolder="" count="0" memberValueDatatype="5" unbalanced="0"/>
    <cacheHierarchy uniqueName="[Table9].[Column11]" caption="Column11" attribute="1" defaultMemberUniqueName="[Table9].[Column11].[All]" allUniqueName="[Table9].[Column11].[All]" dimensionUniqueName="[Table9]" displayFolder="" count="0" memberValueDatatype="130" unbalanced="0"/>
    <cacheHierarchy uniqueName="[Table9].[Skyrim]" caption="Skyrim" attribute="1" defaultMemberUniqueName="[Table9].[Skyrim].[All]" allUniqueName="[Table9].[Skyrim].[All]" dimensionUniqueName="[Table9]" displayFolder="" count="0" memberValueDatatype="5" unbalanced="0"/>
    <cacheHierarchy uniqueName="[Table9].[Column13]" caption="Column13" attribute="1" defaultMemberUniqueName="[Table9].[Column13].[All]" allUniqueName="[Table9].[Column13].[All]" dimensionUniqueName="[Table9]" displayFolder="" count="0" memberValueDatatype="130" unbalanced="0"/>
    <cacheHierarchy uniqueName="[Table9].[Deus Ex Human Revolution]" caption="Deus Ex Human Revolution" attribute="1" defaultMemberUniqueName="[Table9].[Deus Ex Human Revolution].[All]" allUniqueName="[Table9].[Deus Ex Human Revolution].[All]" dimensionUniqueName="[Table9]" displayFolder="" count="0" memberValueDatatype="5" unbalanced="0"/>
    <cacheHierarchy uniqueName="[Table9].[Column15]" caption="Column15" attribute="1" defaultMemberUniqueName="[Table9].[Column15].[All]" allUniqueName="[Table9].[Column15].[All]" dimensionUniqueName="[Table9]" displayFolder="" count="0" memberValueDatatype="130" unbalanced="0"/>
    <cacheHierarchy uniqueName="[Table9].[Witcher 3]" caption="Witcher 3" attribute="1" defaultMemberUniqueName="[Table9].[Witcher 3].[All]" allUniqueName="[Table9].[Witcher 3].[All]" dimensionUniqueName="[Table9]" displayFolder="" count="0" memberValueDatatype="5" unbalanced="0"/>
    <cacheHierarchy uniqueName="[Table9].[Column17]" caption="Column17" attribute="1" defaultMemberUniqueName="[Table9].[Column17].[All]" allUniqueName="[Table9].[Column17].[All]" dimensionUniqueName="[Table9]" displayFolder="" count="0" memberValueDatatype="130" unbalanced="0"/>
    <cacheHierarchy uniqueName="[WorldGameDesign].[Criteria]" caption="Criteria" attribute="1" defaultMemberUniqueName="[WorldGameDesign].[Criteria].[All]" allUniqueName="[WorldGameDesign].[Criteria].[All]" dimensionUniqueName="[WorldGameDesign]" displayFolder="" count="0" memberValueDatatype="130" unbalanced="0"/>
    <cacheHierarchy uniqueName="[WorldGameDesign].[Horizon Zero Dawn]" caption="Horizon Zero Dawn" attribute="1" defaultMemberUniqueName="[WorldGameDesign].[Horizon Zero Dawn].[All]" allUniqueName="[WorldGameDesign].[Horizon Zero Dawn].[All]" dimensionUniqueName="[WorldGameDesign]" displayFolder="" count="0" memberValueDatatype="20" unbalanced="0"/>
    <cacheHierarchy uniqueName="[WorldGameDesign].[HZD comment]" caption="HZD comment" attribute="1" defaultMemberUniqueName="[WorldGameDesign].[HZD comment].[All]" allUniqueName="[WorldGameDesign].[HZD comment].[All]" dimensionUniqueName="[WorldGameDesign]" displayFolder="" count="0" memberValueDatatype="130" unbalanced="0"/>
    <cacheHierarchy uniqueName="[WorldGameDesign].[God of War]" caption="God of War" attribute="1" defaultMemberUniqueName="[WorldGameDesign].[God of War].[All]" allUniqueName="[WorldGameDesign].[God of War].[All]" dimensionUniqueName="[WorldGameDesign]" displayFolder="" count="0" memberValueDatatype="20" unbalanced="0"/>
    <cacheHierarchy uniqueName="[WorldGameDesign].[GOW comment]" caption="GOW comment" attribute="1" defaultMemberUniqueName="[WorldGameDesign].[GOW comment].[All]" allUniqueName="[WorldGameDesign].[GOW comment].[All]" dimensionUniqueName="[WorldGameDesign]" displayFolder="" count="0" memberValueDatatype="130" unbalanced="0"/>
    <cacheHierarchy uniqueName="[WorldGameDesign].[Horizon forbidden West]" caption="Horizon forbidden West" attribute="1" defaultMemberUniqueName="[WorldGameDesign].[Horizon forbidden West].[All]" allUniqueName="[WorldGameDesign].[Horizon forbidden West].[All]" dimensionUniqueName="[WorldGameDesign]" displayFolder="" count="0" memberValueDatatype="20" unbalanced="0"/>
    <cacheHierarchy uniqueName="[WorldGameDesign].[Forbiden West Comment]" caption="Forbiden West Comment" attribute="1" defaultMemberUniqueName="[WorldGameDesign].[Forbiden West Comment].[All]" allUniqueName="[WorldGameDesign].[Forbiden West Comment].[All]" dimensionUniqueName="[WorldGameDesign]" displayFolder="" count="0" memberValueDatatype="130" unbalanced="0"/>
    <cacheHierarchy uniqueName="[WorldGameDesign].[Cyberpunk]" caption="Cyberpunk" attribute="1" defaultMemberUniqueName="[WorldGameDesign].[Cyberpunk].[All]" allUniqueName="[WorldGameDesign].[Cyberpunk].[All]" dimensionUniqueName="[WorldGameDesign]" displayFolder="" count="0" memberValueDatatype="20" unbalanced="0"/>
    <cacheHierarchy uniqueName="[WorldGameDesign].[Cyberpunk commentary]" caption="Cyberpunk commentary" attribute="1" defaultMemberUniqueName="[WorldGameDesign].[Cyberpunk commentary].[All]" allUniqueName="[WorldGameDesign].[Cyberpunk commentary].[All]" dimensionUniqueName="[WorldGameDesign]" displayFolder="" count="0" memberValueDatatype="130" unbalanced="0"/>
    <cacheHierarchy uniqueName="[WorldGameDesign].[Mass effect 2]" caption="Mass effect 2" attribute="1" defaultMemberUniqueName="[WorldGameDesign].[Mass effect 2].[All]" allUniqueName="[WorldGameDesign].[Mass effect 2].[All]" dimensionUniqueName="[WorldGameDesign]" displayFolder="" count="0" memberValueDatatype="20" unbalanced="0"/>
    <cacheHierarchy uniqueName="[WorldGameDesign].[Mass Effect 2 commentary]" caption="Mass Effect 2 commentary" attribute="1" defaultMemberUniqueName="[WorldGameDesign].[Mass Effect 2 commentary].[All]" allUniqueName="[WorldGameDesign].[Mass Effect 2 commentary].[All]" dimensionUniqueName="[WorldGameDesign]" displayFolder="" count="0" memberValueDatatype="130" unbalanced="0"/>
    <cacheHierarchy uniqueName="[WorldGameDesign].[Skyrim]" caption="Skyrim" attribute="1" defaultMemberUniqueName="[WorldGameDesign].[Skyrim].[All]" allUniqueName="[WorldGameDesign].[Skyrim].[All]" dimensionUniqueName="[WorldGameDesign]" displayFolder="" count="0" memberValueDatatype="20" unbalanced="0"/>
    <cacheHierarchy uniqueName="[WorldGameDesign].[Skyrim commentary]" caption="Skyrim commentary" attribute="1" defaultMemberUniqueName="[WorldGameDesign].[Skyrim commentary].[All]" allUniqueName="[WorldGameDesign].[Skyrim commentary].[All]" dimensionUniqueName="[WorldGameDesign]" displayFolder="" count="0" memberValueDatatype="130" unbalanced="0"/>
    <cacheHierarchy uniqueName="[WorldGameDesign].[Deus Ex Human Revolution]" caption="Deus Ex Human Revolution" attribute="1" defaultMemberUniqueName="[WorldGameDesign].[Deus Ex Human Revolution].[All]" allUniqueName="[WorldGameDesign].[Deus Ex Human Revolution].[All]" dimensionUniqueName="[WorldGameDesign]" displayFolder="" count="0" memberValueDatatype="20" unbalanced="0"/>
    <cacheHierarchy uniqueName="[WorldGameDesign].[DE HR revolution]" caption="DE HR revolution" attribute="1" defaultMemberUniqueName="[WorldGameDesign].[DE HR revolution].[All]" allUniqueName="[WorldGameDesign].[DE HR revolution].[All]" dimensionUniqueName="[WorldGameDesign]" displayFolder="" count="0" memberValueDatatype="130" unbalanced="0"/>
    <cacheHierarchy uniqueName="[WorldGameDesign].[Witcher 3]" caption="Witcher 3" attribute="1" defaultMemberUniqueName="[WorldGameDesign].[Witcher 3].[All]" allUniqueName="[WorldGameDesign].[Witcher 3].[All]" dimensionUniqueName="[WorldGameDesign]" displayFolder="" count="0" memberValueDatatype="5" unbalanced="0"/>
    <cacheHierarchy uniqueName="[WorldGameDesign].[Witcher commentary]" caption="Witcher commentary" attribute="1" defaultMemberUniqueName="[WorldGameDesign].[Witcher commentary].[All]" allUniqueName="[WorldGameDesign].[Witcher commentary].[All]" dimensionUniqueName="[WorldGameDesign]" displayFolder="" count="0" memberValueDatatype="130" unbalanced="0"/>
    <cacheHierarchy uniqueName="[Measures].[__XL_Count WorldGameDesign]" caption="__XL_Count WorldGameDesign" measure="1" displayFolder="" measureGroup="WorldGameDesign" count="0" hidden="1"/>
    <cacheHierarchy uniqueName="[Measures].[__XL_Count Narrative]" caption="__XL_Count Narrative" measure="1" displayFolder="" measureGroup="Narrative" count="0" hidden="1"/>
    <cacheHierarchy uniqueName="[Measures].[__XL_Count Gameplay]" caption="__XL_Count Gameplay" measure="1" displayFolder="" measureGroup="Gameplay" count="0" hidden="1"/>
    <cacheHierarchy uniqueName="[Measures].[__XL_Count Features]" caption="__XL_Count Features" measure="1" displayFolder="" measureGroup="Features" count="0" hidden="1"/>
    <cacheHierarchy uniqueName="[Measures].[__XL_Count Buisness]" caption="__XL_Count Buisness" measure="1" displayFolder="" measureGroup="Buisness" count="0" hidden="1"/>
    <cacheHierarchy uniqueName="[Measures].[__XL_Count Personal]" caption="__XL_Count Personal" measure="1" displayFolder="" measureGroup="Personal" count="0" hidden="1"/>
    <cacheHierarchy uniqueName="[Measures].[__XL_Count Table10]" caption="__XL_Count Table10" measure="1" displayFolder="" measureGroup="Table10" count="0" hidden="1"/>
    <cacheHierarchy uniqueName="[Measures].[__XL_Count GameScores]" caption="__XL_Count GameScores" measure="1" displayFolder="" measureGroup="GameScores" count="0" hidden="1"/>
    <cacheHierarchy uniqueName="[Measures].[__XL_Count Table3]" caption="__XL_Count Table3" measure="1" displayFolder="" measureGroup="Table3" count="0" hidden="1"/>
    <cacheHierarchy uniqueName="[Measures].[__XL_Count Table9]" caption="__XL_Count Table9" measure="1" displayFolder="" measureGroup="Table9" count="0" hidden="1"/>
    <cacheHierarchy uniqueName="[Measures].[__No measures defined]" caption="__No measures defined" measure="1" displayFolder="" count="0" hidden="1"/>
    <cacheHierarchy uniqueName="[Measures].[Sum of Horizon Zero Dawn 2]" caption="Sum of Horizon Zero Dawn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Sum of God of War 2]" caption="Sum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forbidden West 2]" caption="Sum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Cyberpunk 2]" caption="Sum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 of Mass effect 2 2]" caption="Sum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Sum of Skyrim 2]" caption="Sum of Skyrim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 of Deus Ex Human Revolution]" caption="Sum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Horizon Zero Dawn 3]" caption="Sum of Horizon Zero Dawn 3" measure="1" displayFolder="" measureGroup="Narrativ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God of War 3]" caption="Sum of God of War 3" measure="1" displayFolder="" measureGroup="Narrativ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Horizon forbidden West 3]" caption="Sum of Horizon forbidden West 3" measure="1" displayFolder="" measureGroup="Narrative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Cyberpunk 3]" caption="Sum of Cyberpunk 3" measure="1" displayFolder="" measureGroup="Narrativ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Mass effect 2 3]" caption="Sum of Mass effect 2 3" measure="1" displayFolder="" measureGroup="Narrativ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Skyrim 3]" caption="Sum of Skyrim 3" measure="1" displayFolder="" measureGroup="Narrativ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Deus Ex Human Revolution 2]" caption="Sum of Deus Ex Human Revolution 2" measure="1" displayFolder="" measureGroup="Narrativ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Horizon Zero Dawn 4]" caption="Sum of Horizon Zero Dawn 4" measure="1" displayFolder="" measureGroup="Gamepla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God of War 4]" caption="Sum of God of War 4" measure="1" displayFolder="" measureGroup="Gameplay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orizon forbidden West 4]" caption="Sum of Horizon forbidden West 4" measure="1" displayFolder="" measureGroup="Gamepla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yberpunk 4]" caption="Sum of Cyberpunk 4" measure="1" displayFolder="" measureGroup="Gameplay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ass effect 2 4]" caption="Sum of Mass effect 2 4" measure="1" displayFolder="" measureGroup="Gamepla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kyrim 4]" caption="Sum of Skyrim 4" measure="1" displayFolder="" measureGroup="Gamepla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Deus Ex Human Revolution 3]" caption="Sum of Deus Ex Human Revolution 3" measure="1" displayFolder="" measureGroup="Gameplay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Horizon Zero Dawn 5]" caption="Sum of Horizon Zero Dawn 5" measure="1" displayFolder="" measureGroup="Featur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God of War 5]" caption="Sum of God of War 5" measure="1" displayFolder="" measureGroup="Featur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Horizon forbidden West 5]" caption="Sum of Horizon forbidden West 5" measure="1" displayFolder="" measureGroup="Featur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yberpunk 5]" caption="Sum of Cyberpunk 5" measure="1" displayFolder="" measureGroup="Featur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ass effect 2 5]" caption="Sum of Mass effect 2 5" measure="1" displayFolder="" measureGroup="Featur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kyrim 5]" caption="Sum of Skyrim 5" measure="1" displayFolder="" measureGroup="Featur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eus Ex Human Revolution 4]" caption="Sum of Deus Ex Human Revolution 4" measure="1" displayFolder="" measureGroup="Featur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Horizon Zero Dawn 6]" caption="Sum of Horizon Zero Dawn 6" measure="1" displayFolder="" measureGroup="Buisnes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d of War 6]" caption="Sum of God of War 6" measure="1" displayFolder="" measureGroup="Buis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rizon forbidden West 6]" caption="Sum of Horizon forbidden West 6" measure="1" displayFolder="" measureGroup="Buisnes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yberpunk 6]" caption="Sum of Cyberpunk 6" measure="1" displayFolder="" measureGroup="Buisnes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ss effect 2 6]" caption="Sum of Mass effect 2 6" measure="1" displayFolder="" measureGroup="Buisnes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kyrim 6]" caption="Sum of Skyrim 6" measure="1" displayFolder="" measureGroup="Buisn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us Ex Human Revolution 5]" caption="Sum of Deus Ex Human Revolution 5" measure="1" displayFolder="" measureGroup="Buisnes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rizon Zero Dawn 7]" caption="Sum of Horizon Zero Dawn 7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God of War 7]" caption="Sum of God of War 7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Horizon forbidden West 7]" caption="Sum of Horizon forbidden West 7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Cyberpunk 7]" caption="Sum of Cyberpunk 7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Mass effect 2 7]" caption="Sum of Mass effect 2 7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Horizon Zero Dawn]" caption="Average of Horizon Zero Daw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5"/>
        </ext>
      </extLst>
    </cacheHierarchy>
    <cacheHierarchy uniqueName="[Measures].[Average of Mass effect 2]" caption="Average of Mass effect 2" measure="1" displayFolder="" measureGroup="Personal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Average of Cyberpunk]" caption="Average of Cyberpunk" measure="1" displayFolder="" measureGroup="Personal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Average of Horizon forbidden West]" caption="Average of Horizon forbidden West" measure="1" displayFolder="" measureGroup="Personal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Average of God of War]" caption="Average of God of War" measure="1" displayFolder="" measureGroup="Personal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Average of Horizon Zero Dawn 2]" caption="Average of Horizon Zero Dawn 2" measure="1" displayFolder="" measureGroup="Personal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Average of Deus Ex Human Revolution]" caption="Average of Deus Ex Human Revolution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Average of Skyrim]" caption="Average of Skyrim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Average of Mass effect 2 2]" caption="Average of Mass effect 2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Average of Cyberpunk 2]" caption="Average of Cyberpunk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Average of Horizon forbidden West 2]" caption="Average of Horizon forbidden West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Average of God of War 2]" caption="Average of God of War 2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Horizon Zero Dawn 8]" caption="Sum of Horizon Zero Dawn 8" measure="1" displayFolder="" measureGroup="Table10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God of War 4 2]" caption="Sum of God of War 4 2" measure="1" displayFolder="" measureGroup="Table10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Sum of Horizon Forbidden West 8]" caption="Sum of Horizon Forbidden West 8" measure="1" displayFolder="" measureGroup="Table10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Sum of Cyberpunk 8]" caption="Sum of Cyberpunk 8" measure="1" displayFolder="" measureGroup="Table10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Mass effect 2 8]" caption="Sum of Mass effect 2 8" measure="1" displayFolder="" measureGroup="Table10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Sum of Skyrim 7]" caption="Sum of Skyrim 7" measure="1" displayFolder="" measureGroup="Table10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eus Ex HR]" caption="Sum of Deus Ex HR" measure="1" displayFolder="" measureGroup="Table10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Witcher 3]" caption="Sum of Witcher 3" measure="1" displayFolder="" measureGroup="WorldGameDesign" count="0" hidden="1">
      <extLst>
        <ext xmlns:x15="http://schemas.microsoft.com/office/spreadsheetml/2010/11/main" uri="{B97F6D7D-B522-45F9-BDA1-12C45D357490}">
          <x15:cacheHierarchy aggregatedColumn="159"/>
        </ext>
      </extLst>
    </cacheHierarchy>
    <cacheHierarchy uniqueName="[Measures].[Sum of Witcher 3 2]" caption="Sum of Witcher 3 2" measure="1" displayFolder="" measureGroup="Narrative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Witcher 3 3]" caption="Sum of Witcher 3 3" measure="1" displayFolder="" measureGroup="Gamepla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Witcher 3 4]" caption="Sum of Witcher 3 4" measure="1" displayFolder="" measureGroup="Featur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Witcher 3 5]" caption="Sum of Witcher 3 5" measure="1" displayFolder="" measureGroup="Buisnes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rizon Zero Dawn]" caption="Sum of Horizon Zero Dawn" measure="1" displayFolder="" measureGroup="GameScor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God of War]" caption="Sum of God of War" measure="1" displayFolder="" measureGroup="GameSco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Horizon Forbidden West]" caption="Sum of Horizon Forbidden West" measure="1" displayFolder="" measureGroup="GameScor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Cyberpunk]" caption="Sum of Cyberpunk" measure="1" displayFolder="" measureGroup="GameScor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ss Effect 2]" caption="Sum of Mass Effect 2" measure="1" displayFolder="" measureGroup="GameScor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kyrim]" caption="Sum of Skyrim" measure="1" displayFolder="" measureGroup="GameScor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Deus Ex  Human Revolution]" caption="Sum of Deus Ex  Human Revolution" measure="1" displayFolder="" measureGroup="GameScore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Witcher 3 6]" caption="Sum of Witcher 3 6" measure="1" displayFolder="" measureGroup="GameScore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Skyrim 8]" caption="Sum of Skyrim 8" measure="1" displayFolder="" measureGroup="Personal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Sum of Deus Ex Human Revolution 6]" caption="Sum of Deus Ex Human Revolution 6" measure="1" displayFolder="" measureGroup="Personal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Witcher 3 7]" caption="Sum of Witcher 3 7" measure="1" displayFolder="" measureGroup="Personal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Horizon Zero Dawn 9]" caption="Sum of Horizon Zero Dawn 9" measure="1" displayFolder="" measureGroup="Table3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 of God of War 8]" caption="Sum of God of War 8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Horizon forbidden West 9]" caption="Sum of Horizon forbidden West 9" measure="1" displayFolder="" measureGroup="Table3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Sum of Cyberpunk 9]" caption="Sum of Cyberpunk 9" measure="1" displayFolder="" measureGroup="Table3" count="0" hidden="1">
      <extLst>
        <ext xmlns:x15="http://schemas.microsoft.com/office/spreadsheetml/2010/11/main" uri="{B97F6D7D-B522-45F9-BDA1-12C45D357490}">
          <x15:cacheHierarchy aggregatedColumn="117"/>
        </ext>
      </extLst>
    </cacheHierarchy>
    <cacheHierarchy uniqueName="[Measures].[Sum of Mass effect 2 9]" caption="Sum of Mass effect 2 9" measure="1" displayFolder="" measureGroup="Table3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Sum of Skyrim 9]" caption="Sum of Skyrim 9" measure="1" displayFolder="" measureGroup="Table3" count="0" hidden="1">
      <extLst>
        <ext xmlns:x15="http://schemas.microsoft.com/office/spreadsheetml/2010/11/main" uri="{B97F6D7D-B522-45F9-BDA1-12C45D357490}">
          <x15:cacheHierarchy aggregatedColumn="121"/>
        </ext>
      </extLst>
    </cacheHierarchy>
    <cacheHierarchy uniqueName="[Measures].[Sum of Deus Ex Human Revolution 7]" caption="Sum of Deus Ex Human Revolution 7" measure="1" displayFolder="" measureGroup="Table3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Witcher 3 8]" caption="Sum of Witcher 3 8" measure="1" displayFolder="" measureGroup="Table3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Horizon Zero dawn 10]" caption="Sum of Horizon Zero dawn 10" measure="1" displayFolder="" measureGroup="Table9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God of War 9]" caption="Sum of God of War 9" measure="1" displayFolder="" measureGroup="Table9" count="0" hidden="1">
      <extLst>
        <ext xmlns:x15="http://schemas.microsoft.com/office/spreadsheetml/2010/11/main" uri="{B97F6D7D-B522-45F9-BDA1-12C45D357490}">
          <x15:cacheHierarchy aggregatedColumn="130"/>
        </ext>
      </extLst>
    </cacheHierarchy>
    <cacheHierarchy uniqueName="[Measures].[Sum of Horizon Forbidden west 10]" caption="Sum of Horizon Forbidden west 10" measure="1" displayFolder="" measureGroup="Table9" count="0" hidden="1">
      <extLst>
        <ext xmlns:x15="http://schemas.microsoft.com/office/spreadsheetml/2010/11/main" uri="{B97F6D7D-B522-45F9-BDA1-12C45D357490}">
          <x15:cacheHierarchy aggregatedColumn="132"/>
        </ext>
      </extLst>
    </cacheHierarchy>
    <cacheHierarchy uniqueName="[Measures].[Sum of Cyberpunk 10]" caption="Sum of Cyberpunk 10" measure="1" displayFolder="" measureGroup="Table9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Mass effect 2 10]" caption="Sum of Mass effect 2 10" measure="1" displayFolder="" measureGroup="Table9" count="0" hidden="1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Sum of Skyrim 10]" caption="Sum of Skyrim 10" measure="1" displayFolder="" measureGroup="Table9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Deus Ex Human Revolution 8]" caption="Sum of Deus Ex Human Revolution 8" measure="1" displayFolder="" measureGroup="Table9" count="0" hidden="1">
      <extLst>
        <ext xmlns:x15="http://schemas.microsoft.com/office/spreadsheetml/2010/11/main" uri="{B97F6D7D-B522-45F9-BDA1-12C45D357490}">
          <x15:cacheHierarchy aggregatedColumn="140"/>
        </ext>
      </extLst>
    </cacheHierarchy>
    <cacheHierarchy uniqueName="[Measures].[Sum of Witcher 3 9]" caption="Sum of Witcher 3 9" measure="1" displayFolder="" measureGroup="Table9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</cacheHierarchies>
  <kpis count="0"/>
  <dimensions count="11">
    <dimension name="Buisness" uniqueName="[Buisness]" caption="Buisness"/>
    <dimension name="Features" uniqueName="[Features]" caption="Features"/>
    <dimension name="Gameplay" uniqueName="[Gameplay]" caption="Gameplay"/>
    <dimension name="GameScores" uniqueName="[GameScores]" caption="GameScores"/>
    <dimension measure="1" name="Measures" uniqueName="[Measures]" caption="Measures"/>
    <dimension name="Narrative" uniqueName="[Narrative]" caption="Narrative"/>
    <dimension name="Personal" uniqueName="[Personal]" caption="Personal"/>
    <dimension name="Table10" uniqueName="[Table10]" caption="Table10"/>
    <dimension name="Table3" uniqueName="[Table3]" caption="Table3"/>
    <dimension name="Table9" uniqueName="[Table9]" caption="Table9"/>
    <dimension name="WorldGameDesign" uniqueName="[WorldGameDesign]" caption="WorldGameDesign"/>
  </dimensions>
  <measureGroups count="10">
    <measureGroup name="Buisness" caption="Buisness"/>
    <measureGroup name="Features" caption="Features"/>
    <measureGroup name="Gameplay" caption="Gameplay"/>
    <measureGroup name="GameScores" caption="GameScores"/>
    <measureGroup name="Narrative" caption="Narrative"/>
    <measureGroup name="Personal" caption="Personal"/>
    <measureGroup name="Table10" caption="Table10"/>
    <measureGroup name="Table3" caption="Table3"/>
    <measureGroup name="Table9" caption="Table9"/>
    <measureGroup name="WorldGameDesign" caption="WorldGameDesign"/>
  </measureGroups>
  <maps count="10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9546258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Facial Animations"/>
    <n v="5"/>
    <s v="Good textures,bad animations"/>
    <n v="7"/>
    <s v="Good,no flaws,not much characters"/>
    <n v="9"/>
    <s v="Very good,few characters have issues,insane textures"/>
    <n v="8"/>
    <s v="Very good, no issues, not revolutionary"/>
    <n v="7"/>
    <s v="Pretty good,not revolutionary"/>
    <n v="5"/>
    <s v="Just Ok"/>
    <n v="4"/>
    <s v="Bad,faces outdated"/>
    <n v="7"/>
    <s v="Good textures, bad lips sync"/>
  </r>
  <r>
    <s v="World"/>
    <n v="7"/>
    <s v="Wast world with 6 bioms,bad water,cities is poor,exept 1"/>
    <n v="7"/>
    <s v="Small 6 worlds, good water"/>
    <n v="8"/>
    <s v="7 bioms,7 small settlements"/>
    <n v="8"/>
    <s v="5 districts,desert"/>
    <n v="7"/>
    <s v="15 small  locations, galaxy to explore (small 1 to 3 to big),3 main settlements"/>
    <n v="10"/>
    <s v="7 bioms, multiple unique alive cities"/>
    <n v="6"/>
    <s v="10 locations,2 cities"/>
    <n v="10"/>
    <s v="5 bioms,countless little cities,5 main cities"/>
  </r>
  <r>
    <s v="Graphics/textures"/>
    <n v="9"/>
    <s v="Top quality,glossy effect"/>
    <n v="10"/>
    <s v="Top quality,realism(kinda)"/>
    <n v="10"/>
    <s v="Top quality"/>
    <n v="10"/>
    <s v="Top quality"/>
    <n v="8"/>
    <s v="Very good "/>
    <n v="9"/>
    <s v="Good,beautiful with updates,extreme with mods"/>
    <n v="6"/>
    <s v="Average, faces not very good"/>
    <n v="10"/>
    <s v="Top when game comeup"/>
  </r>
  <r>
    <s v="Particles"/>
    <n v="10"/>
    <s v="Everywhere"/>
    <n v="10"/>
    <s v="Everywhere"/>
    <n v="10"/>
    <s v="Everywhere"/>
    <n v="5"/>
    <s v="only in explosions"/>
    <n v="2"/>
    <s v="no,only in explosions"/>
    <n v="3"/>
    <s v="small amount"/>
    <n v="2"/>
    <s v="no, only in explosions"/>
    <n v="5"/>
    <s v="some particles"/>
  </r>
  <r>
    <s v="Optimisation &amp; Engine"/>
    <n v="6"/>
    <s v="Decima (heavy engine)"/>
    <n v="10"/>
    <s v="Vulkan (top optimisation)"/>
    <n v="6"/>
    <s v="Decima (heavy engine)"/>
    <n v="4"/>
    <s v="Red Engine (bugs,bad loads,bad performance, physics and water errors)"/>
    <n v="6"/>
    <s v="Unreal Engine 3 (stable,limited,clean)"/>
    <n v="8"/>
    <s v="Creation Engine (bad LOD distances,huge moddability)"/>
    <n v="3"/>
    <s v="Crystal engine (2006 engine,outdated)"/>
    <n v="9"/>
    <s v="Red engine, highly optimized for the game"/>
  </r>
  <r>
    <s v="Aestetics"/>
    <n v="9"/>
    <s v="6 Bioms of future Earth(night and day),bunkers"/>
    <n v="8"/>
    <s v="Only day,6 Little worlds"/>
    <n v="7"/>
    <s v="7 Bioms of future Earth(night and day),bunkers,base,tribe settlements"/>
    <n v="9"/>
    <s v="Day night cycle,Big futuristic city,desert"/>
    <n v="7"/>
    <s v="Space,planets,cities,spacestations,ships"/>
    <n v="5"/>
    <s v="North nature,caves,castles,mountains"/>
    <n v="7"/>
    <s v="Future cities,arctic station,factories and labs"/>
    <n v="9"/>
    <s v="North - Eastern europe medieval,fantasy,magic,dark,day night cycle"/>
  </r>
  <r>
    <s v="Bugs &amp; performance"/>
    <n v="5"/>
    <s v="Big problems with pc on launch,took 6 month to fix"/>
    <n v="8"/>
    <s v="Few bugs on pc launch,memory leak"/>
    <n v="7"/>
    <s v="Bugs on launch,graphical glitches, animations bugs"/>
    <n v="1"/>
    <s v="Unplayable on start, bad performance"/>
    <n v="10"/>
    <s v="perfect,can run on integrated graphics"/>
    <n v="7"/>
    <s v="customizable,bad LOD distance,fog covered"/>
    <n v="7"/>
    <s v="stable,no issues, no +"/>
    <n v="9"/>
    <s v="optimized, stable"/>
  </r>
  <r>
    <s v="Music"/>
    <n v="6"/>
    <s v="6 (4 + 2) hours of soundtrack"/>
    <n v="1"/>
    <s v="1 hour of Soundtrack"/>
    <n v="4"/>
    <s v="4 hours of soundtrack (maybe)"/>
    <n v="2"/>
    <s v="2 hours of soundtrack"/>
    <n v="2"/>
    <s v="2 hours"/>
    <n v="4"/>
    <s v="around 4 hours"/>
    <n v="1"/>
    <s v="1 hour"/>
    <n v="3.5"/>
    <s v="3.5 Hours soundtrack"/>
  </r>
  <r>
    <s v="Memorable Music Tracks"/>
    <n v="10"/>
    <s v="10 (good ambience track calculated 2:1)"/>
    <n v="4"/>
    <s v="4 tracks"/>
    <n v="7"/>
    <s v="7 (tracks with small good pieces calculated 2:1)"/>
    <n v="5"/>
    <s v="5 tracks"/>
    <n v="10"/>
    <s v="17 tracks,some ambient"/>
    <n v="3"/>
    <s v="2 or 3"/>
    <n v="3"/>
    <s v="3 or 4"/>
    <n v="5"/>
    <s v="4 or 5"/>
  </r>
  <r>
    <s v="Social groups in game"/>
    <n v="7"/>
    <s v="5 tribes,Bandits,Rebel Group"/>
    <n v="4"/>
    <s v="2 gods groups,giants,outcasts."/>
    <n v="9"/>
    <s v="4 tribes,2 additional,Far Zenith,Quen,Regalla rebels,Sons of Prometheus,Shadow Remnants"/>
    <n v="8"/>
    <s v="6 bands,Nomads,Arasaka"/>
    <n v="5"/>
    <s v="Bandits,Mercenaries,Governments,Cerberus,Collectors"/>
    <n v="10"/>
    <s v="6 different nord areas,3-4 guilds, 3 armies,3 cults,gods"/>
    <n v="5"/>
    <s v="Illuminati,Sherif,Belltower,Scientists,Ecologists."/>
    <n v="9"/>
    <s v="Nilfgard,Poland,Skellige,Mages lodge,criminal,witchers,Teusssone,Wild Hunt,Vampires"/>
  </r>
  <r>
    <s v="Story (quests and cutscenes)"/>
    <n v="7"/>
    <s v="Good story,missing some elements"/>
    <n v="8"/>
    <s v="Good personal story,not enough main charactes(like Odin)"/>
    <n v="8"/>
    <s v="Good story,missing some elements"/>
    <n v="6"/>
    <s v="Good concept with chip,depressing in general,variaty in finals"/>
    <n v="10"/>
    <s v="Suicide mission,reborn and crew building,dark galaxy,crew stories"/>
    <n v="7"/>
    <s v="Fantasy epic,civil war,wampire dlc stories,daedra lors dlc"/>
    <n v="10"/>
    <s v="One of the best stories"/>
    <n v="6"/>
    <s v="Story is very vanilla to fantasy games"/>
  </r>
  <r>
    <s v="Characters"/>
    <n v="7"/>
    <s v="Silens,Rost,Elisabeth,Faro,Aratak,Helis,Herres"/>
    <n v="6"/>
    <s v="Cratos,Arteus,Freia,Mimir,Baldur,Dwarves."/>
    <n v="7"/>
    <s v="Beta,Silens,Tilda,Elisabeth,Faro,Katallo,Erend"/>
    <n v="8"/>
    <s v="Jonhy,Takemura,Hanako,Judi,Panam,Jackie,Rogue,Delamain"/>
    <n v="10"/>
    <s v="Joker,Illusive man,Miranda,Liara,Garrus,Secretary,Aria,Zaid, Talah Vazir,Thein"/>
    <n v="6"/>
    <s v="Jarl Balgruf,Ulfric,General Tulius,Serana,Some support characters"/>
    <n v="10"/>
    <s v="Sheriff,Megan,Malik,Zhao Yun Ru, Namir,Hugh Darrow,Fedorova,Bob,Eliza Cassan,Mr Chen"/>
    <n v="10"/>
    <s v="Geralt,Triss,Ciri,Yennifer,Ceris,Duchess,Vampire,Duchess Sister,Vesemir,Dekstrja,Shani,"/>
  </r>
  <r>
    <s v="Main Character"/>
    <n v="6"/>
    <s v="Good backstory, dim in dialogs"/>
    <n v="9"/>
    <s v="Full of backstory and have his point at everything"/>
    <n v="7.5"/>
    <s v="Some character development, some good dialogs"/>
    <n v="8"/>
    <s v="V,interesting char dilemma,some life turns,bad background"/>
    <n v="10"/>
    <s v="Commander Shepard, Good/evil"/>
    <n v="8"/>
    <s v="Dragonborn"/>
    <n v="10"/>
    <s v="Adam Jensen,badass"/>
    <n v="8"/>
    <s v="Geralt,witcher killer,simple man,sometimes helping people"/>
  </r>
  <r>
    <s v="Lore"/>
    <n v="10"/>
    <s v="Unique (Worlds Apocalypse,Project ZD,Odyssey)"/>
    <n v="8"/>
    <s v="Using Greece and North Myphology"/>
    <n v="10"/>
    <s v="Unique (Worlds Apocalypse,Project ZD,Odyssey)"/>
    <n v="8"/>
    <s v="Cyberpunk standart lore,corporate world with high crime"/>
    <n v="10"/>
    <s v="Mass effect galaxy lore, good race development"/>
    <n v="10"/>
    <s v="Elder Scrolls lore"/>
    <n v="10"/>
    <s v="Deus Ex Lore"/>
    <n v="10"/>
    <s v="Witcher books lore"/>
  </r>
  <r>
    <s v="Theme of the Game"/>
    <n v="10"/>
    <s v="Tribepunk,Techno,postapocaliptic,rpg,future"/>
    <n v="10"/>
    <s v="North Miphology represantation"/>
    <n v="8"/>
    <s v="Tribepunk,Techno,postapocaliptic,rpg,future, space"/>
    <n v="8"/>
    <s v="Cyberpunk,future,crime,social problems,minkind sins"/>
    <n v="8"/>
    <s v="Space Sci-fi,team building, saving the galaxy "/>
    <n v="5"/>
    <s v="Stop world end, explore skyrim,stop civil war (pretty generic)"/>
    <n v="7"/>
    <s v="stop illuminats, save gf, help your boss"/>
    <n v="5"/>
    <s v="Fantasy,mercenary,save doughter, make world better(maybe),survive"/>
  </r>
  <r>
    <s v="Dialogs"/>
    <n v="6"/>
    <s v="Simple dialogs,exept the main events"/>
    <n v="9"/>
    <s v="Good in Father-Son dinamics,situational good/bad"/>
    <n v="8"/>
    <s v="Good big dialogs(sometimes too big), still bad side dialogs"/>
    <n v="7"/>
    <s v="realistic dialogs,some good some bad, annoying phone calls,stupid messages"/>
    <n v="10"/>
    <s v="Interesting dilogs to the point with multiple races and comps,renegat and par.options"/>
    <n v="7"/>
    <s v="Atmosperhic dialogs with skyrim folks"/>
    <n v="7"/>
    <s v="Dialogs with co-workers and boss,dialogs with secial outcome with bosses"/>
    <n v="6"/>
    <s v="Very long dialogs, few good,few faitful,  lot of boring and long"/>
  </r>
  <r>
    <s v="Pacing"/>
    <n v="6"/>
    <s v="Ragged,unconsistant"/>
    <n v="9"/>
    <s v="Straight to the point"/>
    <n v="6"/>
    <s v="Ragged,unconsistant"/>
    <n v="9"/>
    <s v="Not bad pacing,short story,you remember the story elements between missions"/>
    <n v="9"/>
    <s v="Near perfect, all on the right place,exiting start"/>
    <n v="6"/>
    <s v="Free exploring,good prologue"/>
    <n v="8"/>
    <s v="Good prologue,next misson always near"/>
    <n v="5"/>
    <s v="Very Long start,ragged pacing,good story missions in the end"/>
  </r>
  <r>
    <s v="Personal Drama"/>
    <n v="8"/>
    <s v="Without parents,exiled from society,Not trusting enyone "/>
    <n v="10"/>
    <s v="Wife dead,killed his family,son don’t listen"/>
    <n v="7"/>
    <s v="don’t know how to communicate,save the world,thinks too much of herself"/>
    <n v="6"/>
    <s v="Survive, choose who lives, Jonhy or you"/>
    <n v="5"/>
    <s v="save galaxy,cant failed, working for shady corp"/>
    <n v="4"/>
    <s v="Live up to dragonborn"/>
    <n v="8"/>
    <s v="Save GF,loss half body,vengance"/>
    <n v="5"/>
    <s v="Wants to save dougther, peoples he cares about"/>
  </r>
  <r>
    <s v="Secondary quests"/>
    <n v="6"/>
    <s v="Few good,most are grind"/>
    <n v="9"/>
    <s v="Some good,some grind"/>
    <n v="7"/>
    <s v="Not great not terrible"/>
    <n v="5"/>
    <s v="Few good"/>
    <n v="8"/>
    <s v="Generally good,not much of them"/>
    <n v="10"/>
    <s v="Better than main story"/>
    <n v="6"/>
    <s v="Standart"/>
    <n v="9"/>
    <s v="Very Good"/>
  </r>
  <r>
    <s v="Aftertaste &amp; Sequel ideas"/>
    <n v="10"/>
    <s v="Much ways to expand story,cool game with cool ideas"/>
    <n v="8"/>
    <s v="Ragnarok incoming,quality game,not enough scale"/>
    <n v="6"/>
    <s v="Fixed on incoming enemy,no intrigue for next game.Good sci-fi story"/>
    <n v="5"/>
    <s v="Depressive ending,not fulfilled promises,no sequel ideas"/>
    <n v="10"/>
    <s v="Super battle is coming, good battle in the end,team conclusion"/>
    <n v="8"/>
    <s v="Fulfilled purpouse,Skyrim is peacefull,want to explore more!,too calm"/>
    <n v="7"/>
    <s v="4 endings possible,video,no character info after end"/>
    <n v="5"/>
    <s v="Complete story, I can replay it to make other choises, 3 endings"/>
  </r>
  <r>
    <s v="Lessons from Game"/>
    <n v="10"/>
    <s v="10 lessons.Beeng Smart is nothing, you need to act"/>
    <n v="8"/>
    <s v="Father and Son lessons"/>
    <n v="7"/>
    <s v="Around 7"/>
    <n v="4"/>
    <s v="Around 4"/>
    <n v="3"/>
    <s v="2 main, some little ones from missions"/>
    <n v="4"/>
    <s v="good vs evil,society,choose side,fight corruption"/>
    <n v="7"/>
    <s v="Around 4, Trust,lies,gf,believe what you do"/>
    <n v="5"/>
    <s v="Be a careful to close people,don’t trust anyone,fight evil,resolve conflicts"/>
  </r>
  <r>
    <s v="Impact on game world"/>
    <n v="5"/>
    <s v="Saved Earth from Hades,Discovered Zero Dawn,Grew up,Ended Rebellion,freed CYAN"/>
    <n v="2"/>
    <s v="Made Odin and Women angry,told son hes a god"/>
    <n v="3.5"/>
    <s v="Rebooted GAIA,Ended Zenith threat,Open final(no earth restored shown),ended rebellion"/>
    <n v="2"/>
    <s v="Destroyed Arasaka,(only in some endings), become legendary mercenary"/>
    <n v="6"/>
    <s v="Destroyed Collectors base,Reapers incoming,Shepard reborn,Normandy SR-2,Liara,Batarinas destroyed"/>
    <n v="4"/>
    <s v="Alduin killed,civil war ended,Emperor dead/alive,Vampires destroyed"/>
    <n v="4"/>
    <s v="Saved humans with implants from death,other endings,GF is bitch,Illuminaty confirmed"/>
    <n v="8"/>
    <s v="Stopped worlds end,faits of close people decided,added kings"/>
  </r>
  <r>
    <s v="Naïve/Cringe moments"/>
    <n v="6"/>
    <s v="4 moments"/>
    <n v="8"/>
    <s v="2 moments"/>
    <n v="4"/>
    <s v="6 moments"/>
    <n v="9"/>
    <s v="1 cringe moment"/>
    <n v="9"/>
    <s v="1 maybe(don’t remember)"/>
    <n v="8"/>
    <s v="Yarl Balgruf(lol),Maik the Khadjit,I took Arrow in the knee"/>
    <n v="10"/>
    <s v="none"/>
    <n v="9"/>
    <s v="1 cringe story mission in Blood and Wine expansion"/>
  </r>
  <r>
    <s v="Very emotional moments"/>
    <n v="4.5"/>
    <s v="around 3 (depressive,relevation,super relevation) (sml - 0.5,mid - 1,strong -2,Sst - 2.5)"/>
    <n v="4"/>
    <s v="Around 3 (depressive,depressive,depressive catharsis)"/>
    <n v="4.5"/>
    <s v="Around 4 (relevation,depressive,catharsis)"/>
    <n v="3"/>
    <s v="around 3 (mostly depressive)"/>
    <n v="5"/>
    <s v="Around 5 (some small copressed 2 to1)"/>
    <n v="3"/>
    <s v="around 2-3 "/>
    <n v="3"/>
    <s v="around 3"/>
    <n v="5"/>
    <s v="around 5"/>
  </r>
  <r>
    <s v="Plot Twists"/>
    <n v="6"/>
    <s v="4, 1 very strong, 3 small"/>
    <n v="3"/>
    <s v="3 plot twists"/>
    <n v="6"/>
    <s v="4 plot twists (2 strong)"/>
    <n v="4"/>
    <s v="2 plot twists"/>
    <n v="6"/>
    <s v="around 3 (big,small,big but predictable)"/>
    <n v="2"/>
    <s v="2 small"/>
    <n v="8"/>
    <s v="around 4"/>
    <n v="4"/>
    <s v="around 4"/>
  </r>
  <r>
    <s v="Game Start"/>
    <n v="9"/>
    <s v="Very good, almost perfect"/>
    <n v="9.5"/>
    <s v="Near perfect"/>
    <n v="6"/>
    <s v="Terrible Start, no hook"/>
    <n v="8"/>
    <s v="standard prologue, very short,good robbing misson,Chip drama"/>
    <n v="9"/>
    <s v="Near perfect,hook immidiatlley"/>
    <n v="9"/>
    <s v="Near perfect,hook immidiatley"/>
    <n v="8"/>
    <s v="Very good,hook instant"/>
    <n v="3"/>
    <s v="Very weak hook"/>
  </r>
  <r>
    <s v="Cool Story Moments"/>
    <n v="10"/>
    <s v="12 moments"/>
    <n v="10"/>
    <s v="10 moments"/>
    <n v="10"/>
    <s v="14 moments (-2 for quality)"/>
    <n v="7"/>
    <s v="7 moments"/>
    <n v="10"/>
    <s v="Tons of epic moments"/>
    <n v="8"/>
    <s v="Around 8"/>
    <n v="5"/>
    <s v="around 5"/>
    <n v="8"/>
    <s v="Around 8"/>
  </r>
  <r>
    <s v="Other Media dependency"/>
    <n v="10"/>
    <s v="New IP, can play without knowing anything"/>
    <n v="7"/>
    <s v="4 game in a row,sets up the next one in the story"/>
    <n v="10"/>
    <s v="Can play without knowing anything, explained everything"/>
    <n v="10"/>
    <s v="Can play without knowing anything, explained everything"/>
    <n v="8"/>
    <s v="Can be played with comics prologue explanation"/>
    <n v="8"/>
    <s v="Story and setting explained well, can play without other parts"/>
    <n v="8"/>
    <s v="Separate from other deus ex games, can play as new"/>
    <n v="7"/>
    <s v="Series of games, 3rd part"/>
  </r>
  <r>
    <s v="Main events Presentation "/>
    <n v="8"/>
    <s v="Some cinematic cutscenes, good camera angles"/>
    <n v="7"/>
    <s v="Pretty cool scenes but nothing special,giant beast obsession"/>
    <n v="5"/>
    <s v="Few good scenes, missing cynematography effects on important scenes"/>
    <n v="7"/>
    <s v="Good camera work, nothing special"/>
    <n v="9"/>
    <s v="Epic scenes, good cinematography"/>
    <n v="5"/>
    <s v="1 cutscene, scripted scenes"/>
    <n v="10"/>
    <s v="perfect scenes"/>
    <n v="5"/>
    <s v="Some cutscenes,nothing special"/>
  </r>
  <r>
    <s v="Lore Origin"/>
    <n v="10"/>
    <s v="Completely new, a lot of work,no source material"/>
    <n v="5"/>
    <s v="Using 3 first games and mythology"/>
    <n v="7.5"/>
    <s v="Using 1st game and new independent lore"/>
    <n v="5"/>
    <s v="Using board game,cyberpunk concept"/>
    <n v="7.5"/>
    <s v="Original lore, using 1st game"/>
    <n v="5"/>
    <s v="using 4 games lore,original story"/>
    <n v="7.5"/>
    <s v="Using 2 games lore,new story"/>
    <n v="0"/>
    <s v="Using well writen source material - books,2 previous games"/>
  </r>
  <r>
    <s v="Map"/>
    <n v="7"/>
    <s v="Owercrowded with activities"/>
    <n v="7"/>
    <s v="Clean (bad teleports),running on the same places"/>
    <n v="8"/>
    <s v="Not great not terrible"/>
    <n v="7"/>
    <s v="good map,bad minimap"/>
    <n v="7"/>
    <s v="good galaxy map,mid minimap"/>
    <n v="7"/>
    <s v="Map is ok"/>
    <n v="5"/>
    <s v="Average map"/>
    <n v="7"/>
    <s v="Very big,cant teleport everywhere,too much activities"/>
  </r>
  <r>
    <s v="Weapons"/>
    <n v="2"/>
    <s v="10 weapons, 1 melee"/>
    <n v="1"/>
    <s v="3 weapons"/>
    <n v="2"/>
    <s v="10 weapons, maybe more in future"/>
    <n v="7"/>
    <s v="94 weapons,all familiar,smart weapons"/>
    <n v="4"/>
    <s v="42 weapons"/>
    <n v="10"/>
    <s v="Around 170"/>
    <n v="3"/>
    <s v="22 weapons"/>
    <n v="1"/>
    <s v="3 basic,multiple variations"/>
  </r>
  <r>
    <s v="Skills"/>
    <n v="4"/>
    <s v="4 little trees"/>
    <n v="5"/>
    <s v="3 big skill trees"/>
    <n v="7"/>
    <s v="6 big skill trees,active skills"/>
    <n v="5"/>
    <s v="5 skill trees"/>
    <n v="7"/>
    <s v="6 classes,companion classes"/>
    <n v="10"/>
    <s v="18 skill trees"/>
    <n v="6"/>
    <s v="20 augments,all very useful"/>
    <n v="8"/>
    <s v="4 + 2 trees,100 skills"/>
  </r>
  <r>
    <s v="Enemies"/>
    <n v="10"/>
    <s v="Wast ecosystem of robots,humans"/>
    <n v="3"/>
    <s v="Copy-past of unatractive enemies"/>
    <n v="9"/>
    <s v="Wast ecosystem of robots,humans, a lot  of machines have 2 patterns attack"/>
    <n v="5"/>
    <s v="Gansters,arasaka soldiers,some robots"/>
    <n v="6"/>
    <s v="Robots,Criminals,collectors (cool),mercenaries"/>
    <n v="8"/>
    <s v="Bandits,Imperials,daedra,stormcloacks,dragons,vampires,monsters,cultists"/>
    <n v="3"/>
    <s v="Mercenaries,robots,turrets,"/>
    <n v="7.5"/>
    <s v="Monsters,humans,Wild hunt,Vampires,animals (around 81 unique enemies)"/>
  </r>
  <r>
    <s v="Puzzles"/>
    <n v="8"/>
    <s v="Few, not hard,fast"/>
    <n v="3"/>
    <s v="Too much puzzels on every step"/>
    <n v="7"/>
    <s v="a lot of puzzles,simple grindy"/>
    <n v="8"/>
    <s v="Hacking puzzels, you can avoid this mechanics"/>
    <n v="8"/>
    <s v="Some puzzles,not annoying"/>
    <n v="5"/>
    <s v="Puzzles on dungeons, personally don’t like them"/>
    <n v="8"/>
    <s v="hacking, kinda cool"/>
    <n v="3"/>
    <s v="Everywhere to find some stuff by witcher senses,gets annoying"/>
  </r>
  <r>
    <s v="Combat"/>
    <n v="6"/>
    <s v="Fully opens in the end of game and expansion"/>
    <n v="9"/>
    <s v="Dinamic combat"/>
    <n v="7"/>
    <s v="Fully opens in the end of game"/>
    <n v="6"/>
    <s v="Melee combat suck,some tools useless,shooting is ok"/>
    <n v="6"/>
    <s v="Shooting,omniblade,skills,comp skills,special weapons,cops aid"/>
    <n v="7"/>
    <s v="melee and range weapons,magic,screams,mount combat,comps aid,steals"/>
    <n v="5"/>
    <s v="lethal and nonlethal,steals,melee, implants"/>
    <n v="6"/>
    <s v="Can master in the end game, still pretty simple"/>
  </r>
  <r>
    <s v="Grind"/>
    <n v="7"/>
    <s v="Big grind, but with results in the end"/>
    <n v="8"/>
    <s v="Some grind,not good not terrible"/>
    <n v="7"/>
    <s v="Big grind, but with results in the end"/>
    <n v="5"/>
    <s v="Big grind is possible,not satysfied results"/>
    <n v="8"/>
    <s v="Grind of comp missions,not grindy"/>
    <n v="7"/>
    <s v="A lot of things to grind"/>
    <n v="8"/>
    <s v="Credits grind,normal"/>
    <n v="7"/>
    <s v="Standart RPG Grind level"/>
  </r>
  <r>
    <s v="Bosses"/>
    <n v="10"/>
    <s v="A lot of bosses,humans,robots,AI"/>
    <n v="7"/>
    <s v="4-5 boss fight,4 enemies, other bosses are reskin"/>
    <n v="10"/>
    <s v="A lot of bosses,humans,robots,AI"/>
    <n v="5"/>
    <s v="Adam Smasher,some gang elite mobs"/>
    <n v="5"/>
    <s v="Collectors, elite mercenaries"/>
    <n v="8"/>
    <s v="Dragons,daedra lords,vampires,verwolves,tamriel races"/>
    <n v="8"/>
    <s v="Elite Mercenaries with cool personalities"/>
    <n v="7"/>
    <s v="Monsters and Crucial story characters, not impressive boss fights"/>
  </r>
  <r>
    <s v="Loot"/>
    <n v="7"/>
    <s v="Grind loot, not much"/>
    <n v="6"/>
    <s v="Almost no loot"/>
    <n v="7"/>
    <s v="Too much loot"/>
    <n v="5"/>
    <s v="few unique loot,reskinned multiple guns and armor"/>
    <n v="5"/>
    <s v="some loot,not much"/>
    <n v="9"/>
    <s v="a lot of loot,getting tired in endgame"/>
    <n v="6"/>
    <s v="some loot,average"/>
    <n v="8"/>
    <s v="A loot of loot,crafting and trash management"/>
  </r>
  <r>
    <s v="Variaty"/>
    <n v="4"/>
    <s v="Low,open new dialogs in different story moments,5 choices"/>
    <n v="1"/>
    <s v="No variaty"/>
    <n v="4"/>
    <s v="Low,open new dialogs in different story moments,5 choices"/>
    <n v="8"/>
    <s v="7 Endings, 3 prologues"/>
    <n v="6"/>
    <s v="Any member can die,renegade/paragon"/>
    <n v="8"/>
    <s v="classes,civil war,some little choices"/>
    <n v="3"/>
    <s v="bosses talks, alive or not in the end,can save Malik or not,endings"/>
    <n v="8"/>
    <s v="3 endings,2 x 2 dlc endings,multiple choices in quests"/>
  </r>
  <r>
    <s v="Companions mechanics"/>
    <n v="4"/>
    <s v="Medioce,only on certain missions, coming to finale"/>
    <n v="4"/>
    <s v="Arteus, can upgrade, Mimir keeps good company"/>
    <n v="6"/>
    <s v="Base, on certain missions,a lot of dialogue,comp missions,final mission"/>
    <n v="6"/>
    <s v="Some companions can assist on missions,some little romance"/>
    <n v="10"/>
    <s v="Best in all games"/>
    <n v="7"/>
    <s v="Multiple companions,can appoint them,can marry,buggy sometimes"/>
    <n v="2"/>
    <s v="Can save Malik or not"/>
    <n v="7"/>
    <s v="Can add you in some quests, not good in combat,multiple npc"/>
  </r>
  <r>
    <s v="Turnaments/arenas"/>
    <n v="6"/>
    <s v="Trial grounds,Frozen wilds chieftan trials,story arena"/>
    <n v="4"/>
    <s v="World with infinite enemies(trial)"/>
    <n v="9"/>
    <s v="fight clubs,Grand Arena,trial grounds, rewards for everything,racing"/>
    <n v="3"/>
    <s v="fight clubs, 2 clubs,some interactivity"/>
    <n v="1"/>
    <s v="No"/>
    <n v="3"/>
    <s v="In warriror guild (super small)"/>
    <n v="1"/>
    <s v="No"/>
    <n v="6"/>
    <s v="Horse races, dlc arena,story arena in novigrad"/>
  </r>
  <r>
    <s v="Battles/Sieges"/>
    <n v="5"/>
    <s v="1 big battle,2 small"/>
    <n v="3"/>
    <s v="3 small"/>
    <n v="6"/>
    <s v="4 battles ( 2 medium, 2 small)"/>
    <n v="2"/>
    <s v="1 battle, multi mob grind locations"/>
    <n v="8"/>
    <s v="3 on Normandy,1 on Collector base"/>
    <n v="10"/>
    <s v="Civil war battles (middle) (5-6)"/>
    <n v="2"/>
    <s v="Shanhua landing"/>
    <n v="4"/>
    <s v="Small local battles, 1 final battle (little amount of enemies)"/>
  </r>
  <r>
    <s v="Transportation"/>
    <n v="3"/>
    <s v="2 ground mounts,fast travel with resources"/>
    <n v="2"/>
    <s v="Boat, fast travel wth ring running"/>
    <n v="5"/>
    <s v="Boat,3 ground mounts,1 flying , fast travel with resources,glider"/>
    <n v="6"/>
    <s v="Multiple cars,motorcycles"/>
    <n v="4"/>
    <s v="Normandy SR2, Flying Mako"/>
    <n v="3"/>
    <s v="Horses,fast travel"/>
    <n v="2"/>
    <s v="Shuttle"/>
    <n v="4"/>
    <s v="Horses,armor for them,boats,bad fast travel"/>
  </r>
  <r>
    <s v="Special features"/>
    <n v="2"/>
    <s v="Vizor, Machines override"/>
    <n v="1"/>
    <s v="None"/>
    <n v="8"/>
    <s v="Underwater, grapling hook, vizor,machines override, bank,rumors,vela surges"/>
    <n v="4"/>
    <s v="Implants,mantis blades,hacking,light string"/>
    <n v="1"/>
    <s v="Special weapons"/>
    <n v="2"/>
    <s v="Voice shouts,runes"/>
    <n v="2"/>
    <s v="Implants"/>
    <n v="4"/>
    <s v="Mutations,witcher senses,magic"/>
  </r>
  <r>
    <s v="Main Features,Failed Feat."/>
    <n v="6"/>
    <s v="Robot-Dinosaurs,tribal bow/spear combat,Ais and bunkers"/>
    <n v="6"/>
    <s v="God with axe/doom blades,vengance/Boy-Father relations"/>
    <n v="6"/>
    <s v="Robot dinasaurs,underwater not so good,can fly,team,space sci-fi"/>
    <n v="3"/>
    <s v="Chip,corpo-bad narrative,sin city,cyberlife, missing features(a lot)"/>
    <n v="5"/>
    <s v="Comps, leader,savior,dialogs with everyone,Collector swarm"/>
    <n v="3"/>
    <s v="Rpg elements,moddable,Dragons"/>
    <n v="3"/>
    <s v="Illuminati,sci-fi story,implants"/>
    <n v="5"/>
    <s v="Fantasy world, east europe cultire and setting,monster hunting,variaty"/>
  </r>
  <r>
    <s v="Character customization"/>
    <n v="2"/>
    <s v="18 outfits,can disable helmet"/>
    <n v="5"/>
    <s v="41 outfits"/>
    <n v="5"/>
    <s v="41 outfits,can use face paints and change colors"/>
    <n v="9"/>
    <s v="around 300 armor pieces,can choose sex and body"/>
    <n v="5"/>
    <s v="42 armors, can choose sex and looks"/>
    <n v="10"/>
    <s v="can choose race,sex, around 400 closes and armors"/>
    <n v="0"/>
    <s v="cant customize"/>
    <n v="7"/>
    <s v="Beard &amp; Haircut,closes,232 armor pieces,colors for sets"/>
  </r>
  <r>
    <s v="DLC or content updates"/>
    <n v="7"/>
    <s v="1 DLC Frozen wilds (high quality dlc, new items new story),Improved game"/>
    <n v="1"/>
    <s v="No"/>
    <n v="7"/>
    <s v="Store and DLC confirmed"/>
    <n v="4"/>
    <s v="Bug patches to the end of game support"/>
    <n v="10"/>
    <s v="4 expansions,high quality"/>
    <n v="7"/>
    <s v="3 expansions,1 good,1 perfect,1 bad"/>
    <n v="4"/>
    <s v="1 DLC, good quality"/>
    <n v="9"/>
    <s v="2 DLCs, high quality,some content updates"/>
  </r>
  <r>
    <s v="Board/Ingame Games"/>
    <n v="7.1"/>
    <s v="Board Game (7.1 score)"/>
    <n v="6.7"/>
    <s v="Board Game (6.7 of 10 score)"/>
    <n v="8"/>
    <s v="In game Board game"/>
    <n v="1"/>
    <s v="No"/>
    <n v="5"/>
    <s v="Board Game"/>
    <n v="5"/>
    <s v="Board Game"/>
    <n v="1"/>
    <s v="no"/>
    <n v="10"/>
    <s v="Board Game and Gvent"/>
  </r>
  <r>
    <s v="Game Innovations(tech)"/>
    <n v="8"/>
    <s v="Decima engine,visuals."/>
    <n v="7"/>
    <s v="Good overal quality(super balanced game)"/>
    <n v="7"/>
    <s v="Visuals, details"/>
    <n v="5"/>
    <s v="Big futursitic city,high texture and objects density"/>
    <n v="1"/>
    <s v="No"/>
    <n v="5"/>
    <s v="Super moddable"/>
    <n v="2"/>
    <s v="golden filter"/>
    <n v="7"/>
    <s v="Engine detalisation and  throughput"/>
  </r>
  <r>
    <s v="Game Innov.(gameplay)"/>
    <n v="7"/>
    <s v="Robots parts mechanics, unique weapons"/>
    <n v="4"/>
    <s v="Good overal quality(super balanced game)"/>
    <n v="5"/>
    <s v="Unique weapons"/>
    <n v="2"/>
    <s v="Smart weapons"/>
    <n v="7"/>
    <s v="Companion loyalty system,Suicide mission with multiple outcomes"/>
    <n v="3"/>
    <s v="wast ecosystem and npcs"/>
    <n v="1"/>
    <s v="no"/>
    <n v="7"/>
    <s v="Giant map,detalisation and npcs variaty"/>
  </r>
  <r>
    <s v="Replayability"/>
    <n v="6"/>
    <s v="High (new game + with new loot, big world,difficulty)"/>
    <n v="4"/>
    <s v="Low (new game + for difficulty)"/>
    <n v="6"/>
    <s v="No New game + on release, big world, big story"/>
    <n v="4"/>
    <s v="1 more time maximum(0 time if you see prologues and endings)"/>
    <n v="8"/>
    <s v="2-3 times for different playthroughts,play again for good story"/>
    <n v="10"/>
    <s v="Unlimited with mods,4-5 time with different classes/races"/>
    <n v="3"/>
    <s v="1 time for better loot and relieve the story"/>
    <n v="8"/>
    <s v="2-3 times for all endings and choices,New game +"/>
  </r>
  <r>
    <s v="Mods/Moddability"/>
    <n v="2"/>
    <s v="Some cosmetic mods,closed code (80 Nm)"/>
    <n v="3"/>
    <s v="Some cosmetic mods,closed code (100nm)"/>
    <n v="2"/>
    <s v="Expected Some cosmetic mods,closed code (80 Nm)"/>
    <n v="8"/>
    <s v="Moddable (2540 mods)"/>
    <n v="4"/>
    <s v="300 mods"/>
    <n v="10"/>
    <s v="61000 mods (Nexus)"/>
    <n v="1"/>
    <s v="20 mods"/>
    <n v="8"/>
    <s v="4800 mods (nexus mods)"/>
  </r>
  <r>
    <s v="Main story, how long"/>
    <n v="3"/>
    <s v="30 hours"/>
    <n v="2.1"/>
    <s v="21 hours"/>
    <n v="2.7"/>
    <s v="27 h"/>
    <n v="2.2000000000000002"/>
    <s v="22 h "/>
    <n v="2.5"/>
    <s v="25 h"/>
    <n v="2.5"/>
    <s v="25 h"/>
    <n v="2.2000000000000002"/>
    <s v="22 h"/>
    <n v="5.0999999999999996"/>
    <s v="51 h"/>
  </r>
  <r>
    <s v="All activities,how long"/>
    <n v="7.7"/>
    <s v="77 hours"/>
    <n v="5.0999999999999996"/>
    <s v="51 hours"/>
    <n v="8.1999999999999993"/>
    <s v="82 h"/>
    <n v="10"/>
    <s v="103 h"/>
    <n v="5"/>
    <s v="50 h"/>
    <n v="10"/>
    <s v="200 h"/>
    <n v="4.5"/>
    <s v="45 h"/>
    <n v="10"/>
    <s v="172 h"/>
  </r>
  <r>
    <s v="Critics &amp; players scores"/>
    <n v="8.1999999999999993"/>
    <s v=" 81.8% Metacritic all platforms + steam score "/>
    <n v="9.1999999999999993"/>
    <s v="92.4% score Metacritic all platforms + steam score"/>
    <n v="8"/>
    <s v="80% score Metacritic all platforms + steam score"/>
    <n v="7.76"/>
    <s v="7.76% score Metacritic all platforms + steam score"/>
    <n v="9.1"/>
    <s v="91,25 % score"/>
    <n v="8.8000000000000007"/>
    <s v="88.3 % average score"/>
    <n v="8.6999999999999993"/>
    <s v="87.4% average score"/>
    <n v="8.6999999999999993"/>
    <s v="86.6% average score (Metacritic all platforms &amp; steam)"/>
  </r>
  <r>
    <s v="Trailers"/>
    <n v="7"/>
    <s v="Overall good trailers, cringe moments"/>
    <n v="9"/>
    <s v="No false info,no made up missions,good trailers"/>
    <n v="8"/>
    <s v="Exellent trailers,some content changed in game"/>
    <n v="3"/>
    <s v="Exellent trailers,significant  content change in game,false marketing"/>
    <n v="9"/>
    <s v="good trailers, average 9"/>
    <n v="9"/>
    <s v="Perfect trailers, no gameplay reveal"/>
    <n v="10"/>
    <s v="one of the best trailers of all gaming"/>
    <n v="9"/>
    <s v="Good trailers,1 trailer have unrealistic graphics,1 have dlc epilogue"/>
  </r>
  <r>
    <s v="Platforms availability"/>
    <n v="4"/>
    <s v="PS4,PS4 PRO,PS5,PC (No xbox,console exclusive)"/>
    <n v="4"/>
    <s v="PS4,PS4 PRO,PS5,PC (No xbox,console exclusive)"/>
    <n v="4"/>
    <s v="PS4,PS4 PRO,PS5  (No xbox,console exclusive) (PC aDvance judjment)"/>
    <n v="7"/>
    <s v="PS4,PS4 PRO,PS5,PC,Xbox X,Xbox One,Stadia"/>
    <n v="9"/>
    <s v="9 platforms"/>
    <n v="5"/>
    <s v="5 platforms"/>
    <n v="5"/>
    <s v="5 platforms"/>
    <n v="6"/>
    <s v="6 platforms"/>
  </r>
  <r>
    <s v="Editions"/>
    <n v="4"/>
    <s v="4 editons"/>
    <n v="4"/>
    <s v="4 editons"/>
    <n v="6"/>
    <s v="4 editions (free upgrade ps4-ps5) big statues"/>
    <n v="2"/>
    <s v="2 editions"/>
    <n v="3"/>
    <s v="3 editions"/>
    <n v="4"/>
    <s v="4 editions"/>
    <n v="3"/>
    <s v="3 editions"/>
    <n v="2"/>
    <s v="2 editons"/>
  </r>
  <r>
    <s v="Marketing/Hype/Scandals"/>
    <n v="7"/>
    <s v="fresh game idea marketing, some don’t like feminism"/>
    <n v="10"/>
    <s v="Old fanbase and good name,anticipated"/>
    <n v="7"/>
    <s v="Succeseful sequel hype,sony AAA hype, face scandal,mass effect 2 scandal"/>
    <n v="7"/>
    <s v=" Mega Hype, superscandal on release"/>
    <n v="8"/>
    <s v="Good amount of hype, no scandals,healthy release"/>
    <n v="9"/>
    <s v="Big hype, no scandals,healty release"/>
    <n v="7"/>
    <s v="Some gamers hype,very good rumors after release"/>
    <n v="9"/>
    <s v="Fans hype, very big rumors of the game after release,considered one of the best rpgs"/>
  </r>
  <r>
    <s v="Release date"/>
    <n v="3"/>
    <s v="Owershadoved by Legend of Zelda"/>
    <n v="8"/>
    <s v="No holydays,Hellblade in 1 week"/>
    <n v="3"/>
    <s v="Overshadowed by Elden Ring "/>
    <n v="8"/>
    <s v="December,before holydays, no competitors, 2 delays"/>
    <n v="7"/>
    <s v="1 direct competitior in 1 week(dead space 2) 1 title in 2 days,winter season"/>
    <n v="7"/>
    <s v="5 popular titles in 2 weeks range,cool date -11.11.11,winter season"/>
    <n v="8"/>
    <s v="1 month free window,summer end"/>
    <n v="9"/>
    <s v="GTA 5 1 month before, clear 1 month window"/>
  </r>
  <r>
    <s v="After release Suport Cycle"/>
    <n v="6"/>
    <s v="Pc version,DLC,Board game,Sequel,tech updates,community"/>
    <n v="5"/>
    <s v="Pc version,Board game,Sequel,tech updates,community"/>
    <n v="5"/>
    <s v="DLC,Store,Sequel,Tech updates,Community"/>
    <n v="4"/>
    <s v="Tech updates,community"/>
    <n v="6"/>
    <s v="Bug patches,community,remaster,Sequel,DLC"/>
    <n v="10"/>
    <s v="Bug patches,community,remaster,Sequel,DLC,Editions"/>
    <n v="5"/>
    <s v="Bug patches,community,Sequel,DLC"/>
    <n v="9"/>
    <s v="2 DLC,patches,TV show,community, mobile game,animated series"/>
  </r>
  <r>
    <s v="Studio reputation after"/>
    <n v="10"/>
    <s v="From mid-developer to AAA studio,bought 5 floor building"/>
    <n v="7"/>
    <s v="Same level of respect, gained some more reputation"/>
    <n v="5"/>
    <s v="Confirmed their level"/>
    <n v="1"/>
    <s v="Studio reputation destroyed,lawsuits"/>
    <n v="8"/>
    <s v="Confirmed very good studio reputation,but bought by EA"/>
    <n v="10"/>
    <s v="Bethesda become one of the most famous studios"/>
    <n v="9"/>
    <s v="Studio first project, sensation"/>
    <n v="10"/>
    <s v="Confirmed as one of the best studios in the world"/>
  </r>
  <r>
    <s v="Nessesity of this part"/>
    <n v="10"/>
    <s v="Original IP with new ideas,unique setting,a lot of lessons"/>
    <n v="2"/>
    <s v="Literally no need,10 years after last part,interesting setting"/>
    <n v="6"/>
    <s v="Explaining a lot of lore after part 1,wast world to discover,commercial sucsees of 1 part"/>
    <n v="10"/>
    <s v="New IP, cyberpunk open world gta,no analogue"/>
    <n v="9"/>
    <s v="Second part of planned trilogy,removing reapers proxy threat,buid up for 3th part"/>
    <n v="7"/>
    <s v="5 game of fantasy world setting,new territory to explore,franchise"/>
    <n v="8"/>
    <s v="Ressurection of beloved franchuse"/>
    <n v="7"/>
    <s v="3rd game in trilogy, maybe was planned,game adaptation of books"/>
  </r>
  <r>
    <s v="Crafting System"/>
    <n v="4"/>
    <s v="In battle ammo craft with slow time(+),traps,pouches,poutions"/>
    <n v="1"/>
    <s v="No craft,can upgrade weapons 2-3 times"/>
    <n v="6"/>
    <s v="upgrade armour and weapons,pounches,potions,traps,ammo"/>
    <n v="5"/>
    <s v="similar to witcher 3"/>
    <n v="0"/>
    <s v="none"/>
    <n v="7"/>
    <s v="weapons,armor,potions,upgrades,clothes,soul stones,house upgrades,"/>
    <n v="1"/>
    <s v="can install weapons upgrades"/>
    <n v="6"/>
    <s v="weapons,armor,upgrades,potions,signs,ammo and bombs"/>
  </r>
  <r>
    <s v="Additional Features of Interest"/>
    <n v="6"/>
    <s v="Trees and small houses destructability,Hair &amp; Snow &amp; Sand physics,dlc char joinig the last battle,stealth"/>
    <n v="2"/>
    <s v="Giant creatures,flying axe"/>
    <n v="5"/>
    <s v="Dinamic Hair,Trees &amp; Some walls destructability,armor pieces on humans, stealth,sand&amp;snow"/>
    <n v="5"/>
    <s v="Highly detailed car cabins, dismemberment,prostitutes,stealth,sand physics"/>
    <n v="2"/>
    <s v="stealth,planets probing game"/>
    <n v="2"/>
    <s v="dismemberment,stealth possible"/>
    <n v="2"/>
    <s v="multiple paths of level playthrough, stealth possible"/>
    <n v="5"/>
    <s v="Walls destruction,Gerald beard growing,hair physics, dismemberment, prostitutes"/>
  </r>
  <r>
    <s v="Photomode"/>
    <n v="10"/>
    <s v="photomode with a lot of options"/>
    <n v="10"/>
    <s v="photomode with a lot of options"/>
    <n v="10"/>
    <s v="photomode with a lot of options"/>
    <n v="10"/>
    <s v="photomode with a lot of options"/>
    <n v="10"/>
    <s v="Has photomode in legendary edition"/>
    <n v="5"/>
    <s v="Photomode only in modes or console"/>
    <n v="2.5"/>
    <s v="only on console codes"/>
    <n v="5"/>
    <s v="only mods and console"/>
  </r>
  <r>
    <s v="Critics &amp; players scores"/>
    <n v="8.1999999999999993"/>
    <s v=" 81.8% Metacritic all platforms + steam score "/>
    <n v="9.1999999999999993"/>
    <s v="92.4% score Metacritic all platforms + steam score"/>
    <n v="8"/>
    <s v="80% score Metacritic all platforms + steam score"/>
    <n v="7.76"/>
    <s v="7.76% score Metacritic all platforms + steam score"/>
    <n v="9.1"/>
    <s v="91,25 % score"/>
    <n v="8.8000000000000007"/>
    <s v="88.3 % average score"/>
    <n v="8.6999999999999993"/>
    <s v="87.4% average score"/>
    <n v="8.6999999999999993"/>
    <s v="86.6% average score (Metacritic all platforms &amp; steam)"/>
  </r>
  <r>
    <s v="Trailers"/>
    <n v="7"/>
    <s v="Overall good trailers, cringe moments"/>
    <n v="9"/>
    <s v="No false info,no made up missions,good trailers"/>
    <n v="8"/>
    <s v="Exellent trailers,some content changed in game"/>
    <n v="3"/>
    <s v="Exellent trailers,significant  content change in game,false marketing"/>
    <n v="9"/>
    <s v="good trailers, average 9"/>
    <n v="9"/>
    <s v="Perfect trailers, no gameplay reveal"/>
    <n v="10"/>
    <s v="one of the best trailers of all gaming"/>
    <n v="9"/>
    <s v="Good trailers,1 trailer have unrealistic graphics,1 have dlc epilogue"/>
  </r>
  <r>
    <s v="Platforms availability"/>
    <n v="4"/>
    <s v="PS4,PS4 PRO,PS5,PC (No xbox,console exclusive)"/>
    <n v="4"/>
    <s v="PS4,PS4 PRO,PS5,PC (No xbox,console exclusive)"/>
    <n v="4"/>
    <s v="PS4,PS4 PRO,PS5  (No xbox,console exclusive) (PC aDvance judjment)"/>
    <n v="7"/>
    <s v="PS4,PS4 PRO,PS5,PC,Xbox X,Xbox One,Stadia"/>
    <n v="9"/>
    <s v="9 platforms"/>
    <n v="5"/>
    <s v="5 platforms"/>
    <n v="5"/>
    <s v="5 platforms"/>
    <n v="6"/>
    <s v="6 platforms"/>
  </r>
  <r>
    <s v="Editions"/>
    <n v="4"/>
    <s v="4 editons"/>
    <n v="4"/>
    <s v="4 editons"/>
    <n v="6"/>
    <s v="4 editions (free upgrade ps4-ps5) big statues"/>
    <n v="2"/>
    <s v="2 editions"/>
    <n v="3"/>
    <s v="3 editions"/>
    <n v="4"/>
    <s v="4 editions"/>
    <n v="3"/>
    <s v="3 editions"/>
    <n v="2"/>
    <s v="2 editons"/>
  </r>
  <r>
    <s v="Marketing/Hype/Scandals"/>
    <n v="7"/>
    <s v="fresh game idea marketing, some don’t like feminism"/>
    <n v="10"/>
    <s v="Old fanbase and good name,anticipated"/>
    <n v="7"/>
    <s v="Succeseful sequel hype,sony AAA hype, face scandal,mass effect 2 scandal"/>
    <n v="7"/>
    <s v=" Mega Hype, superscandal on release"/>
    <n v="8"/>
    <s v="Good amount of hype, no scandals,healthy release"/>
    <n v="9"/>
    <s v="Big hype, no scandals,healty release"/>
    <n v="7"/>
    <s v="Some gamers hype,very good rumors after release"/>
    <n v="9"/>
    <s v="Fans hype, very big rumors of the game after release,considered one of the best rpgs"/>
  </r>
  <r>
    <s v="Release date"/>
    <n v="3"/>
    <s v="Owershadoved by Legend of Zelda"/>
    <n v="8"/>
    <s v="No holydays,Hellblade in 1 week"/>
    <n v="3"/>
    <s v="Overshadowed by Elden Ring "/>
    <n v="8"/>
    <s v="December,before holydays, no competitors, 2 delays"/>
    <n v="7"/>
    <s v="1 direct competitior in 1 week(dead space 2) 1 title in 2 days,winter season"/>
    <n v="7"/>
    <s v="5 popular titles in 2 weeks range,cool date -11.11.11,winter season"/>
    <n v="8"/>
    <s v="1 month free window,summer end"/>
    <n v="9"/>
    <s v="GTA 5 1 month before, clear 1 month window"/>
  </r>
  <r>
    <s v="After release Suport Cycle"/>
    <n v="6"/>
    <s v="Pc version,DLC,Board game,Sequel,tech updates,community"/>
    <n v="5"/>
    <s v="Pc version,Board game,Sequel,tech updates,community"/>
    <n v="5"/>
    <s v="DLC,Store,Sequel,Tech updates,Community"/>
    <n v="4"/>
    <s v="Tech updates,community"/>
    <n v="6"/>
    <s v="Bug patches,community,remaster,Sequel,DLC"/>
    <n v="10"/>
    <s v="Bug patches,community,remaster,Sequel,DLC,Editions"/>
    <n v="5"/>
    <s v="Bug patches,community,Sequel,DLC"/>
    <n v="9"/>
    <s v="2 DLC,patches,TV show,community, mobile game,animated series"/>
  </r>
  <r>
    <s v="Studio reputation after"/>
    <n v="10"/>
    <s v="From mid-developer to AAA studio,bought 5 floor building"/>
    <n v="7"/>
    <s v="Same level of respect, gained some more reputation"/>
    <n v="5"/>
    <s v="Confirmed their level"/>
    <n v="1"/>
    <s v="Studio reputation destroyed,lawsuits"/>
    <n v="8"/>
    <s v="Confirmed very good studio reputation,but bought by EA"/>
    <n v="10"/>
    <s v="Bethesda become one of the most famous studios"/>
    <n v="9"/>
    <s v="Studio first project, sensation"/>
    <n v="10"/>
    <s v="Confirmed as one of the best studios in the world"/>
  </r>
  <r>
    <s v="Nessesity of this part"/>
    <n v="10"/>
    <s v="Original IP with new ideas,unique setting,a lot of lessons"/>
    <n v="2"/>
    <s v="Literally no need,10 years after last part,interesting setting"/>
    <n v="6"/>
    <s v="Explaining a lot of lore after part 1,wast world to discover,commercial sucsees of 1 part"/>
    <n v="10"/>
    <s v="New IP, cyberpunk open world gta,no analogue"/>
    <n v="9"/>
    <s v="Second part of planned trilogy,removing reapers proxy threat,buid up for 3th part"/>
    <n v="7"/>
    <s v="5 game of fantasy world setting,new territory to explore,franchise"/>
    <n v="8"/>
    <s v="Ressurection of beloved franchuse"/>
    <n v="7"/>
    <s v="3rd game in trilogy, maybe was planned,game adaptation of books"/>
  </r>
  <r>
    <s v="Crafting System"/>
    <n v="4"/>
    <s v="In battle ammo craft with slow time(+),traps,pouches,poutions"/>
    <n v="1"/>
    <s v="No craft,can upgrade weapons 2-3 times"/>
    <n v="6"/>
    <s v="upgrade armour and weapons,pounches,potions,traps,ammo"/>
    <n v="5"/>
    <s v="similar to witcher 3"/>
    <n v="0"/>
    <s v="none"/>
    <n v="7"/>
    <s v="weapons,armor,potions,upgrades,clothes,soul stones,house upgrades,"/>
    <n v="1"/>
    <s v="can install weapons upgrades"/>
    <n v="6"/>
    <s v="weapons,armor,upgrades,potions,signs,ammo and bombs"/>
  </r>
  <r>
    <s v="Can you do movie instead of game"/>
    <n v="10"/>
    <s v="No, perfect enemies battle mechanics"/>
    <n v="0"/>
    <s v="yes"/>
    <n v="10"/>
    <s v="No, cool battle mechanics"/>
    <n v="0"/>
    <s v="Yes"/>
    <n v="0"/>
    <s v="Yes, story oriented"/>
    <n v="10"/>
    <s v="No, too much sandbox content"/>
    <n v="0"/>
    <s v="Yes"/>
    <n v="10"/>
    <s v="No, too much choices"/>
  </r>
  <r>
    <s v="How good game was on release"/>
    <n v="9"/>
    <s v="very good state"/>
    <n v="9"/>
    <s v="Very good"/>
    <n v="7"/>
    <s v="Bugs, outdated rpg mechanics"/>
    <n v="2"/>
    <s v="Multiple bugs, PR catastrope"/>
    <n v="9"/>
    <s v="good"/>
    <n v="6"/>
    <s v="good,buggy"/>
    <n v="7"/>
    <s v="was good,outdated elements,best story"/>
    <n v="8"/>
    <s v="buggy, but good"/>
  </r>
  <r>
    <s v="How good game in 2022"/>
    <n v="9"/>
    <s v="Standing very good"/>
    <n v="9"/>
    <s v="Standing very good"/>
    <n v="9"/>
    <s v="Just good, visuals best"/>
    <n v="7"/>
    <s v="better performance,some features added"/>
    <n v="9"/>
    <s v="good (remastered)"/>
    <n v="8"/>
    <s v="holding with mods,buggy"/>
    <n v="2"/>
    <s v="not holding, need remster"/>
    <n v="8"/>
    <s v="best Rpg of 10 years,outdated faces"/>
  </r>
  <r>
    <s v="Why this game sucseeded"/>
    <n v="9"/>
    <s v="Fresh setting, good story,good lore,battle mechanics"/>
    <n v="5"/>
    <s v="Established fanbase and franchise"/>
    <n v="5"/>
    <s v="First IP sucsess"/>
    <n v="5"/>
    <s v="Marketing"/>
    <n v="9"/>
    <s v="good game,hype from first game,good marketing"/>
    <n v="6"/>
    <s v="Marketing,Oblivion hype,Bethesda hype"/>
    <n v="7"/>
    <s v="Very good story, cucly franchise return"/>
    <n v="8"/>
    <s v="trilogy culmination of epic fantasy,good as R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997E9-2904-4C01-8AE9-77A560B89CA5}" name="PivotChar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2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Witcher 3" fld="7" baseField="0" baseItem="0"/>
    <dataField name="Sum of Skyrim" fld="5" baseField="0" baseItem="0"/>
    <dataField name="Sum of Horizon Zero Dawn" fld="0" baseField="0" baseItem="0"/>
    <dataField name="Sum of Mass Effect 2" fld="4" baseField="0" baseItem="0"/>
    <dataField name="Sum of Horizon Forbidden West" fld="2" baseField="0" baseItem="0"/>
    <dataField name="Sum of God of War" fld="1" baseField="0" baseItem="0"/>
    <dataField name="Sum of Cyberpunk" fld="3" baseField="0" baseItem="0"/>
    <dataField name="Sum of Deus Ex  Human Revolution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8" cacheId="954625842">
        <x15:pivotRow count="8">
          <x15:c>
            <x15:v>567.5</x15:v>
          </x15:c>
          <x15:c>
            <x15:v>557.1</x15:v>
          </x15:c>
          <x15:c>
            <x15:v>556.70000000000005</x15:v>
          </x15:c>
          <x15:c>
            <x15:v>550.20000000000005</x15:v>
          </x15:c>
          <x15:c>
            <x15:v>545</x15:v>
          </x15:c>
          <x15:c>
            <x15:v>486.8</x15:v>
          </x15:c>
          <x15:c>
            <x15:v>465.72</x15:v>
          </x15:c>
          <x15:c>
            <x15:v>440.1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Top RPGs comparison.xlsx!GameScores">
        <x15:activeTabTopLevelEntity name="[GameSc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1FFF1-0AE1-43D1-8FE8-B76332D3B2F0}" name="PivotChartTable3" cacheId="1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H2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Horizon forbidden West" fld="2" baseField="0" baseItem="0"/>
    <dataField name="Sum of Witcher 3" fld="6" baseField="0" baseItem="0"/>
    <dataField name="Sum of Horizon Zero Dawn" fld="0" baseField="0" baseItem="0"/>
    <dataField name="Sum of God of War" fld="1" baseField="0" baseItem="0"/>
    <dataField name="Sum of Mass effect 2" fld="4" baseField="0" baseItem="0"/>
    <dataField name="Sum of Skyrim" fld="5" baseField="0" baseItem="0"/>
    <dataField name="Sum of Cyberpunk" fld="3" baseField="0" baseItem="0"/>
    <dataField name="Sum of Deus Ex Human Revolution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Hierarchies count="2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8" cacheId="487583259">
        <x15:pivotRow count="8">
          <x15:c>
            <x15:v>80</x15:v>
          </x15:c>
          <x15:c>
            <x15:v>76.5</x15:v>
          </x15:c>
          <x15:c>
            <x15:v>74</x15:v>
          </x15:c>
          <x15:c>
            <x15:v>69</x15:v>
          </x15:c>
          <x15:c>
            <x15:v>64</x15:v>
          </x15:c>
          <x15:c>
            <x15:v>64</x15:v>
          </x15:c>
          <x15:c>
            <x15:v>60</x15:v>
          </x15:c>
          <x15:c>
            <x15:v>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HZD vs GOW.xlsx!WorldGameDesign">
        <x15:activeTabTopLevelEntity name="[WorldGameDesig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7C2B9-13AE-471C-A1BF-C4851DA09C30}" name="PivotChartTable4" cacheId="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H2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ss effect 2" fld="4" baseField="0" baseItem="0"/>
    <dataField name="Sum of Horizon Zero Dawn" fld="0" baseField="0" baseItem="0"/>
    <dataField name="Sum of Deus Ex Human Revolution" fld="6" baseField="0" baseItem="0"/>
    <dataField name="Sum of God of War" fld="1" baseField="0" baseItem="0"/>
    <dataField name="Sum of Horizon forbidden West" fld="2" baseField="0" baseItem="0"/>
    <dataField name="Sum of Cyberpunk" fld="3" baseField="0" baseItem="0"/>
    <dataField name="Sum of Witcher 3" fld="7" baseField="0" baseItem="0"/>
    <dataField name="Sum of Skyrim" fld="5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Hierarchies count="2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8" cacheId="298097808">
        <x15:pivotRow count="8">
          <x15:c>
            <x15:v>172.5</x15:v>
          </x15:c>
          <x15:c>
            <x15:v>164.5</x15:v>
          </x15:c>
          <x15:c>
            <x15:v>160.5</x15:v>
          </x15:c>
          <x15:c>
            <x15:v>156.5</x15:v>
          </x15:c>
          <x15:c>
            <x15:v>146</x15:v>
          </x15:c>
          <x15:c>
            <x15:v>137</x15:v>
          </x15:c>
          <x15:c>
            <x15:v>133</x15:v>
          </x15:c>
          <x15:c>
            <x15:v>132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Narrative]"/>
        <x15:activeTabTopLevelEntity name="[WorldGameDesig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165D7-041C-4C4C-85F8-8A221B199532}" name="PivotChar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2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Skyrim" fld="5" baseField="0" baseItem="0"/>
    <dataField name="Sum of Horizon forbidden West" fld="2" baseField="0" baseItem="0"/>
    <dataField name="Sum of Witcher 3" fld="7" baseField="0" baseItem="0"/>
    <dataField name="Sum of Mass effect 2" fld="4" baseField="0" baseItem="0"/>
    <dataField name="Sum of Horizon Zero Dawn" fld="0" baseField="0" baseItem="0"/>
    <dataField name="Sum of Cyberpunk" fld="3" baseField="0" baseItem="0"/>
    <dataField name="Sum of God of War" fld="1" baseField="0" baseItem="0"/>
    <dataField name="Sum of Deus Ex Human Revolution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8" cacheId="610376247">
        <x15:pivotRow count="8">
          <x15:c>
            <x15:v>104</x15:v>
          </x15:c>
          <x15:c>
            <x15:v>102</x15:v>
          </x15:c>
          <x15:c>
            <x15:v>87.5</x15:v>
          </x15:c>
          <x15:c>
            <x15:v>86</x15:v>
          </x15:c>
          <x15:c>
            <x15:v>85</x15:v>
          </x15:c>
          <x15:c>
            <x15:v>82</x15:v>
          </x15:c>
          <x15:c>
            <x15:v>64</x15:v>
          </x15:c>
          <x15:c>
            <x15:v>64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HZD vs GOW.xlsx!Gameplay">
        <x15:activeTabTopLevelEntity name="[Gamepla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23AA2-49F1-447A-BA93-10D505B034CC}" name="PivotChar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2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Witcher 3" fld="7" baseField="0" baseItem="0"/>
    <dataField name="Sum of Skyrim" fld="5" baseField="0" baseItem="0"/>
    <dataField name="Sum of Horizon forbidden West" fld="2" baseField="0" baseItem="0"/>
    <dataField name="Sum of Horizon Zero Dawn" fld="0" baseField="0" baseItem="0"/>
    <dataField name="Sum of Mass effect 2" fld="4" baseField="0" baseItem="0"/>
    <dataField name="Sum of Cyberpunk" fld="3" baseField="0" baseItem="0"/>
    <dataField name="Sum of God of War" fld="1" baseField="0" baseItem="0"/>
    <dataField name="Sum of Deus Ex Human Revolution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8" cacheId="767333980">
        <x15:pivotRow count="8">
          <x15:c>
            <x15:v>86.1</x15:v>
          </x15:c>
          <x15:c>
            <x15:v>72.5</x15:v>
          </x15:c>
          <x15:c>
            <x15:v>71.900000000000006</x15:v>
          </x15:c>
          <x15:c>
            <x15:v>70.8</x15:v>
          </x15:c>
          <x15:c>
            <x15:v>64.5</x15:v>
          </x15:c>
          <x15:c>
            <x15:v>62.2</x15:v>
          </x15:c>
          <x15:c>
            <x15:v>55.9</x15:v>
          </x15:c>
          <x15:c>
            <x15:v>26.2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HZD vs GOW.xlsx!Features">
        <x15:activeTabTopLevelEntity name="[Feat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2CCF3-B4F9-4A28-AE00-984FA5DAC926}" name="PivotChar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2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Skyrim" fld="5" baseField="0" baseItem="0"/>
    <dataField name="Sum of Witcher 3" fld="7" baseField="0" baseItem="0"/>
    <dataField name="Sum of Mass effect 2" fld="4" baseField="0" baseItem="0"/>
    <dataField name="Sum of Deus Ex Human Revolution" fld="6" baseField="0" baseItem="0"/>
    <dataField name="Sum of Horizon Zero Dawn" fld="0" baseField="0" baseItem="0"/>
    <dataField name="Sum of God of War" fld="1" baseField="0" baseItem="0"/>
    <dataField name="Sum of Horizon forbidden West" fld="2" baseField="0" baseItem="0"/>
    <dataField name="Sum of Cyberpunk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8" cacheId="544783490">
        <x15:pivotRow count="8">
          <x15:c>
            <x15:v>76.8</x15:v>
          </x15:c>
          <x15:c>
            <x15:v>75.7</x15:v>
          </x15:c>
          <x15:c>
            <x15:v>68.099999999999994</x15:v>
          </x15:c>
          <x15:c>
            <x15:v>64.7</x15:v>
          </x15:c>
          <x15:c>
            <x15:v>63.2</x15:v>
          </x15:c>
          <x15:c>
            <x15:v>59.2</x15:v>
          </x15:c>
          <x15:c>
            <x15:v>58</x15:v>
          </x15:c>
          <x15:c>
            <x15:v>54.76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HZD vs GOW.xlsx!Buisness">
        <x15:activeTabTopLevelEntity name="[Buisne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70A10-78B6-4F5D-B545-53B87702045E}" name="PivotChar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2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Horizon Zero Dawn" fld="0" baseField="0" baseItem="0"/>
    <dataField name="Sum of Horizon forbidden West" fld="2" baseField="0" baseItem="0"/>
    <dataField name="Sum of Mass effect 2" fld="4" baseField="0" baseItem="0"/>
    <dataField name="Sum of Skyrim" fld="5" baseField="0" baseItem="0"/>
    <dataField name="Sum of Deus Ex Human Revolution" fld="6" baseField="0" baseItem="0"/>
    <dataField name="Sum of God of War" fld="1" baseField="0" baseItem="0"/>
    <dataField name="Sum of Cyberpunk" fld="3" baseField="0" baseItem="0"/>
    <dataField name="Sum of Witcher 3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Hierarchies count="2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8" cacheId="1617633685">
        <x15:pivotRow count="8">
          <x15:c>
            <x15:v>54</x15:v>
          </x15:c>
          <x15:c>
            <x15:v>45</x15:v>
          </x15:c>
          <x15:c>
            <x15:v>45</x15:v>
          </x15:c>
          <x15:c>
            <x15:v>42</x15:v>
          </x15:c>
          <x15:c>
            <x15:v>39</x15:v>
          </x15:c>
          <x15:c>
            <x15:v>31</x15:v>
          </x15:c>
          <x15:c>
            <x15:v>30</x15:v>
          </x15:c>
          <x15:c>
            <x15:v>29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Top RPGs comparison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D4FA6-598B-4137-BE35-46C7244581DB}" name="PivotChar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2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Horizon Zero dawn" fld="0" baseField="0" baseItem="0"/>
    <dataField name="Sum of Skyrim" fld="5" baseField="0" baseItem="0"/>
    <dataField name="Sum of Witcher 3" fld="7" baseField="0" baseItem="0"/>
    <dataField name="Sum of Mass effect 2" fld="4" baseField="0" baseItem="0"/>
    <dataField name="Sum of Horizon Forbidden west" fld="2" baseField="0" baseItem="0"/>
    <dataField name="Sum of God of War" fld="1" baseField="0" baseItem="0"/>
    <dataField name="Sum of Cyberpunk" fld="3" baseField="0" baseItem="0"/>
    <dataField name="Sum of Deus Ex Human Revolution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8" cacheId="304557392">
        <x15:pivotRow count="8">
          <x15:c>
            <x15:v>610.70000000000005</x15:v>
          </x15:c>
          <x15:c>
            <x15:v>599.1</x15:v>
          </x15:c>
          <x15:c>
            <x15:v>596.5</x15:v>
          </x15:c>
          <x15:c>
            <x15:v>595.20000000000005</x15:v>
          </x15:c>
          <x15:c>
            <x15:v>586.9</x15:v>
          </x15:c>
          <x15:c>
            <x15:v>517.79999999999995</x15:v>
          </x15:c>
          <x15:c>
            <x15:v>495.71999999999997</x15:v>
          </x15:c>
          <x15:c>
            <x15:v>479.09999999999997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Top RPGs comparison.xlsx!Table9"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28A07-758B-4BD4-A2DF-1D4C9F33691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4" firstHeaderRow="0" firstDataRow="1" firstDataCol="0"/>
  <pivotFields count="17"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Horizon Zero Dawn" fld="1" baseField="0" baseItem="0"/>
    <dataField name="Sum of God of War" fld="3" baseField="0" baseItem="0"/>
    <dataField name="Sum of Horizon Forbidden West" fld="5" baseField="0" baseItem="0"/>
    <dataField name="Sum of Cyberpunk" fld="7" baseField="0" baseItem="0"/>
    <dataField name="Sum of Mass Effect 2" fld="9" baseField="0" baseItem="0"/>
    <dataField name="Sum of Skyrim" fld="11" baseField="0" baseItem="0"/>
    <dataField name="Sum of Deus Ex  Human Revolution" fld="13" baseField="0" baseItem="0"/>
    <dataField name="Sum of Witcher 3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EB5B34-4B75-4D04-A1A9-B4EC30EF6875}" name="GameScores" displayName="GameScores" ref="A1:Q84" totalsRowCount="1">
  <autoFilter ref="A1:Q83" xr:uid="{8901FF40-633F-483E-93E4-0BD08B4693CB}"/>
  <tableColumns count="17">
    <tableColumn id="1" xr3:uid="{B6D50B5F-2C44-4D83-B4B4-B88A90DB7ADE}" name=" Criteria" totalsRowLabel="Summary" dataDxfId="47" totalsRowDxfId="15"/>
    <tableColumn id="2" xr3:uid="{DE2AC9A3-6B3E-4123-9378-AE15849E2EA3}" name="Horizon Zero Dawn" totalsRowFunction="sum" dataDxfId="46" totalsRowDxfId="14"/>
    <tableColumn id="3" xr3:uid="{19D35B3C-5EC8-4322-87E5-65B5932E862F}" name="HZD comment" dataDxfId="45" totalsRowDxfId="13"/>
    <tableColumn id="4" xr3:uid="{771DDB62-10CF-4EBF-8DD9-A0E622862537}" name="God of War" totalsRowFunction="sum" dataDxfId="44" totalsRowDxfId="12"/>
    <tableColumn id="5" xr3:uid="{4EFFA6CD-E4C6-4758-91BE-9B47EAE571B5}" name="GoW comment" dataDxfId="43" totalsRowDxfId="11"/>
    <tableColumn id="6" xr3:uid="{E990E796-3CFA-4ED6-8A79-F194B10612FD}" name="Horizon Forbidden West" totalsRowFunction="sum" dataDxfId="42" totalsRowDxfId="10"/>
    <tableColumn id="7" xr3:uid="{C7A69856-8C17-41E9-8041-68332FD3756D}" name="Forbiden West Comment" totalsRowDxfId="9"/>
    <tableColumn id="8" xr3:uid="{EF5724F2-5E36-40AA-A0B3-225801BC1FB4}" name="Cyberpunk" totalsRowFunction="sum" dataDxfId="41" totalsRowDxfId="8"/>
    <tableColumn id="9" xr3:uid="{22E5F005-D528-42E3-883F-AE184793F2B5}" name="Cyberpunk Comment" totalsRowDxfId="7"/>
    <tableColumn id="10" xr3:uid="{2CE290FB-7B53-4A3E-99E6-5652ED021F49}" name="Mass Effect 2" totalsRowFunction="sum" dataDxfId="40" totalsRowDxfId="6"/>
    <tableColumn id="11" xr3:uid="{93A25048-F90F-45BD-AC41-336BA0B83DF3}" name="Mass Effect 2 commentary" totalsRowDxfId="5"/>
    <tableColumn id="12" xr3:uid="{99F94D58-7985-4C9C-8317-2CDE5B23F61B}" name="Skyrim" totalsRowFunction="sum" dataDxfId="39" totalsRowDxfId="4"/>
    <tableColumn id="13" xr3:uid="{BB879D40-AB08-48F6-A92B-535812E49E9A}" name="Skyrim Commentary" totalsRowDxfId="3"/>
    <tableColumn id="14" xr3:uid="{EE1BCFA8-A8BB-46BC-8F84-0849AA578B74}" name="Deus Ex  Human Revolution" totalsRowFunction="sum" dataDxfId="38" totalsRowDxfId="2"/>
    <tableColumn id="15" xr3:uid="{978B7254-7CFB-4129-9DAA-FDC98AE995D6}" name="DE HR Commentary" totalsRowDxfId="1"/>
    <tableColumn id="16" xr3:uid="{85A72FB4-1BC0-4E6C-954C-0705ADD608E4}" name="Witcher 3" totalsRowFunction="sum" dataDxfId="37" totalsRowDxfId="0"/>
    <tableColumn id="17" xr3:uid="{5CB924B0-5E1D-46C8-B909-3C170DE33E92}" name="Witcher commentary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D1F7F5-3BC9-41AD-A407-017AA888BF1A}" name="WorldGameDesign" displayName="WorldGameDesign" ref="A188:Q199" totalsRowCount="1">
  <autoFilter ref="A188:Q198" xr:uid="{1DA9470A-A320-4F55-AFCA-2C05B5D18C37}"/>
  <tableColumns count="17">
    <tableColumn id="1" xr3:uid="{95785871-A76E-4F1A-BF6A-60D406D81A7E}" name="Criteria"/>
    <tableColumn id="2" xr3:uid="{6E9F7418-171F-4D4A-B634-ACB928CC5068}" name="Horizon Zero Dawn" totalsRowFunction="sum"/>
    <tableColumn id="3" xr3:uid="{25EFB89D-4459-433F-9492-51DDD9ADB3E9}" name="HZD comment"/>
    <tableColumn id="4" xr3:uid="{E879FF6F-55FE-4E13-9074-6005C8F9543F}" name="God of War" totalsRowFunction="sum"/>
    <tableColumn id="5" xr3:uid="{C44769DA-FF48-4DC4-9A82-E375BB55907D}" name="GOW comment"/>
    <tableColumn id="6" xr3:uid="{111FAAA9-B222-45AE-B33A-D8A2FC0AB894}" name="Horizon forbidden West" totalsRowFunction="sum"/>
    <tableColumn id="7" xr3:uid="{D2BF6BB2-2925-4FEF-A690-74F6320BB15E}" name="Forbiden West Comment"/>
    <tableColumn id="8" xr3:uid="{89563448-B8E2-44D0-A2AF-77CACF572E58}" name="Cyberpunk" totalsRowFunction="sum"/>
    <tableColumn id="9" xr3:uid="{F027149F-D3A7-4245-88B3-5A60A4645EB2}" name="Cyberpunk commentary"/>
    <tableColumn id="10" xr3:uid="{7DADBA4C-AE81-421D-8725-D66E25A0453A}" name="Mass effect 2" totalsRowFunction="sum"/>
    <tableColumn id="11" xr3:uid="{A8EFDBD4-6AFE-4F0B-B4DD-D131930779E1}" name="Mass Effect 2 commentary"/>
    <tableColumn id="12" xr3:uid="{9AF49818-8B7B-4885-B0FF-EC411017BF86}" name="Skyrim" totalsRowFunction="sum"/>
    <tableColumn id="13" xr3:uid="{095B26C0-EE15-465D-B57F-A74FD14579AB}" name="Skyrim commentary"/>
    <tableColumn id="14" xr3:uid="{333FC340-5398-4819-91ED-55E9320D3B57}" name="Deus Ex Human Revolution" totalsRowFunction="sum"/>
    <tableColumn id="15" xr3:uid="{3EF3A5A3-25A9-42CA-98B2-778E3D993E12}" name="DE HR revolution"/>
    <tableColumn id="16" xr3:uid="{850CDDF7-0336-4A38-955B-D7BF15F3D2AD}" name="Witcher 3" totalsRowFunction="sum"/>
    <tableColumn id="17" xr3:uid="{BE3982DA-18EE-4364-AC93-A4DE1D38E29A}" name="Witcher comment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DC3A22-82ED-47B9-BADE-06A271A2C6A2}" name="Narrative" displayName="Narrative" ref="A93:Q115" totalsRowCount="1">
  <autoFilter ref="A93:Q114" xr:uid="{0EFBB196-B1C8-4A46-929E-8593DEBD1D99}"/>
  <tableColumns count="17">
    <tableColumn id="1" xr3:uid="{47753E96-3F59-4A9C-BC81-C9FD8DEDAB90}" name="Criteria" totalsRowLabel="Gameplay"/>
    <tableColumn id="2" xr3:uid="{4E016189-0068-4001-94DD-DFD82BE17C69}" name="Horizon Zero Dawn" totalsRowFunction="sum"/>
    <tableColumn id="3" xr3:uid="{55791D17-2CEB-4BB9-92C6-97DA679130C6}" name="HZD comment" totalsRowLabel="new IP, can play without knowing anything"/>
    <tableColumn id="4" xr3:uid="{C2A0CE39-F26C-4B9A-815C-FA7E7F0215FD}" name="God of War" totalsRowFunction="sum"/>
    <tableColumn id="5" xr3:uid="{F6A3EBB1-4E56-4598-8712-AAC5813A5E8B}" name="GOW comment"/>
    <tableColumn id="6" xr3:uid="{EEA7C9D6-6A20-4B1B-95F2-CDF30B727EA0}" name="Horizon forbidden West" totalsRowFunction="sum"/>
    <tableColumn id="7" xr3:uid="{1165FACE-F279-4848-B072-9621C4107B88}" name="Forbiden West Comment"/>
    <tableColumn id="8" xr3:uid="{FB9E9C20-7625-4984-BD95-6F308AEDA170}" name="Cyberpunk" totalsRowFunction="sum"/>
    <tableColumn id="9" xr3:uid="{8F19BC4A-F7E1-4413-AD75-6829D7178E13}" name="Cyberpunk commentary"/>
    <tableColumn id="10" xr3:uid="{40657834-0FFC-484F-A13A-E6B1F48DF5E4}" name="Mass effect 2" totalsRowFunction="sum"/>
    <tableColumn id="11" xr3:uid="{AFF894C9-A903-4C99-A6E3-D81B1B82B082}" name="Mass Effect 2 commentary"/>
    <tableColumn id="12" xr3:uid="{FB94AED1-9529-42B3-8E4B-26A8853FE3C7}" name="Skyrim" totalsRowFunction="sum"/>
    <tableColumn id="13" xr3:uid="{1077DF72-5330-49A3-85A5-900D853B5CB5}" name="Skyrim commentary"/>
    <tableColumn id="14" xr3:uid="{A23E7D94-5D30-48AC-BE64-7D85A54A6E35}" name="Deus Ex Human Revolution" totalsRowFunction="sum"/>
    <tableColumn id="15" xr3:uid="{7305CB2A-13B6-46F5-82B9-CD56A7BA3391}" name="DE HR Commentary"/>
    <tableColumn id="16" xr3:uid="{004A625A-5C43-4BEC-B8D4-D12E71948D81}" name="Witcher 3" totalsRowFunction="sum" dataDxfId="36"/>
    <tableColumn id="17" xr3:uid="{37AF1241-F9A1-439C-B4B0-E373DD3099FE}" name="Witcher commenta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33187-8357-4595-8569-433DD01E44B7}" name="Gameplay" displayName="Gameplay" ref="A116:Q132" totalsRowCount="1">
  <autoFilter ref="A116:Q131" xr:uid="{462CC2AB-5EFA-4B21-B68A-FB18B9D9E99D}"/>
  <tableColumns count="17">
    <tableColumn id="1" xr3:uid="{96637432-4A85-4744-9AED-5B53C0F5A2D9}" name="Criteria"/>
    <tableColumn id="2" xr3:uid="{17115BE5-680A-435B-8FB5-3322F3685990}" name="Horizon Zero Dawn" totalsRowFunction="sum"/>
    <tableColumn id="3" xr3:uid="{FDBFDDE2-FCAB-44A8-B29F-A15679ED7DA7}" name="HZD comment"/>
    <tableColumn id="4" xr3:uid="{AC2B64E2-D92E-44FA-AE44-047EE40EF843}" name="God of War" totalsRowFunction="sum"/>
    <tableColumn id="5" xr3:uid="{C1CBB530-A2E2-411B-8306-4D115DF060D2}" name="GOW comment"/>
    <tableColumn id="6" xr3:uid="{6F857BA3-78A4-433B-B75F-469C6F928D67}" name="Horizon forbidden West" totalsRowFunction="sum"/>
    <tableColumn id="7" xr3:uid="{B9910160-F9C4-4F07-94DE-157910FD31EE}" name="Forbiden West Comment"/>
    <tableColumn id="8" xr3:uid="{18C9CBAD-9891-4C4D-9D9D-D951768CA075}" name="Cyberpunk" totalsRowFunction="sum"/>
    <tableColumn id="9" xr3:uid="{E718010D-C26F-4D9E-BFB5-B38E3F76B530}" name="Cyberpunk commentary"/>
    <tableColumn id="10" xr3:uid="{7C7087DA-3823-4F09-9CB3-13011E88C7DA}" name="Mass effect 2" totalsRowFunction="sum"/>
    <tableColumn id="11" xr3:uid="{E6CB5312-37E4-43C5-AFFD-5C6241766615}" name="Mass Effect 2 commentary"/>
    <tableColumn id="12" xr3:uid="{B0949F50-D946-43C0-90F5-846CEC7DB25F}" name="Skyrim" totalsRowFunction="sum"/>
    <tableColumn id="13" xr3:uid="{8C36BFE4-D14C-45D7-8C82-822AE2C535CB}" name="Skyrim commentary"/>
    <tableColumn id="14" xr3:uid="{6188C79C-666F-423E-8E03-FA5F99BF4C76}" name="Deus Ex Human Revolution" totalsRowFunction="sum"/>
    <tableColumn id="15" xr3:uid="{2BAC2BBE-886F-4E84-BA63-1FC0F6AD4A2F}" name="DE HR Commentary"/>
    <tableColumn id="16" xr3:uid="{53C91DB3-EC05-4973-958F-F4571F75CDDB}" name="Witcher 3" totalsRowFunction="sum" dataDxfId="35"/>
    <tableColumn id="17" xr3:uid="{812DD2D1-47E9-439C-8793-6675BB9AEF04}" name="Witcher commenta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F6DCC4-E8E5-4191-8FBF-550F81EA21B8}" name="Features" displayName="Features" ref="A134:Q147" totalsRowCount="1">
  <autoFilter ref="A134:Q146" xr:uid="{5F1268E5-84C2-4FF1-8E37-DE51DF9978E1}"/>
  <tableColumns count="17">
    <tableColumn id="1" xr3:uid="{E72D4619-C90D-4152-97E9-80DB9F9033CA}" name="Criteria"/>
    <tableColumn id="2" xr3:uid="{81854E31-E173-406F-AD44-5F6F4F1EADF2}" name="Horizon Zero Dawn" totalsRowFunction="sum"/>
    <tableColumn id="3" xr3:uid="{1937C172-0E36-4F8B-ACFA-41B37E38016B}" name="HZD comment"/>
    <tableColumn id="4" xr3:uid="{F38FBC55-9190-483C-8B70-2EA3A7CD5A1B}" name="God of War" totalsRowFunction="sum"/>
    <tableColumn id="5" xr3:uid="{2CEA78F3-AFE1-4F61-916F-DA15B35B4F58}" name="GOW comment"/>
    <tableColumn id="6" xr3:uid="{AA8B6FFB-16A6-4E8A-B1EC-35793E2CC1BB}" name="Horizon forbidden West" totalsRowFunction="sum"/>
    <tableColumn id="7" xr3:uid="{3B3D5DE9-CE47-473F-8A75-C53B3709C410}" name="Forbiden West Comment"/>
    <tableColumn id="8" xr3:uid="{FCEC6054-8841-4D86-BA8F-A417ADC354B9}" name="Cyberpunk" totalsRowFunction="sum"/>
    <tableColumn id="9" xr3:uid="{FA725F96-A864-4A0E-AD91-6622046AA09D}" name="Cyberpunk commentary"/>
    <tableColumn id="10" xr3:uid="{86CC7816-A85C-4578-B328-EB3726E7C00B}" name="Mass effect 2" totalsRowFunction="sum"/>
    <tableColumn id="11" xr3:uid="{30F36C73-A5EB-42EC-AC84-D3D6C6EFB95E}" name="Mass Effect 2 commentary"/>
    <tableColumn id="12" xr3:uid="{43566097-DA14-460F-ACC3-94DA91FB609B}" name="Skyrim" totalsRowFunction="sum"/>
    <tableColumn id="13" xr3:uid="{5B1EE5B4-8246-4762-A7CB-F1C54F624957}" name="Skyrim commentary"/>
    <tableColumn id="14" xr3:uid="{D5A7629E-89AF-4F4F-9AD4-ACF13AECA5C0}" name="Deus Ex Human Revolution" totalsRowFunction="sum"/>
    <tableColumn id="15" xr3:uid="{4B401B6D-DEBD-4C93-B696-D1054A8B1895}" name="DE HR Commentary"/>
    <tableColumn id="16" xr3:uid="{1568AA1E-B5CD-4B28-9437-BED0F1BDC348}" name="Witcher 3" totalsRowFunction="sum" dataDxfId="34"/>
    <tableColumn id="17" xr3:uid="{E25631E9-D6A3-4FD9-9767-2563C5DB21A4}" name="Witcher commenta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9F2002-BFDB-4C4A-8CE9-634CEE719788}" name="Buisness" displayName="Buisness" ref="A149:Q164" totalsRowCount="1">
  <autoFilter ref="A149:Q163" xr:uid="{DDD0AD6B-BF8A-4FB4-BE56-651ED784DEB1}"/>
  <tableColumns count="17">
    <tableColumn id="1" xr3:uid="{6D7AE2B0-D704-4EA4-A89F-8D5AFC8CFF09}" name="Criteria"/>
    <tableColumn id="2" xr3:uid="{F137E76F-FC0B-4C72-8A12-350D80A5EACF}" name="Horizon Zero Dawn" totalsRowFunction="sum" dataDxfId="33"/>
    <tableColumn id="3" xr3:uid="{2E457B68-1DC0-42CE-A07E-AEB48774EF57}" name="HZD comment" dataDxfId="32"/>
    <tableColumn id="4" xr3:uid="{62F8F3A9-151B-410D-8A22-5A009D18ADAD}" name="God of War" totalsRowFunction="sum" dataDxfId="31"/>
    <tableColumn id="5" xr3:uid="{47CDD4EF-07B1-416E-B585-D6A556960643}" name="GOW comment" dataDxfId="30"/>
    <tableColumn id="6" xr3:uid="{3275E2BD-D2D0-473E-81ED-EFECC6199556}" name="Horizon forbidden West" totalsRowFunction="sum" dataDxfId="29"/>
    <tableColumn id="7" xr3:uid="{27BA5F0E-9457-4883-8B2B-D2E1F016A7BB}" name="Forbiden West Comment"/>
    <tableColumn id="8" xr3:uid="{40AA2715-BF99-4540-BBA2-71D7B75B5E9C}" name="Cyberpunk" totalsRowFunction="sum" dataDxfId="28"/>
    <tableColumn id="9" xr3:uid="{4DC3F433-6A23-452C-BD18-D542716368C2}" name="Cyberpunk commentary"/>
    <tableColumn id="10" xr3:uid="{D71D5307-E450-4370-A984-32CD204F463F}" name="Mass effect 2" totalsRowFunction="sum" dataDxfId="27"/>
    <tableColumn id="11" xr3:uid="{64605432-08DC-4CF5-AC1B-F33000450BE4}" name="Mass Effect 2 commentary"/>
    <tableColumn id="12" xr3:uid="{F2077637-5C5C-4AE7-AE68-4C324B471655}" name="Skyrim" totalsRowFunction="sum" dataDxfId="26"/>
    <tableColumn id="13" xr3:uid="{E55A20B9-C8C2-48FD-984B-36D703FB7FC5}" name="Skyrim commentary"/>
    <tableColumn id="14" xr3:uid="{0534B79C-0042-4CD4-9E10-468DC1F4B042}" name="Deus Ex Human Revolution" totalsRowFunction="sum" dataDxfId="25"/>
    <tableColumn id="15" xr3:uid="{7D65D3DE-C463-44AA-841A-2BC2327C60C4}" name="DE HR Commentary"/>
    <tableColumn id="16" xr3:uid="{22AD4461-8645-4E4D-9C76-C978F7718AFF}" name="Witcher 3" totalsRowFunction="sum" dataDxfId="24"/>
    <tableColumn id="17" xr3:uid="{77CB8C93-DD37-4036-B087-C1CF38E33968}" name="Witcher commenta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FEFD35-B5FF-43DF-86E7-4D5BB6083E0E}" name="Table3" displayName="Table3" ref="A222:Q229" totalsRowCount="1">
  <autoFilter ref="A222:Q228" xr:uid="{368C1426-6F1A-43B2-9C8A-918824FDD61E}"/>
  <tableColumns count="17">
    <tableColumn id="1" xr3:uid="{FE160FFE-5758-4EB7-AC1D-2BE8F62D9D3D}" name="Column1"/>
    <tableColumn id="2" xr3:uid="{FA1EACCB-DBB6-402D-A0F2-2498E368427F}" name="Horizon Zero Dawn" totalsRowFunction="sum"/>
    <tableColumn id="3" xr3:uid="{1FE8639A-D5BB-4F28-841A-3B64BE4338AB}" name="Column3"/>
    <tableColumn id="4" xr3:uid="{F6C4778E-40D4-4232-8AE7-454B07E93C0B}" name="God of War" totalsRowFunction="sum"/>
    <tableColumn id="5" xr3:uid="{2FEA0DE3-01B5-4324-9017-FF7FF84B63CA}" name="Column5"/>
    <tableColumn id="6" xr3:uid="{84E91E3B-293B-45F6-B181-BFACA42ADCFB}" name="Horizon forbidden West" totalsRowFunction="sum"/>
    <tableColumn id="7" xr3:uid="{913DD472-BCD7-4B36-9C29-5B1C5E58FEDB}" name="Column7"/>
    <tableColumn id="8" xr3:uid="{F00FD3E5-0A0F-4820-A233-555FF89CA668}" name="Cyberpunk" totalsRowFunction="sum"/>
    <tableColumn id="9" xr3:uid="{CA43D971-9D7B-45E6-BA67-14EDD3031EF7}" name="Column9"/>
    <tableColumn id="10" xr3:uid="{284DB0B0-06F3-4C9C-8977-709B67476746}" name="Mass effect 2" totalsRowFunction="sum"/>
    <tableColumn id="11" xr3:uid="{750E8892-3FBE-4237-B1A6-E95224C8B5DF}" name="Column11"/>
    <tableColumn id="12" xr3:uid="{D6C7C0DD-4C16-4EDA-B468-5D4FDC10F262}" name="Skyrim" totalsRowFunction="sum"/>
    <tableColumn id="13" xr3:uid="{A196B797-15ED-47AB-AF8F-78FD4FD33F19}" name="Column13"/>
    <tableColumn id="14" xr3:uid="{61353F5D-8FEC-4AD7-B576-7A57B6DCDAF5}" name="Deus Ex Human Revolution" totalsRowFunction="sum"/>
    <tableColumn id="15" xr3:uid="{ED267FA2-6911-48EC-9516-6CDCB3C3B1F6}" name="Column15"/>
    <tableColumn id="16" xr3:uid="{22CC4A1E-A79C-401E-A70B-56D7C097E550}" name="Witcher 3" totalsRowFunction="sum"/>
    <tableColumn id="17" xr3:uid="{D7750207-F4E3-41CD-A5F2-00B3D0E4B4F2}" name="Withcer 3 commentar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A0AC17-9F80-4377-9A06-AE78A5AA25D9}" name="Table9" displayName="Table9" ref="A88:Q90" totalsRowShown="0">
  <autoFilter ref="A88:Q90" xr:uid="{C91BC466-FBA4-4B82-A568-F4140530E9E3}"/>
  <tableColumns count="17">
    <tableColumn id="1" xr3:uid="{A01FF422-8740-48A6-BDC4-C6F9B385C684}" name="Super Score"/>
    <tableColumn id="2" xr3:uid="{DA0D133E-F738-4F11-8672-EA72DCC42414}" name="Horizon Zero dawn" dataDxfId="23">
      <calculatedColumnFormula>SUM(B2:B83,B223:B228)</calculatedColumnFormula>
    </tableColumn>
    <tableColumn id="3" xr3:uid="{B895F5B9-AB96-4C0F-8490-860A69DE0BDE}" name="Column3"/>
    <tableColumn id="4" xr3:uid="{DC7DC446-A73B-4975-B5E7-AB29EA02CA67}" name="God of War" dataDxfId="22">
      <calculatedColumnFormula>SUM(D223:D228,D2:D83)</calculatedColumnFormula>
    </tableColumn>
    <tableColumn id="5" xr3:uid="{F926592C-83D7-4E2C-893C-6F1B7FBA7060}" name="Column5"/>
    <tableColumn id="6" xr3:uid="{B42534C8-8D9C-46B2-A0DB-9257891250AB}" name="Horizon Forbidden west" dataDxfId="21">
      <calculatedColumnFormula>SUM(F2:F83,F223:F228)</calculatedColumnFormula>
    </tableColumn>
    <tableColumn id="7" xr3:uid="{0ED23CAE-9221-4D20-A22E-06E91E6689D3}" name="Column7"/>
    <tableColumn id="8" xr3:uid="{D6D1D594-1B39-4757-ABE7-B1770FF86682}" name="Cyberpunk" dataDxfId="20">
      <calculatedColumnFormula>SUM(H2:H83,H223:H228)</calculatedColumnFormula>
    </tableColumn>
    <tableColumn id="9" xr3:uid="{0AA65CC0-5EE0-4E24-B9B0-45FB248E78C1}" name="Column9"/>
    <tableColumn id="10" xr3:uid="{2FF51D73-BDC7-45B6-89DA-34E59948C242}" name="Mass effect 2" dataDxfId="19">
      <calculatedColumnFormula>SUM(J2:J83,J223:J228)</calculatedColumnFormula>
    </tableColumn>
    <tableColumn id="11" xr3:uid="{14DA4B7A-A008-4F3A-9CE4-66CD806028D4}" name="Column11"/>
    <tableColumn id="12" xr3:uid="{FE0B4F6B-AB9B-4792-A706-72CEC43AA72B}" name="Skyrim" dataDxfId="18">
      <calculatedColumnFormula>SUM(L2:L83 Table3[Skyrim])</calculatedColumnFormula>
    </tableColumn>
    <tableColumn id="13" xr3:uid="{669251BA-64B3-47A9-B2A8-AB335665439A}" name="Column13"/>
    <tableColumn id="14" xr3:uid="{3ACC6A50-58D1-4166-B303-0B99D2ED56EB}" name="Deus Ex Human Revolution" dataDxfId="17">
      <calculatedColumnFormula>SUM(N2:N83,N223:N228)</calculatedColumnFormula>
    </tableColumn>
    <tableColumn id="15" xr3:uid="{61C596CB-E592-429D-84C0-45DFA8F17D2B}" name="Column15"/>
    <tableColumn id="16" xr3:uid="{66F05389-8177-4724-A17A-C584B47064D6}" name="Witcher 3" dataDxfId="16">
      <calculatedColumnFormula>SUM(P2:P83,P223:P228)</calculatedColumnFormula>
    </tableColumn>
    <tableColumn id="17" xr3:uid="{8B62AA7E-F8F4-4B74-8E13-ADC4E87C5294}" name="Column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6FD4-567A-4A30-BA80-8718AB510D5E}">
  <dimension ref="A1"/>
  <sheetViews>
    <sheetView tabSelected="1" topLeftCell="A4" workbookViewId="0">
      <selection activeCell="A71" sqref="A7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2001-EDB3-4C3D-AE55-8CDBA988132A}">
  <dimension ref="A3:H4"/>
  <sheetViews>
    <sheetView workbookViewId="0">
      <selection activeCell="G7" sqref="G7"/>
    </sheetView>
  </sheetViews>
  <sheetFormatPr defaultRowHeight="14.4" x14ac:dyDescent="0.3"/>
  <cols>
    <col min="1" max="1" width="23.6640625" bestFit="1" customWidth="1"/>
    <col min="2" max="2" width="17.21875" bestFit="1" customWidth="1"/>
    <col min="3" max="3" width="28" bestFit="1" customWidth="1"/>
    <col min="4" max="4" width="16.77734375" bestFit="1" customWidth="1"/>
    <col min="5" max="5" width="18.77734375" bestFit="1" customWidth="1"/>
    <col min="6" max="6" width="13.33203125" bestFit="1" customWidth="1"/>
    <col min="7" max="7" width="31" bestFit="1" customWidth="1"/>
    <col min="8" max="8" width="15.5546875" bestFit="1" customWidth="1"/>
  </cols>
  <sheetData>
    <row r="3" spans="1:8" x14ac:dyDescent="0.3">
      <c r="A3" t="s">
        <v>665</v>
      </c>
      <c r="B3" t="s">
        <v>666</v>
      </c>
      <c r="C3" t="s">
        <v>667</v>
      </c>
      <c r="D3" t="s">
        <v>668</v>
      </c>
      <c r="E3" t="s">
        <v>669</v>
      </c>
      <c r="F3" t="s">
        <v>670</v>
      </c>
      <c r="G3" t="s">
        <v>671</v>
      </c>
      <c r="H3" t="s">
        <v>672</v>
      </c>
    </row>
    <row r="4" spans="1:8" x14ac:dyDescent="0.3">
      <c r="A4" s="5">
        <v>548.70000000000005</v>
      </c>
      <c r="B4" s="5">
        <v>479.8</v>
      </c>
      <c r="C4" s="5">
        <v>535.9</v>
      </c>
      <c r="D4" s="5">
        <v>457.71999999999997</v>
      </c>
      <c r="E4" s="5">
        <v>540.20000000000005</v>
      </c>
      <c r="F4" s="5">
        <v>551.1</v>
      </c>
      <c r="G4" s="5">
        <v>433.09999999999997</v>
      </c>
      <c r="H4" s="5">
        <v>558.5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9"/>
  <sheetViews>
    <sheetView topLeftCell="A172" zoomScale="80" zoomScaleNormal="80" workbookViewId="0">
      <selection activeCell="F197" sqref="F197"/>
    </sheetView>
  </sheetViews>
  <sheetFormatPr defaultRowHeight="14.4" x14ac:dyDescent="0.3"/>
  <cols>
    <col min="1" max="1" width="29.6640625" customWidth="1"/>
    <col min="2" max="2" width="24" customWidth="1"/>
    <col min="3" max="3" width="83.88671875" customWidth="1"/>
    <col min="4" max="4" width="18.5546875" customWidth="1"/>
    <col min="5" max="5" width="57.77734375" customWidth="1"/>
    <col min="6" max="6" width="23" customWidth="1"/>
    <col min="7" max="7" width="78" customWidth="1"/>
    <col min="8" max="8" width="13.6640625" customWidth="1"/>
    <col min="9" max="9" width="65.33203125" customWidth="1"/>
    <col min="10" max="10" width="27.6640625" customWidth="1"/>
    <col min="11" max="11" width="84.44140625" customWidth="1"/>
    <col min="12" max="12" width="19.21875" customWidth="1"/>
    <col min="13" max="13" width="62.33203125" customWidth="1"/>
    <col min="14" max="14" width="27.44140625" customWidth="1"/>
    <col min="15" max="15" width="75" customWidth="1"/>
    <col min="16" max="16" width="27.21875" customWidth="1"/>
    <col min="17" max="17" width="80.6640625" customWidth="1"/>
  </cols>
  <sheetData>
    <row r="1" spans="1:20" x14ac:dyDescent="0.3">
      <c r="A1" t="s">
        <v>18</v>
      </c>
      <c r="B1" t="s">
        <v>0</v>
      </c>
      <c r="C1" t="s">
        <v>23</v>
      </c>
      <c r="D1" t="s">
        <v>1</v>
      </c>
      <c r="E1" t="s">
        <v>24</v>
      </c>
      <c r="F1" t="s">
        <v>75</v>
      </c>
      <c r="G1" t="s">
        <v>76</v>
      </c>
      <c r="H1" t="s">
        <v>195</v>
      </c>
      <c r="I1" t="s">
        <v>196</v>
      </c>
      <c r="J1" t="s">
        <v>246</v>
      </c>
      <c r="K1" t="s">
        <v>359</v>
      </c>
      <c r="L1" t="s">
        <v>252</v>
      </c>
      <c r="M1" t="s">
        <v>253</v>
      </c>
      <c r="N1" t="s">
        <v>259</v>
      </c>
      <c r="O1" t="s">
        <v>260</v>
      </c>
      <c r="P1" t="s">
        <v>489</v>
      </c>
      <c r="Q1" t="s">
        <v>490</v>
      </c>
      <c r="S1">
        <v>4</v>
      </c>
      <c r="T1">
        <v>6</v>
      </c>
    </row>
    <row r="2" spans="1:20" x14ac:dyDescent="0.3">
      <c r="A2" t="s">
        <v>456</v>
      </c>
      <c r="B2" s="1">
        <v>5</v>
      </c>
      <c r="C2" s="3" t="s">
        <v>457</v>
      </c>
      <c r="D2" s="1">
        <v>7</v>
      </c>
      <c r="E2" s="3" t="s">
        <v>458</v>
      </c>
      <c r="F2" s="1">
        <v>9</v>
      </c>
      <c r="G2" t="s">
        <v>459</v>
      </c>
      <c r="H2" s="1">
        <v>8</v>
      </c>
      <c r="I2" t="s">
        <v>460</v>
      </c>
      <c r="J2" s="1">
        <v>7</v>
      </c>
      <c r="K2" t="s">
        <v>461</v>
      </c>
      <c r="L2" s="1">
        <v>5</v>
      </c>
      <c r="M2" t="s">
        <v>462</v>
      </c>
      <c r="N2" s="1">
        <v>4</v>
      </c>
      <c r="O2" t="s">
        <v>464</v>
      </c>
      <c r="P2" s="1">
        <v>7</v>
      </c>
      <c r="Q2" t="s">
        <v>491</v>
      </c>
    </row>
    <row r="3" spans="1:20" x14ac:dyDescent="0.3">
      <c r="A3" t="s">
        <v>2</v>
      </c>
      <c r="B3" s="1">
        <v>7</v>
      </c>
      <c r="C3" t="s">
        <v>298</v>
      </c>
      <c r="D3" s="1">
        <v>7</v>
      </c>
      <c r="E3" t="s">
        <v>73</v>
      </c>
      <c r="F3" s="1">
        <v>8</v>
      </c>
      <c r="G3" t="s">
        <v>301</v>
      </c>
      <c r="H3" s="1">
        <v>8</v>
      </c>
      <c r="I3" t="s">
        <v>197</v>
      </c>
      <c r="J3" s="1">
        <v>7</v>
      </c>
      <c r="K3" t="s">
        <v>300</v>
      </c>
      <c r="L3" s="1">
        <v>10</v>
      </c>
      <c r="M3" t="s">
        <v>299</v>
      </c>
      <c r="N3" s="1">
        <v>6</v>
      </c>
      <c r="O3" t="s">
        <v>297</v>
      </c>
      <c r="P3" s="1">
        <v>10</v>
      </c>
      <c r="Q3" t="s">
        <v>514</v>
      </c>
    </row>
    <row r="4" spans="1:20" x14ac:dyDescent="0.3">
      <c r="A4" t="s">
        <v>479</v>
      </c>
      <c r="B4" s="1">
        <v>9</v>
      </c>
      <c r="C4" t="s">
        <v>45</v>
      </c>
      <c r="D4" s="1">
        <v>10</v>
      </c>
      <c r="E4" t="s">
        <v>46</v>
      </c>
      <c r="F4" s="1">
        <v>10</v>
      </c>
      <c r="G4" t="s">
        <v>77</v>
      </c>
      <c r="H4" s="1">
        <v>10</v>
      </c>
      <c r="I4" t="s">
        <v>77</v>
      </c>
      <c r="J4" s="1">
        <v>8</v>
      </c>
      <c r="K4" t="s">
        <v>334</v>
      </c>
      <c r="L4" s="1">
        <v>9</v>
      </c>
      <c r="M4" t="s">
        <v>335</v>
      </c>
      <c r="N4" s="1">
        <v>6</v>
      </c>
      <c r="O4" t="s">
        <v>336</v>
      </c>
      <c r="P4" s="1">
        <v>10</v>
      </c>
      <c r="Q4" t="s">
        <v>515</v>
      </c>
    </row>
    <row r="5" spans="1:20" x14ac:dyDescent="0.3">
      <c r="A5" t="s">
        <v>17</v>
      </c>
      <c r="B5" s="1">
        <v>10</v>
      </c>
      <c r="C5" t="s">
        <v>47</v>
      </c>
      <c r="D5" s="1">
        <v>10</v>
      </c>
      <c r="E5" t="s">
        <v>47</v>
      </c>
      <c r="F5" s="1">
        <v>10</v>
      </c>
      <c r="G5" t="s">
        <v>47</v>
      </c>
      <c r="H5" s="1">
        <v>5</v>
      </c>
      <c r="I5" t="s">
        <v>212</v>
      </c>
      <c r="J5" s="1">
        <v>2</v>
      </c>
      <c r="K5" t="s">
        <v>338</v>
      </c>
      <c r="L5" s="1">
        <v>3</v>
      </c>
      <c r="M5" t="s">
        <v>339</v>
      </c>
      <c r="N5" s="1">
        <v>2</v>
      </c>
      <c r="O5" t="s">
        <v>340</v>
      </c>
      <c r="P5" s="1">
        <v>5</v>
      </c>
      <c r="Q5" t="s">
        <v>516</v>
      </c>
    </row>
    <row r="6" spans="1:20" x14ac:dyDescent="0.3">
      <c r="A6" t="s">
        <v>69</v>
      </c>
      <c r="B6" s="1">
        <v>6</v>
      </c>
      <c r="C6" t="s">
        <v>70</v>
      </c>
      <c r="D6" s="1">
        <v>10</v>
      </c>
      <c r="E6" t="s">
        <v>71</v>
      </c>
      <c r="F6" s="1">
        <v>6</v>
      </c>
      <c r="G6" t="s">
        <v>70</v>
      </c>
      <c r="H6" s="1">
        <v>4</v>
      </c>
      <c r="I6" t="s">
        <v>218</v>
      </c>
      <c r="J6" s="1">
        <v>6</v>
      </c>
      <c r="K6" t="s">
        <v>363</v>
      </c>
      <c r="L6" s="1">
        <v>8</v>
      </c>
      <c r="M6" t="s">
        <v>365</v>
      </c>
      <c r="N6" s="1">
        <v>3</v>
      </c>
      <c r="O6" t="s">
        <v>364</v>
      </c>
      <c r="P6" s="1">
        <v>9</v>
      </c>
      <c r="Q6" t="s">
        <v>517</v>
      </c>
    </row>
    <row r="7" spans="1:20" x14ac:dyDescent="0.3">
      <c r="A7" t="s">
        <v>13</v>
      </c>
      <c r="B7" s="1">
        <v>9</v>
      </c>
      <c r="C7" t="s">
        <v>64</v>
      </c>
      <c r="D7" s="1">
        <v>8</v>
      </c>
      <c r="E7" t="s">
        <v>39</v>
      </c>
      <c r="F7" s="1">
        <v>7</v>
      </c>
      <c r="G7" t="s">
        <v>96</v>
      </c>
      <c r="H7" s="1">
        <v>9</v>
      </c>
      <c r="I7" t="s">
        <v>208</v>
      </c>
      <c r="J7" s="1">
        <v>7</v>
      </c>
      <c r="K7" t="s">
        <v>322</v>
      </c>
      <c r="L7" s="1">
        <v>5</v>
      </c>
      <c r="M7" t="s">
        <v>323</v>
      </c>
      <c r="N7" s="1">
        <v>7</v>
      </c>
      <c r="O7" t="s">
        <v>324</v>
      </c>
      <c r="P7" s="1">
        <v>9</v>
      </c>
      <c r="Q7" t="s">
        <v>518</v>
      </c>
    </row>
    <row r="8" spans="1:20" x14ac:dyDescent="0.3">
      <c r="A8" t="s">
        <v>66</v>
      </c>
      <c r="B8" s="1">
        <v>5</v>
      </c>
      <c r="C8" t="s">
        <v>50</v>
      </c>
      <c r="D8" s="1">
        <v>8</v>
      </c>
      <c r="E8" t="s">
        <v>74</v>
      </c>
      <c r="F8" s="1">
        <v>7</v>
      </c>
      <c r="G8" t="s">
        <v>84</v>
      </c>
      <c r="H8" s="1">
        <v>1</v>
      </c>
      <c r="I8" t="s">
        <v>214</v>
      </c>
      <c r="J8" s="1">
        <v>10</v>
      </c>
      <c r="K8" t="s">
        <v>344</v>
      </c>
      <c r="L8" s="1">
        <v>7</v>
      </c>
      <c r="M8" t="s">
        <v>345</v>
      </c>
      <c r="N8" s="1">
        <v>7</v>
      </c>
      <c r="O8" t="s">
        <v>346</v>
      </c>
      <c r="P8" s="1">
        <v>9</v>
      </c>
      <c r="Q8" t="s">
        <v>519</v>
      </c>
    </row>
    <row r="9" spans="1:20" x14ac:dyDescent="0.3">
      <c r="A9" t="s">
        <v>67</v>
      </c>
      <c r="B9" s="1">
        <v>6</v>
      </c>
      <c r="C9" t="s">
        <v>68</v>
      </c>
      <c r="D9" s="1">
        <v>1</v>
      </c>
      <c r="E9" t="s">
        <v>72</v>
      </c>
      <c r="F9" s="1">
        <v>7.1</v>
      </c>
      <c r="G9" t="s">
        <v>720</v>
      </c>
      <c r="H9" s="1">
        <v>2</v>
      </c>
      <c r="I9" t="s">
        <v>217</v>
      </c>
      <c r="J9" s="1">
        <v>2</v>
      </c>
      <c r="K9" t="s">
        <v>360</v>
      </c>
      <c r="L9" s="1">
        <v>4</v>
      </c>
      <c r="M9" t="s">
        <v>361</v>
      </c>
      <c r="N9" s="1">
        <v>1</v>
      </c>
      <c r="O9" t="s">
        <v>362</v>
      </c>
      <c r="P9" s="1">
        <v>3.5</v>
      </c>
      <c r="Q9" t="s">
        <v>513</v>
      </c>
    </row>
    <row r="10" spans="1:20" x14ac:dyDescent="0.3">
      <c r="A10" t="s">
        <v>102</v>
      </c>
      <c r="B10" s="1">
        <v>10</v>
      </c>
      <c r="C10" t="s">
        <v>103</v>
      </c>
      <c r="D10" s="1">
        <v>4</v>
      </c>
      <c r="E10" t="s">
        <v>106</v>
      </c>
      <c r="F10" s="1">
        <v>7</v>
      </c>
      <c r="G10" t="s">
        <v>104</v>
      </c>
      <c r="H10" s="1">
        <v>5</v>
      </c>
      <c r="I10" t="s">
        <v>222</v>
      </c>
      <c r="J10" s="1">
        <v>10</v>
      </c>
      <c r="K10" t="s">
        <v>374</v>
      </c>
      <c r="L10" s="1">
        <v>3</v>
      </c>
      <c r="M10" t="s">
        <v>372</v>
      </c>
      <c r="N10" s="1">
        <v>3</v>
      </c>
      <c r="O10" s="4" t="s">
        <v>373</v>
      </c>
      <c r="P10" s="1">
        <v>5</v>
      </c>
      <c r="Q10" t="s">
        <v>522</v>
      </c>
    </row>
    <row r="11" spans="1:20" x14ac:dyDescent="0.3">
      <c r="A11" t="s">
        <v>264</v>
      </c>
      <c r="B11" s="1">
        <v>7</v>
      </c>
      <c r="C11" s="3" t="s">
        <v>265</v>
      </c>
      <c r="D11" s="1">
        <v>4</v>
      </c>
      <c r="E11" s="3" t="s">
        <v>266</v>
      </c>
      <c r="F11" s="1">
        <v>9</v>
      </c>
      <c r="G11" s="3" t="s">
        <v>268</v>
      </c>
      <c r="H11" s="1">
        <v>8</v>
      </c>
      <c r="I11" s="3" t="s">
        <v>267</v>
      </c>
      <c r="J11" s="1">
        <v>5</v>
      </c>
      <c r="K11" t="s">
        <v>446</v>
      </c>
      <c r="L11" s="1">
        <v>10</v>
      </c>
      <c r="M11" t="s">
        <v>447</v>
      </c>
      <c r="N11" s="1">
        <v>5</v>
      </c>
      <c r="O11" t="s">
        <v>448</v>
      </c>
      <c r="P11" s="1">
        <v>9</v>
      </c>
      <c r="Q11" t="s">
        <v>520</v>
      </c>
    </row>
    <row r="12" spans="1:20" x14ac:dyDescent="0.3">
      <c r="A12" t="s">
        <v>590</v>
      </c>
      <c r="B12" s="1">
        <v>7</v>
      </c>
      <c r="C12" t="s">
        <v>31</v>
      </c>
      <c r="D12" s="1">
        <v>8</v>
      </c>
      <c r="E12" t="s">
        <v>60</v>
      </c>
      <c r="F12" s="1">
        <v>8</v>
      </c>
      <c r="G12" t="s">
        <v>31</v>
      </c>
      <c r="H12" s="1">
        <v>6</v>
      </c>
      <c r="I12" t="s">
        <v>293</v>
      </c>
      <c r="J12" s="1">
        <v>10</v>
      </c>
      <c r="K12" t="s">
        <v>295</v>
      </c>
      <c r="L12" s="1">
        <v>7</v>
      </c>
      <c r="M12" t="s">
        <v>305</v>
      </c>
      <c r="N12" s="1">
        <v>10</v>
      </c>
      <c r="O12" t="s">
        <v>308</v>
      </c>
      <c r="P12" s="1">
        <v>6</v>
      </c>
      <c r="Q12" t="s">
        <v>521</v>
      </c>
    </row>
    <row r="13" spans="1:20" x14ac:dyDescent="0.3">
      <c r="A13" t="s">
        <v>8</v>
      </c>
      <c r="B13" s="1">
        <v>7</v>
      </c>
      <c r="C13" t="s">
        <v>32</v>
      </c>
      <c r="D13" s="1">
        <v>6</v>
      </c>
      <c r="E13" t="s">
        <v>33</v>
      </c>
      <c r="F13" s="1">
        <v>7</v>
      </c>
      <c r="G13" t="s">
        <v>78</v>
      </c>
      <c r="H13" s="1">
        <v>8</v>
      </c>
      <c r="I13" t="s">
        <v>203</v>
      </c>
      <c r="J13" s="1">
        <v>10</v>
      </c>
      <c r="K13" t="s">
        <v>294</v>
      </c>
      <c r="L13" s="1">
        <v>6</v>
      </c>
      <c r="M13" t="s">
        <v>306</v>
      </c>
      <c r="N13" s="1">
        <v>10</v>
      </c>
      <c r="O13" t="s">
        <v>309</v>
      </c>
      <c r="P13" s="1">
        <v>10</v>
      </c>
      <c r="Q13" t="s">
        <v>617</v>
      </c>
    </row>
    <row r="14" spans="1:20" x14ac:dyDescent="0.3">
      <c r="A14" t="s">
        <v>9</v>
      </c>
      <c r="B14" s="1">
        <v>6</v>
      </c>
      <c r="C14" t="s">
        <v>34</v>
      </c>
      <c r="D14" s="1">
        <v>9</v>
      </c>
      <c r="E14" t="s">
        <v>61</v>
      </c>
      <c r="F14" s="1">
        <v>7.5</v>
      </c>
      <c r="G14" t="s">
        <v>79</v>
      </c>
      <c r="H14" s="1">
        <v>8</v>
      </c>
      <c r="I14" t="s">
        <v>204</v>
      </c>
      <c r="J14" s="1">
        <v>10</v>
      </c>
      <c r="K14" t="s">
        <v>310</v>
      </c>
      <c r="L14" s="1">
        <v>8</v>
      </c>
      <c r="M14" t="s">
        <v>311</v>
      </c>
      <c r="N14" s="1">
        <v>10</v>
      </c>
      <c r="O14" t="s">
        <v>312</v>
      </c>
      <c r="P14" s="1">
        <v>8</v>
      </c>
      <c r="Q14" t="s">
        <v>524</v>
      </c>
    </row>
    <row r="15" spans="1:20" x14ac:dyDescent="0.3">
      <c r="A15" t="s">
        <v>10</v>
      </c>
      <c r="B15" s="1">
        <v>10</v>
      </c>
      <c r="C15" t="s">
        <v>62</v>
      </c>
      <c r="D15" s="1">
        <v>8</v>
      </c>
      <c r="E15" t="s">
        <v>35</v>
      </c>
      <c r="F15" s="1">
        <v>10</v>
      </c>
      <c r="G15" t="s">
        <v>62</v>
      </c>
      <c r="H15" s="1">
        <v>8</v>
      </c>
      <c r="I15" t="s">
        <v>205</v>
      </c>
      <c r="J15" s="1">
        <v>10</v>
      </c>
      <c r="K15" t="s">
        <v>313</v>
      </c>
      <c r="L15" s="1">
        <v>10</v>
      </c>
      <c r="M15" t="s">
        <v>314</v>
      </c>
      <c r="N15" s="1">
        <v>10</v>
      </c>
      <c r="O15" t="s">
        <v>315</v>
      </c>
      <c r="P15" s="1">
        <v>10</v>
      </c>
      <c r="Q15" t="s">
        <v>525</v>
      </c>
    </row>
    <row r="16" spans="1:20" x14ac:dyDescent="0.3">
      <c r="A16" t="s">
        <v>11</v>
      </c>
      <c r="B16" s="1">
        <v>10</v>
      </c>
      <c r="C16" t="s">
        <v>36</v>
      </c>
      <c r="D16" s="1">
        <v>10</v>
      </c>
      <c r="E16" t="s">
        <v>37</v>
      </c>
      <c r="F16" s="1">
        <v>8</v>
      </c>
      <c r="G16" t="s">
        <v>94</v>
      </c>
      <c r="H16" s="1">
        <v>8</v>
      </c>
      <c r="I16" t="s">
        <v>206</v>
      </c>
      <c r="J16" s="1">
        <v>8</v>
      </c>
      <c r="K16" t="s">
        <v>316</v>
      </c>
      <c r="L16" s="1">
        <v>5</v>
      </c>
      <c r="M16" t="s">
        <v>317</v>
      </c>
      <c r="N16" s="1">
        <v>7</v>
      </c>
      <c r="O16" t="s">
        <v>318</v>
      </c>
      <c r="P16" s="1">
        <v>5</v>
      </c>
      <c r="Q16" t="s">
        <v>535</v>
      </c>
    </row>
    <row r="17" spans="1:17" x14ac:dyDescent="0.3">
      <c r="A17" t="s">
        <v>12</v>
      </c>
      <c r="B17" s="1">
        <v>6</v>
      </c>
      <c r="C17" t="s">
        <v>38</v>
      </c>
      <c r="D17" s="1">
        <v>9</v>
      </c>
      <c r="E17" t="s">
        <v>63</v>
      </c>
      <c r="F17" s="1">
        <v>8</v>
      </c>
      <c r="G17" t="s">
        <v>95</v>
      </c>
      <c r="H17" s="1">
        <v>7</v>
      </c>
      <c r="I17" t="s">
        <v>207</v>
      </c>
      <c r="J17" s="1">
        <v>10</v>
      </c>
      <c r="K17" t="s">
        <v>321</v>
      </c>
      <c r="L17" s="1">
        <v>7</v>
      </c>
      <c r="M17" t="s">
        <v>319</v>
      </c>
      <c r="N17" s="1">
        <v>7</v>
      </c>
      <c r="O17" t="s">
        <v>320</v>
      </c>
      <c r="P17" s="1">
        <v>6</v>
      </c>
      <c r="Q17" t="s">
        <v>536</v>
      </c>
    </row>
    <row r="18" spans="1:17" x14ac:dyDescent="0.3">
      <c r="A18" t="s">
        <v>14</v>
      </c>
      <c r="B18" s="1">
        <v>6</v>
      </c>
      <c r="C18" t="s">
        <v>40</v>
      </c>
      <c r="D18" s="1">
        <v>9</v>
      </c>
      <c r="E18" t="s">
        <v>41</v>
      </c>
      <c r="F18" s="1">
        <v>6</v>
      </c>
      <c r="G18" t="s">
        <v>40</v>
      </c>
      <c r="H18" s="1">
        <v>9</v>
      </c>
      <c r="I18" t="s">
        <v>209</v>
      </c>
      <c r="J18" s="1">
        <v>9</v>
      </c>
      <c r="K18" t="s">
        <v>325</v>
      </c>
      <c r="L18" s="1">
        <v>6</v>
      </c>
      <c r="M18" t="s">
        <v>326</v>
      </c>
      <c r="N18" s="1">
        <v>8</v>
      </c>
      <c r="O18" t="s">
        <v>327</v>
      </c>
      <c r="P18" s="1">
        <v>5</v>
      </c>
      <c r="Q18" t="s">
        <v>537</v>
      </c>
    </row>
    <row r="19" spans="1:17" x14ac:dyDescent="0.3">
      <c r="A19" t="s">
        <v>19</v>
      </c>
      <c r="B19" s="1">
        <v>8</v>
      </c>
      <c r="C19" t="s">
        <v>48</v>
      </c>
      <c r="D19" s="1">
        <v>10</v>
      </c>
      <c r="E19" t="s">
        <v>49</v>
      </c>
      <c r="F19" s="1">
        <v>7</v>
      </c>
      <c r="G19" t="s">
        <v>97</v>
      </c>
      <c r="H19" s="1">
        <v>6</v>
      </c>
      <c r="I19" t="s">
        <v>213</v>
      </c>
      <c r="J19" s="1">
        <v>5</v>
      </c>
      <c r="K19" t="s">
        <v>341</v>
      </c>
      <c r="L19" s="1">
        <v>4</v>
      </c>
      <c r="M19" t="s">
        <v>342</v>
      </c>
      <c r="N19" s="1">
        <v>8</v>
      </c>
      <c r="O19" t="s">
        <v>343</v>
      </c>
      <c r="P19" s="1">
        <v>5</v>
      </c>
      <c r="Q19" t="s">
        <v>538</v>
      </c>
    </row>
    <row r="20" spans="1:17" x14ac:dyDescent="0.3">
      <c r="A20" t="s">
        <v>22</v>
      </c>
      <c r="B20" s="1">
        <v>6</v>
      </c>
      <c r="C20" t="s">
        <v>54</v>
      </c>
      <c r="D20" s="1">
        <v>9</v>
      </c>
      <c r="E20" t="s">
        <v>55</v>
      </c>
      <c r="F20" s="1">
        <v>7</v>
      </c>
      <c r="G20" t="s">
        <v>80</v>
      </c>
      <c r="H20" s="1">
        <v>5</v>
      </c>
      <c r="I20" t="s">
        <v>216</v>
      </c>
      <c r="J20" s="1">
        <v>8</v>
      </c>
      <c r="K20" t="s">
        <v>351</v>
      </c>
      <c r="L20" s="1">
        <v>10</v>
      </c>
      <c r="M20" t="s">
        <v>352</v>
      </c>
      <c r="N20" s="1">
        <v>6</v>
      </c>
      <c r="O20" t="s">
        <v>355</v>
      </c>
      <c r="P20" s="1">
        <v>9</v>
      </c>
      <c r="Q20" t="s">
        <v>618</v>
      </c>
    </row>
    <row r="21" spans="1:17" x14ac:dyDescent="0.3">
      <c r="A21" t="s">
        <v>127</v>
      </c>
      <c r="B21" s="1">
        <v>10</v>
      </c>
      <c r="C21" t="s">
        <v>154</v>
      </c>
      <c r="D21" s="1">
        <v>8</v>
      </c>
      <c r="E21" t="s">
        <v>155</v>
      </c>
      <c r="F21" s="1">
        <v>6</v>
      </c>
      <c r="G21" t="s">
        <v>156</v>
      </c>
      <c r="H21" s="1">
        <v>5</v>
      </c>
      <c r="I21" t="s">
        <v>229</v>
      </c>
      <c r="J21" s="1">
        <v>10</v>
      </c>
      <c r="K21" t="s">
        <v>393</v>
      </c>
      <c r="L21" s="1">
        <v>8</v>
      </c>
      <c r="M21" t="s">
        <v>394</v>
      </c>
      <c r="N21" s="1">
        <v>7</v>
      </c>
      <c r="O21" t="s">
        <v>395</v>
      </c>
      <c r="P21" s="1">
        <v>5</v>
      </c>
      <c r="Q21" t="s">
        <v>539</v>
      </c>
    </row>
    <row r="22" spans="1:17" x14ac:dyDescent="0.3">
      <c r="A22" t="s">
        <v>128</v>
      </c>
      <c r="B22" s="1">
        <v>10</v>
      </c>
      <c r="C22" t="s">
        <v>157</v>
      </c>
      <c r="D22" s="1">
        <v>8</v>
      </c>
      <c r="E22" t="s">
        <v>158</v>
      </c>
      <c r="F22" s="1">
        <v>7</v>
      </c>
      <c r="G22" t="s">
        <v>162</v>
      </c>
      <c r="H22" s="1">
        <v>4</v>
      </c>
      <c r="I22" t="s">
        <v>236</v>
      </c>
      <c r="J22" s="1">
        <v>3</v>
      </c>
      <c r="K22" t="s">
        <v>396</v>
      </c>
      <c r="L22" s="1">
        <v>4</v>
      </c>
      <c r="M22" t="s">
        <v>465</v>
      </c>
      <c r="N22" s="1">
        <v>7</v>
      </c>
      <c r="O22" t="s">
        <v>463</v>
      </c>
      <c r="P22" s="1">
        <v>5</v>
      </c>
      <c r="Q22" t="s">
        <v>540</v>
      </c>
    </row>
    <row r="23" spans="1:17" x14ac:dyDescent="0.3">
      <c r="A23" t="s">
        <v>187</v>
      </c>
      <c r="B23" s="1">
        <v>5</v>
      </c>
      <c r="C23" t="s">
        <v>194</v>
      </c>
      <c r="D23" s="1">
        <v>2</v>
      </c>
      <c r="E23" t="s">
        <v>192</v>
      </c>
      <c r="F23" s="1">
        <v>3.5</v>
      </c>
      <c r="G23" t="s">
        <v>193</v>
      </c>
      <c r="H23" s="1">
        <v>2</v>
      </c>
      <c r="I23" t="s">
        <v>242</v>
      </c>
      <c r="J23" s="1">
        <v>6</v>
      </c>
      <c r="K23" t="s">
        <v>431</v>
      </c>
      <c r="L23" s="1">
        <v>4</v>
      </c>
      <c r="M23" t="s">
        <v>432</v>
      </c>
      <c r="N23" s="1">
        <v>4</v>
      </c>
      <c r="O23" t="s">
        <v>433</v>
      </c>
      <c r="P23" s="1">
        <v>8</v>
      </c>
      <c r="Q23" t="s">
        <v>541</v>
      </c>
    </row>
    <row r="24" spans="1:17" x14ac:dyDescent="0.3">
      <c r="A24" t="s">
        <v>188</v>
      </c>
      <c r="B24" s="1">
        <v>6</v>
      </c>
      <c r="C24" t="s">
        <v>191</v>
      </c>
      <c r="D24" s="1">
        <v>8</v>
      </c>
      <c r="E24" t="s">
        <v>190</v>
      </c>
      <c r="F24" s="1">
        <v>4</v>
      </c>
      <c r="G24" t="s">
        <v>189</v>
      </c>
      <c r="H24" s="1">
        <v>9</v>
      </c>
      <c r="I24" t="s">
        <v>245</v>
      </c>
      <c r="J24" s="1">
        <v>9</v>
      </c>
      <c r="K24" t="s">
        <v>434</v>
      </c>
      <c r="L24" s="1">
        <v>8</v>
      </c>
      <c r="M24" t="s">
        <v>435</v>
      </c>
      <c r="N24" s="1">
        <v>10</v>
      </c>
      <c r="O24" t="s">
        <v>436</v>
      </c>
      <c r="P24" s="1">
        <v>9</v>
      </c>
      <c r="Q24" t="s">
        <v>647</v>
      </c>
    </row>
    <row r="25" spans="1:17" x14ac:dyDescent="0.3">
      <c r="A25" t="s">
        <v>247</v>
      </c>
      <c r="B25" s="1">
        <v>4.5</v>
      </c>
      <c r="C25" s="3" t="s">
        <v>249</v>
      </c>
      <c r="D25" s="1">
        <v>4</v>
      </c>
      <c r="E25" s="3" t="s">
        <v>250</v>
      </c>
      <c r="F25" s="1">
        <v>4.5</v>
      </c>
      <c r="G25" s="3" t="s">
        <v>251</v>
      </c>
      <c r="H25" s="1">
        <v>3</v>
      </c>
      <c r="I25" s="3" t="s">
        <v>248</v>
      </c>
      <c r="J25" s="1">
        <v>5</v>
      </c>
      <c r="K25" t="s">
        <v>437</v>
      </c>
      <c r="L25" s="1">
        <v>3</v>
      </c>
      <c r="M25" s="4" t="s">
        <v>438</v>
      </c>
      <c r="N25" s="1">
        <v>3</v>
      </c>
      <c r="O25" t="s">
        <v>415</v>
      </c>
      <c r="P25" s="1">
        <v>5</v>
      </c>
      <c r="Q25" t="s">
        <v>380</v>
      </c>
    </row>
    <row r="26" spans="1:17" x14ac:dyDescent="0.3">
      <c r="A26" t="s">
        <v>159</v>
      </c>
      <c r="B26" s="1">
        <v>6</v>
      </c>
      <c r="C26" t="s">
        <v>186</v>
      </c>
      <c r="D26" s="1">
        <v>3</v>
      </c>
      <c r="E26" t="s">
        <v>161</v>
      </c>
      <c r="F26" s="1">
        <v>6</v>
      </c>
      <c r="G26" t="s">
        <v>160</v>
      </c>
      <c r="H26" s="1">
        <v>4</v>
      </c>
      <c r="I26" t="s">
        <v>227</v>
      </c>
      <c r="J26" s="1">
        <v>6</v>
      </c>
      <c r="K26" t="s">
        <v>418</v>
      </c>
      <c r="L26" s="1">
        <v>2</v>
      </c>
      <c r="M26" t="s">
        <v>417</v>
      </c>
      <c r="N26" s="1">
        <v>8</v>
      </c>
      <c r="O26" t="s">
        <v>416</v>
      </c>
      <c r="P26" s="1">
        <v>4</v>
      </c>
      <c r="Q26" t="s">
        <v>416</v>
      </c>
    </row>
    <row r="27" spans="1:17" x14ac:dyDescent="0.3">
      <c r="A27" t="s">
        <v>87</v>
      </c>
      <c r="B27">
        <v>9</v>
      </c>
      <c r="C27" t="s">
        <v>89</v>
      </c>
      <c r="D27">
        <v>9.5</v>
      </c>
      <c r="E27" t="s">
        <v>91</v>
      </c>
      <c r="F27" s="1">
        <v>6</v>
      </c>
      <c r="G27" t="s">
        <v>93</v>
      </c>
      <c r="H27" s="1">
        <v>8</v>
      </c>
      <c r="I27" t="s">
        <v>220</v>
      </c>
      <c r="J27" s="1">
        <v>9</v>
      </c>
      <c r="K27" t="s">
        <v>369</v>
      </c>
      <c r="L27" s="1">
        <v>9</v>
      </c>
      <c r="M27" t="s">
        <v>370</v>
      </c>
      <c r="N27" s="1">
        <v>8</v>
      </c>
      <c r="O27" t="s">
        <v>371</v>
      </c>
      <c r="P27" s="1">
        <v>3</v>
      </c>
      <c r="Q27" t="s">
        <v>542</v>
      </c>
    </row>
    <row r="28" spans="1:17" x14ac:dyDescent="0.3">
      <c r="A28" t="s">
        <v>98</v>
      </c>
      <c r="B28" s="1">
        <v>10</v>
      </c>
      <c r="C28" t="s">
        <v>100</v>
      </c>
      <c r="D28" s="1">
        <v>10</v>
      </c>
      <c r="E28" t="s">
        <v>99</v>
      </c>
      <c r="F28" s="1">
        <v>10</v>
      </c>
      <c r="G28" t="s">
        <v>101</v>
      </c>
      <c r="H28" s="1">
        <v>7</v>
      </c>
      <c r="I28" t="s">
        <v>221</v>
      </c>
      <c r="J28" s="1">
        <v>10</v>
      </c>
      <c r="K28" t="s">
        <v>378</v>
      </c>
      <c r="L28" s="1">
        <v>8</v>
      </c>
      <c r="M28" t="s">
        <v>379</v>
      </c>
      <c r="N28" s="1">
        <v>5</v>
      </c>
      <c r="O28" t="s">
        <v>380</v>
      </c>
      <c r="P28" s="1">
        <v>8</v>
      </c>
      <c r="Q28" t="s">
        <v>379</v>
      </c>
    </row>
    <row r="29" spans="1:17" x14ac:dyDescent="0.3">
      <c r="A29" t="s">
        <v>56</v>
      </c>
      <c r="B29" s="1">
        <v>10</v>
      </c>
      <c r="C29" t="s">
        <v>59</v>
      </c>
      <c r="D29" s="1">
        <v>7</v>
      </c>
      <c r="E29" t="s">
        <v>57</v>
      </c>
      <c r="F29" s="1">
        <v>10</v>
      </c>
      <c r="G29" t="s">
        <v>85</v>
      </c>
      <c r="H29" s="1">
        <v>10</v>
      </c>
      <c r="I29" t="s">
        <v>85</v>
      </c>
      <c r="J29" s="1">
        <v>8</v>
      </c>
      <c r="K29" t="s">
        <v>356</v>
      </c>
      <c r="L29" s="1">
        <v>8</v>
      </c>
      <c r="M29" t="s">
        <v>357</v>
      </c>
      <c r="N29" s="1">
        <v>8</v>
      </c>
      <c r="O29" t="s">
        <v>358</v>
      </c>
      <c r="P29" s="1">
        <v>7</v>
      </c>
      <c r="Q29" t="s">
        <v>543</v>
      </c>
    </row>
    <row r="30" spans="1:17" x14ac:dyDescent="0.3">
      <c r="A30" t="s">
        <v>481</v>
      </c>
      <c r="B30">
        <v>8</v>
      </c>
      <c r="C30" t="s">
        <v>484</v>
      </c>
      <c r="D30">
        <v>7</v>
      </c>
      <c r="E30" t="s">
        <v>482</v>
      </c>
      <c r="F30">
        <v>5</v>
      </c>
      <c r="G30" t="s">
        <v>483</v>
      </c>
      <c r="H30">
        <v>7</v>
      </c>
      <c r="I30" t="s">
        <v>485</v>
      </c>
      <c r="J30">
        <v>9</v>
      </c>
      <c r="K30" t="s">
        <v>486</v>
      </c>
      <c r="L30">
        <v>5</v>
      </c>
      <c r="M30" t="s">
        <v>487</v>
      </c>
      <c r="N30">
        <v>10</v>
      </c>
      <c r="O30" t="s">
        <v>488</v>
      </c>
      <c r="P30" s="1">
        <v>5</v>
      </c>
      <c r="Q30" t="s">
        <v>544</v>
      </c>
    </row>
    <row r="31" spans="1:17" x14ac:dyDescent="0.3">
      <c r="A31" s="3" t="s">
        <v>526</v>
      </c>
      <c r="B31">
        <v>10</v>
      </c>
      <c r="C31" t="s">
        <v>527</v>
      </c>
      <c r="D31">
        <v>5</v>
      </c>
      <c r="E31" t="s">
        <v>528</v>
      </c>
      <c r="F31">
        <v>7.5</v>
      </c>
      <c r="G31" t="s">
        <v>529</v>
      </c>
      <c r="H31">
        <v>5</v>
      </c>
      <c r="I31" t="s">
        <v>530</v>
      </c>
      <c r="J31">
        <v>7.5</v>
      </c>
      <c r="K31" t="s">
        <v>531</v>
      </c>
      <c r="L31">
        <v>5</v>
      </c>
      <c r="M31" t="s">
        <v>532</v>
      </c>
      <c r="N31">
        <v>7.5</v>
      </c>
      <c r="O31" t="s">
        <v>533</v>
      </c>
      <c r="P31" s="1">
        <v>0</v>
      </c>
      <c r="Q31" t="s">
        <v>534</v>
      </c>
    </row>
    <row r="32" spans="1:17" x14ac:dyDescent="0.3">
      <c r="A32" t="s">
        <v>3</v>
      </c>
      <c r="B32" s="1">
        <v>7</v>
      </c>
      <c r="C32" t="s">
        <v>25</v>
      </c>
      <c r="D32" s="1">
        <v>7</v>
      </c>
      <c r="E32" t="s">
        <v>26</v>
      </c>
      <c r="F32" s="1">
        <v>8</v>
      </c>
      <c r="G32" t="s">
        <v>80</v>
      </c>
      <c r="H32" s="1">
        <v>7</v>
      </c>
      <c r="I32" t="s">
        <v>198</v>
      </c>
      <c r="J32" s="1">
        <v>7</v>
      </c>
      <c r="K32" t="s">
        <v>263</v>
      </c>
      <c r="L32" s="1">
        <v>7</v>
      </c>
      <c r="M32" t="s">
        <v>288</v>
      </c>
      <c r="N32" s="1">
        <v>5</v>
      </c>
      <c r="O32" t="s">
        <v>545</v>
      </c>
      <c r="P32" s="1">
        <v>7</v>
      </c>
      <c r="Q32" t="s">
        <v>546</v>
      </c>
    </row>
    <row r="33" spans="1:17" x14ac:dyDescent="0.3">
      <c r="A33" t="s">
        <v>4</v>
      </c>
      <c r="B33" s="1">
        <v>2</v>
      </c>
      <c r="C33" t="s">
        <v>27</v>
      </c>
      <c r="D33" s="1">
        <v>1</v>
      </c>
      <c r="E33" t="s">
        <v>28</v>
      </c>
      <c r="F33" s="1">
        <v>2</v>
      </c>
      <c r="G33" t="s">
        <v>81</v>
      </c>
      <c r="H33" s="1">
        <v>7</v>
      </c>
      <c r="I33" t="s">
        <v>284</v>
      </c>
      <c r="J33" s="1">
        <v>4</v>
      </c>
      <c r="K33" t="s">
        <v>280</v>
      </c>
      <c r="L33" s="1">
        <v>10</v>
      </c>
      <c r="M33" t="s">
        <v>281</v>
      </c>
      <c r="N33" s="1">
        <v>3</v>
      </c>
      <c r="O33" t="s">
        <v>279</v>
      </c>
      <c r="P33" s="1">
        <v>1</v>
      </c>
      <c r="Q33" t="s">
        <v>547</v>
      </c>
    </row>
    <row r="34" spans="1:17" x14ac:dyDescent="0.3">
      <c r="A34" t="s">
        <v>5</v>
      </c>
      <c r="B34" s="1">
        <v>4</v>
      </c>
      <c r="C34" t="s">
        <v>200</v>
      </c>
      <c r="D34" s="1">
        <v>5</v>
      </c>
      <c r="E34" t="s">
        <v>290</v>
      </c>
      <c r="F34" s="1">
        <v>7</v>
      </c>
      <c r="G34" t="s">
        <v>291</v>
      </c>
      <c r="H34" s="1">
        <v>5</v>
      </c>
      <c r="I34" t="s">
        <v>199</v>
      </c>
      <c r="J34" s="1">
        <v>7</v>
      </c>
      <c r="K34" t="s">
        <v>289</v>
      </c>
      <c r="L34" s="1">
        <v>10</v>
      </c>
      <c r="M34" t="s">
        <v>302</v>
      </c>
      <c r="N34" s="1">
        <v>6</v>
      </c>
      <c r="O34" t="s">
        <v>303</v>
      </c>
      <c r="P34" s="1">
        <v>8</v>
      </c>
      <c r="Q34" t="s">
        <v>559</v>
      </c>
    </row>
    <row r="35" spans="1:17" x14ac:dyDescent="0.3">
      <c r="A35" t="s">
        <v>6</v>
      </c>
      <c r="B35" s="1">
        <v>10</v>
      </c>
      <c r="C35" t="s">
        <v>29</v>
      </c>
      <c r="D35" s="1">
        <v>3</v>
      </c>
      <c r="E35" t="s">
        <v>30</v>
      </c>
      <c r="F35" s="1">
        <v>9</v>
      </c>
      <c r="G35" t="s">
        <v>201</v>
      </c>
      <c r="H35" s="1">
        <v>5</v>
      </c>
      <c r="I35" t="s">
        <v>202</v>
      </c>
      <c r="J35" s="1">
        <v>6</v>
      </c>
      <c r="K35" t="s">
        <v>296</v>
      </c>
      <c r="L35" s="1">
        <v>8</v>
      </c>
      <c r="M35" t="s">
        <v>304</v>
      </c>
      <c r="N35" s="1">
        <v>3</v>
      </c>
      <c r="O35" t="s">
        <v>307</v>
      </c>
      <c r="P35" s="1">
        <v>7.5</v>
      </c>
      <c r="Q35" t="s">
        <v>548</v>
      </c>
    </row>
    <row r="36" spans="1:17" x14ac:dyDescent="0.3">
      <c r="A36" t="s">
        <v>15</v>
      </c>
      <c r="B36" s="1">
        <v>8</v>
      </c>
      <c r="C36" t="s">
        <v>42</v>
      </c>
      <c r="D36" s="1">
        <v>3</v>
      </c>
      <c r="E36" t="s">
        <v>58</v>
      </c>
      <c r="F36" s="1">
        <v>7</v>
      </c>
      <c r="G36" t="s">
        <v>82</v>
      </c>
      <c r="H36" s="1">
        <v>8</v>
      </c>
      <c r="I36" t="s">
        <v>210</v>
      </c>
      <c r="J36" s="1">
        <v>8</v>
      </c>
      <c r="K36" t="s">
        <v>328</v>
      </c>
      <c r="L36" s="1">
        <v>5</v>
      </c>
      <c r="M36" t="s">
        <v>329</v>
      </c>
      <c r="N36" s="1">
        <v>8</v>
      </c>
      <c r="O36" t="s">
        <v>330</v>
      </c>
      <c r="P36" s="1">
        <v>3</v>
      </c>
      <c r="Q36" t="s">
        <v>549</v>
      </c>
    </row>
    <row r="37" spans="1:17" x14ac:dyDescent="0.3">
      <c r="A37" t="s">
        <v>16</v>
      </c>
      <c r="B37" s="1">
        <v>6</v>
      </c>
      <c r="C37" t="s">
        <v>43</v>
      </c>
      <c r="D37" s="1">
        <v>9</v>
      </c>
      <c r="E37" t="s">
        <v>44</v>
      </c>
      <c r="F37" s="1">
        <v>7</v>
      </c>
      <c r="G37" t="s">
        <v>83</v>
      </c>
      <c r="H37" s="1">
        <v>6</v>
      </c>
      <c r="I37" t="s">
        <v>211</v>
      </c>
      <c r="J37" s="1">
        <v>6</v>
      </c>
      <c r="K37" t="s">
        <v>331</v>
      </c>
      <c r="L37" s="1">
        <v>7</v>
      </c>
      <c r="M37" t="s">
        <v>332</v>
      </c>
      <c r="N37" s="1">
        <v>5</v>
      </c>
      <c r="O37" t="s">
        <v>333</v>
      </c>
      <c r="P37" s="1">
        <v>6</v>
      </c>
      <c r="Q37" t="s">
        <v>550</v>
      </c>
    </row>
    <row r="38" spans="1:17" x14ac:dyDescent="0.3">
      <c r="A38" t="s">
        <v>20</v>
      </c>
      <c r="B38" s="1">
        <v>7</v>
      </c>
      <c r="C38" t="s">
        <v>51</v>
      </c>
      <c r="D38" s="1">
        <v>8</v>
      </c>
      <c r="E38" t="s">
        <v>65</v>
      </c>
      <c r="F38" s="1">
        <v>7</v>
      </c>
      <c r="G38" t="s">
        <v>51</v>
      </c>
      <c r="H38" s="1">
        <v>5</v>
      </c>
      <c r="I38" t="s">
        <v>215</v>
      </c>
      <c r="J38" s="1">
        <v>8</v>
      </c>
      <c r="K38" t="s">
        <v>347</v>
      </c>
      <c r="L38" s="1">
        <v>7</v>
      </c>
      <c r="M38" t="s">
        <v>348</v>
      </c>
      <c r="N38" s="1">
        <v>8</v>
      </c>
      <c r="O38" t="s">
        <v>349</v>
      </c>
      <c r="P38" s="1">
        <v>7</v>
      </c>
      <c r="Q38" t="s">
        <v>551</v>
      </c>
    </row>
    <row r="39" spans="1:17" x14ac:dyDescent="0.3">
      <c r="A39" t="s">
        <v>21</v>
      </c>
      <c r="B39" s="1">
        <v>10</v>
      </c>
      <c r="C39" t="s">
        <v>52</v>
      </c>
      <c r="D39" s="1">
        <v>7</v>
      </c>
      <c r="E39" t="s">
        <v>53</v>
      </c>
      <c r="F39" s="1">
        <v>10</v>
      </c>
      <c r="G39" t="s">
        <v>52</v>
      </c>
      <c r="H39" s="1">
        <v>5</v>
      </c>
      <c r="I39" t="s">
        <v>292</v>
      </c>
      <c r="J39" s="1">
        <v>5</v>
      </c>
      <c r="K39" t="s">
        <v>350</v>
      </c>
      <c r="L39" s="1">
        <v>8</v>
      </c>
      <c r="M39" t="s">
        <v>353</v>
      </c>
      <c r="N39" s="1">
        <v>8</v>
      </c>
      <c r="O39" t="s">
        <v>354</v>
      </c>
      <c r="P39" s="1">
        <v>7</v>
      </c>
      <c r="Q39" t="s">
        <v>552</v>
      </c>
    </row>
    <row r="40" spans="1:17" x14ac:dyDescent="0.3">
      <c r="A40" t="s">
        <v>86</v>
      </c>
      <c r="B40" s="1">
        <v>7</v>
      </c>
      <c r="C40" t="s">
        <v>88</v>
      </c>
      <c r="D40" s="1">
        <v>6</v>
      </c>
      <c r="E40" t="s">
        <v>90</v>
      </c>
      <c r="F40" s="1">
        <v>7</v>
      </c>
      <c r="G40" t="s">
        <v>92</v>
      </c>
      <c r="H40" s="1">
        <v>5</v>
      </c>
      <c r="I40" t="s">
        <v>219</v>
      </c>
      <c r="J40" s="1">
        <v>5</v>
      </c>
      <c r="K40" t="s">
        <v>366</v>
      </c>
      <c r="L40" s="1">
        <v>9</v>
      </c>
      <c r="M40" t="s">
        <v>367</v>
      </c>
      <c r="N40" s="1">
        <v>6</v>
      </c>
      <c r="O40" t="s">
        <v>368</v>
      </c>
      <c r="P40" s="1">
        <v>8</v>
      </c>
      <c r="Q40" t="s">
        <v>553</v>
      </c>
    </row>
    <row r="41" spans="1:17" x14ac:dyDescent="0.3">
      <c r="A41" t="s">
        <v>163</v>
      </c>
      <c r="B41" s="1">
        <v>4</v>
      </c>
      <c r="C41" t="s">
        <v>164</v>
      </c>
      <c r="D41" s="1">
        <v>1</v>
      </c>
      <c r="E41" t="s">
        <v>165</v>
      </c>
      <c r="F41" s="1">
        <v>4</v>
      </c>
      <c r="G41" t="s">
        <v>164</v>
      </c>
      <c r="H41" s="1">
        <v>8</v>
      </c>
      <c r="I41" t="s">
        <v>237</v>
      </c>
      <c r="J41" s="1">
        <v>6</v>
      </c>
      <c r="K41" t="s">
        <v>419</v>
      </c>
      <c r="L41" s="1">
        <v>8</v>
      </c>
      <c r="M41" t="s">
        <v>420</v>
      </c>
      <c r="N41" s="1">
        <v>3</v>
      </c>
      <c r="O41" t="s">
        <v>423</v>
      </c>
      <c r="P41" s="1">
        <v>8</v>
      </c>
      <c r="Q41" t="s">
        <v>554</v>
      </c>
    </row>
    <row r="42" spans="1:17" x14ac:dyDescent="0.3">
      <c r="A42" t="s">
        <v>166</v>
      </c>
      <c r="B42" s="1">
        <v>4</v>
      </c>
      <c r="C42" t="s">
        <v>167</v>
      </c>
      <c r="D42" s="1">
        <v>4</v>
      </c>
      <c r="E42" t="s">
        <v>168</v>
      </c>
      <c r="F42" s="1">
        <v>6</v>
      </c>
      <c r="G42" t="s">
        <v>169</v>
      </c>
      <c r="H42" s="1">
        <v>6</v>
      </c>
      <c r="I42" t="s">
        <v>238</v>
      </c>
      <c r="J42" s="1">
        <v>10</v>
      </c>
      <c r="K42" t="s">
        <v>421</v>
      </c>
      <c r="L42" s="1">
        <v>7</v>
      </c>
      <c r="M42" t="s">
        <v>422</v>
      </c>
      <c r="N42" s="1">
        <v>2</v>
      </c>
      <c r="O42" t="s">
        <v>424</v>
      </c>
      <c r="P42" s="1">
        <v>7</v>
      </c>
      <c r="Q42" t="s">
        <v>555</v>
      </c>
    </row>
    <row r="43" spans="1:17" x14ac:dyDescent="0.3">
      <c r="A43" t="s">
        <v>170</v>
      </c>
      <c r="B43" s="1">
        <v>6</v>
      </c>
      <c r="C43" t="s">
        <v>172</v>
      </c>
      <c r="D43" s="1">
        <v>4</v>
      </c>
      <c r="E43" t="s">
        <v>171</v>
      </c>
      <c r="F43" s="1">
        <v>9</v>
      </c>
      <c r="G43" t="s">
        <v>173</v>
      </c>
      <c r="H43" s="1">
        <v>3</v>
      </c>
      <c r="I43" t="s">
        <v>244</v>
      </c>
      <c r="J43" s="1">
        <v>1</v>
      </c>
      <c r="K43" t="s">
        <v>149</v>
      </c>
      <c r="L43" s="1">
        <v>3</v>
      </c>
      <c r="M43" t="s">
        <v>475</v>
      </c>
      <c r="N43" s="1">
        <v>1</v>
      </c>
      <c r="O43" t="s">
        <v>149</v>
      </c>
      <c r="P43" s="1">
        <v>6</v>
      </c>
      <c r="Q43" t="s">
        <v>556</v>
      </c>
    </row>
    <row r="44" spans="1:17" x14ac:dyDescent="0.3">
      <c r="A44" t="s">
        <v>174</v>
      </c>
      <c r="B44" s="1">
        <v>5</v>
      </c>
      <c r="C44" t="s">
        <v>175</v>
      </c>
      <c r="D44" s="1">
        <v>3</v>
      </c>
      <c r="E44" t="s">
        <v>176</v>
      </c>
      <c r="F44" s="1">
        <v>6</v>
      </c>
      <c r="G44" t="s">
        <v>177</v>
      </c>
      <c r="H44" s="1">
        <v>2</v>
      </c>
      <c r="I44" t="s">
        <v>239</v>
      </c>
      <c r="J44" s="1">
        <v>8</v>
      </c>
      <c r="K44" t="s">
        <v>425</v>
      </c>
      <c r="L44" s="1">
        <v>10</v>
      </c>
      <c r="M44" t="s">
        <v>426</v>
      </c>
      <c r="N44" s="1">
        <v>2</v>
      </c>
      <c r="O44" t="s">
        <v>427</v>
      </c>
      <c r="P44" s="1">
        <v>4</v>
      </c>
      <c r="Q44" t="s">
        <v>619</v>
      </c>
    </row>
    <row r="45" spans="1:17" x14ac:dyDescent="0.3">
      <c r="A45" t="s">
        <v>178</v>
      </c>
      <c r="B45" s="1">
        <v>3</v>
      </c>
      <c r="C45" t="s">
        <v>180</v>
      </c>
      <c r="D45" s="1">
        <v>2</v>
      </c>
      <c r="E45" t="s">
        <v>179</v>
      </c>
      <c r="F45" s="1">
        <v>5</v>
      </c>
      <c r="G45" t="s">
        <v>181</v>
      </c>
      <c r="H45" s="1">
        <v>6</v>
      </c>
      <c r="I45" t="s">
        <v>240</v>
      </c>
      <c r="J45" s="1">
        <v>4</v>
      </c>
      <c r="K45" t="s">
        <v>381</v>
      </c>
      <c r="L45" s="1">
        <v>3</v>
      </c>
      <c r="M45" t="s">
        <v>382</v>
      </c>
      <c r="N45" s="1">
        <v>2</v>
      </c>
      <c r="O45" t="s">
        <v>383</v>
      </c>
      <c r="P45" s="1">
        <v>4</v>
      </c>
      <c r="Q45" t="s">
        <v>557</v>
      </c>
    </row>
    <row r="46" spans="1:17" x14ac:dyDescent="0.3">
      <c r="A46" t="s">
        <v>182</v>
      </c>
      <c r="B46" s="1">
        <v>2</v>
      </c>
      <c r="C46" t="s">
        <v>184</v>
      </c>
      <c r="D46" s="1">
        <v>1</v>
      </c>
      <c r="E46" t="s">
        <v>185</v>
      </c>
      <c r="F46" s="1">
        <v>8</v>
      </c>
      <c r="G46" t="s">
        <v>183</v>
      </c>
      <c r="H46" s="1">
        <v>4</v>
      </c>
      <c r="I46" t="s">
        <v>241</v>
      </c>
      <c r="J46" s="1">
        <v>1</v>
      </c>
      <c r="K46" t="s">
        <v>428</v>
      </c>
      <c r="L46" s="1">
        <v>2</v>
      </c>
      <c r="M46" t="s">
        <v>429</v>
      </c>
      <c r="N46" s="1">
        <v>2</v>
      </c>
      <c r="O46" t="s">
        <v>430</v>
      </c>
      <c r="P46" s="1">
        <v>4</v>
      </c>
      <c r="Q46" t="s">
        <v>558</v>
      </c>
    </row>
    <row r="47" spans="1:17" x14ac:dyDescent="0.3">
      <c r="A47" t="s">
        <v>271</v>
      </c>
      <c r="B47" s="1">
        <v>6</v>
      </c>
      <c r="C47" s="3" t="s">
        <v>285</v>
      </c>
      <c r="D47" s="1">
        <v>6</v>
      </c>
      <c r="E47" s="3" t="s">
        <v>272</v>
      </c>
      <c r="F47" s="1">
        <v>6</v>
      </c>
      <c r="G47" s="3" t="s">
        <v>286</v>
      </c>
      <c r="H47" s="1">
        <v>3</v>
      </c>
      <c r="I47" s="3" t="s">
        <v>287</v>
      </c>
      <c r="J47" s="1">
        <v>5</v>
      </c>
      <c r="K47" t="s">
        <v>449</v>
      </c>
      <c r="L47" s="1">
        <v>3</v>
      </c>
      <c r="M47" t="s">
        <v>450</v>
      </c>
      <c r="N47" s="1">
        <v>3</v>
      </c>
      <c r="O47" t="s">
        <v>451</v>
      </c>
      <c r="P47" s="1">
        <v>5</v>
      </c>
      <c r="Q47" t="s">
        <v>575</v>
      </c>
    </row>
    <row r="48" spans="1:17" x14ac:dyDescent="0.3">
      <c r="A48" t="s">
        <v>273</v>
      </c>
      <c r="B48" s="1">
        <v>2</v>
      </c>
      <c r="C48" s="3" t="s">
        <v>274</v>
      </c>
      <c r="D48" s="1">
        <v>5</v>
      </c>
      <c r="E48" s="3" t="s">
        <v>276</v>
      </c>
      <c r="F48" s="1">
        <v>5</v>
      </c>
      <c r="G48" t="s">
        <v>275</v>
      </c>
      <c r="H48" s="1">
        <v>9</v>
      </c>
      <c r="I48" t="s">
        <v>277</v>
      </c>
      <c r="J48" s="1">
        <v>5</v>
      </c>
      <c r="K48" t="s">
        <v>278</v>
      </c>
      <c r="L48" s="1">
        <v>10</v>
      </c>
      <c r="M48" t="s">
        <v>282</v>
      </c>
      <c r="N48" s="1">
        <v>0</v>
      </c>
      <c r="O48" t="s">
        <v>283</v>
      </c>
      <c r="P48" s="1">
        <v>7</v>
      </c>
      <c r="Q48" t="s">
        <v>574</v>
      </c>
    </row>
    <row r="49" spans="1:17" x14ac:dyDescent="0.3">
      <c r="A49" t="s">
        <v>148</v>
      </c>
      <c r="B49" s="1">
        <v>7</v>
      </c>
      <c r="C49" t="s">
        <v>410</v>
      </c>
      <c r="D49" s="1">
        <v>1</v>
      </c>
      <c r="E49" t="s">
        <v>149</v>
      </c>
      <c r="F49" s="1">
        <v>7</v>
      </c>
      <c r="G49" t="s">
        <v>150</v>
      </c>
      <c r="H49" s="1">
        <v>4</v>
      </c>
      <c r="I49" t="s">
        <v>233</v>
      </c>
      <c r="J49" s="1">
        <v>10</v>
      </c>
      <c r="K49" t="s">
        <v>408</v>
      </c>
      <c r="L49" s="1">
        <v>7</v>
      </c>
      <c r="M49" t="s">
        <v>409</v>
      </c>
      <c r="N49" s="1">
        <v>4</v>
      </c>
      <c r="O49" t="s">
        <v>411</v>
      </c>
      <c r="P49" s="1">
        <v>9</v>
      </c>
      <c r="Q49" t="s">
        <v>576</v>
      </c>
    </row>
    <row r="50" spans="1:17" x14ac:dyDescent="0.3">
      <c r="A50" t="s">
        <v>130</v>
      </c>
      <c r="B50" s="1">
        <v>7.1</v>
      </c>
      <c r="C50" t="s">
        <v>135</v>
      </c>
      <c r="D50" s="1">
        <v>6.7</v>
      </c>
      <c r="E50" t="s">
        <v>134</v>
      </c>
      <c r="F50" s="1">
        <v>8</v>
      </c>
      <c r="G50" t="s">
        <v>136</v>
      </c>
      <c r="H50" s="1">
        <v>1</v>
      </c>
      <c r="I50" t="s">
        <v>149</v>
      </c>
      <c r="J50" s="1">
        <v>5</v>
      </c>
      <c r="K50" t="s">
        <v>400</v>
      </c>
      <c r="L50" s="1">
        <v>5</v>
      </c>
      <c r="M50" t="s">
        <v>400</v>
      </c>
      <c r="N50" s="1">
        <v>1</v>
      </c>
      <c r="O50" t="s">
        <v>337</v>
      </c>
      <c r="P50" s="1">
        <v>10</v>
      </c>
      <c r="Q50" t="s">
        <v>577</v>
      </c>
    </row>
    <row r="51" spans="1:17" x14ac:dyDescent="0.3">
      <c r="A51" t="s">
        <v>137</v>
      </c>
      <c r="B51" s="1">
        <v>8</v>
      </c>
      <c r="C51" t="s">
        <v>139</v>
      </c>
      <c r="D51" s="1">
        <v>7</v>
      </c>
      <c r="E51" t="s">
        <v>140</v>
      </c>
      <c r="F51" s="1">
        <v>7</v>
      </c>
      <c r="G51" t="s">
        <v>141</v>
      </c>
      <c r="H51" s="1">
        <v>5</v>
      </c>
      <c r="I51" t="s">
        <v>231</v>
      </c>
      <c r="J51" s="1">
        <v>1</v>
      </c>
      <c r="K51" t="s">
        <v>149</v>
      </c>
      <c r="L51" s="1">
        <v>5</v>
      </c>
      <c r="M51" t="s">
        <v>401</v>
      </c>
      <c r="N51" s="1">
        <v>2</v>
      </c>
      <c r="O51" t="s">
        <v>402</v>
      </c>
      <c r="P51" s="1">
        <v>7</v>
      </c>
      <c r="Q51" t="s">
        <v>581</v>
      </c>
    </row>
    <row r="52" spans="1:17" x14ac:dyDescent="0.3">
      <c r="A52" t="s">
        <v>138</v>
      </c>
      <c r="B52" s="1">
        <v>7</v>
      </c>
      <c r="C52" t="s">
        <v>142</v>
      </c>
      <c r="D52" s="1">
        <v>4</v>
      </c>
      <c r="E52" t="s">
        <v>140</v>
      </c>
      <c r="F52" s="1">
        <v>5</v>
      </c>
      <c r="G52" t="s">
        <v>143</v>
      </c>
      <c r="H52" s="1">
        <v>2</v>
      </c>
      <c r="I52" t="s">
        <v>232</v>
      </c>
      <c r="J52" s="1">
        <v>7</v>
      </c>
      <c r="K52" t="s">
        <v>403</v>
      </c>
      <c r="L52" s="1">
        <v>3</v>
      </c>
      <c r="M52" t="s">
        <v>404</v>
      </c>
      <c r="N52" s="1">
        <v>1</v>
      </c>
      <c r="O52" t="s">
        <v>337</v>
      </c>
      <c r="P52" s="1">
        <v>7</v>
      </c>
      <c r="Q52" t="s">
        <v>580</v>
      </c>
    </row>
    <row r="53" spans="1:17" x14ac:dyDescent="0.3">
      <c r="A53" t="s">
        <v>144</v>
      </c>
      <c r="B53" s="1">
        <v>6</v>
      </c>
      <c r="C53" t="s">
        <v>146</v>
      </c>
      <c r="D53" s="1">
        <v>4</v>
      </c>
      <c r="E53" t="s">
        <v>145</v>
      </c>
      <c r="F53" s="1">
        <v>6</v>
      </c>
      <c r="G53" t="s">
        <v>147</v>
      </c>
      <c r="H53" s="1">
        <v>4</v>
      </c>
      <c r="I53" t="s">
        <v>243</v>
      </c>
      <c r="J53" s="1">
        <v>8</v>
      </c>
      <c r="K53" t="s">
        <v>405</v>
      </c>
      <c r="L53" s="1">
        <v>10</v>
      </c>
      <c r="M53" t="s">
        <v>407</v>
      </c>
      <c r="N53" s="1">
        <v>3</v>
      </c>
      <c r="O53" t="s">
        <v>406</v>
      </c>
      <c r="P53" s="1">
        <v>8</v>
      </c>
      <c r="Q53" t="s">
        <v>578</v>
      </c>
    </row>
    <row r="54" spans="1:17" x14ac:dyDescent="0.3">
      <c r="A54" t="s">
        <v>254</v>
      </c>
      <c r="B54" s="1">
        <v>2</v>
      </c>
      <c r="C54" s="3" t="s">
        <v>255</v>
      </c>
      <c r="D54" s="1">
        <v>3</v>
      </c>
      <c r="E54" s="3" t="s">
        <v>256</v>
      </c>
      <c r="F54" s="1">
        <v>2</v>
      </c>
      <c r="G54" s="3" t="s">
        <v>257</v>
      </c>
      <c r="H54" s="1">
        <v>8</v>
      </c>
      <c r="I54" s="3" t="s">
        <v>258</v>
      </c>
      <c r="J54" s="1">
        <v>4</v>
      </c>
      <c r="K54" t="s">
        <v>444</v>
      </c>
      <c r="L54" s="1">
        <v>10</v>
      </c>
      <c r="M54" t="s">
        <v>445</v>
      </c>
      <c r="N54" s="1">
        <v>1</v>
      </c>
      <c r="O54" t="s">
        <v>443</v>
      </c>
      <c r="P54" s="1">
        <v>8</v>
      </c>
      <c r="Q54" t="s">
        <v>579</v>
      </c>
    </row>
    <row r="55" spans="1:17" x14ac:dyDescent="0.3">
      <c r="A55" s="5" t="s">
        <v>495</v>
      </c>
      <c r="B55" s="1">
        <v>3</v>
      </c>
      <c r="C55" s="3" t="s">
        <v>500</v>
      </c>
      <c r="D55" s="1">
        <v>2.1</v>
      </c>
      <c r="E55" s="3" t="s">
        <v>498</v>
      </c>
      <c r="F55" s="1">
        <v>2.7</v>
      </c>
      <c r="G55" t="s">
        <v>501</v>
      </c>
      <c r="H55" s="1">
        <v>2.2000000000000002</v>
      </c>
      <c r="I55" t="s">
        <v>503</v>
      </c>
      <c r="J55" s="1">
        <v>2.5</v>
      </c>
      <c r="K55" t="s">
        <v>507</v>
      </c>
      <c r="L55" s="1">
        <v>2.5</v>
      </c>
      <c r="M55" t="s">
        <v>507</v>
      </c>
      <c r="N55" s="1">
        <v>2.2000000000000002</v>
      </c>
      <c r="O55" t="s">
        <v>510</v>
      </c>
      <c r="P55" s="1">
        <v>5.0999999999999996</v>
      </c>
      <c r="Q55" t="s">
        <v>505</v>
      </c>
    </row>
    <row r="56" spans="1:17" x14ac:dyDescent="0.3">
      <c r="A56" s="5" t="s">
        <v>496</v>
      </c>
      <c r="B56" s="1">
        <v>7.7</v>
      </c>
      <c r="C56" s="3" t="s">
        <v>497</v>
      </c>
      <c r="D56" s="1">
        <v>5.0999999999999996</v>
      </c>
      <c r="E56" s="3" t="s">
        <v>499</v>
      </c>
      <c r="F56" s="1">
        <v>8.1999999999999993</v>
      </c>
      <c r="G56" t="s">
        <v>502</v>
      </c>
      <c r="H56" s="1">
        <v>10</v>
      </c>
      <c r="I56" t="s">
        <v>504</v>
      </c>
      <c r="J56" s="1">
        <v>5</v>
      </c>
      <c r="K56" t="s">
        <v>509</v>
      </c>
      <c r="L56" s="1">
        <v>10</v>
      </c>
      <c r="M56" t="s">
        <v>508</v>
      </c>
      <c r="N56" s="1">
        <v>4.5</v>
      </c>
      <c r="O56" t="s">
        <v>511</v>
      </c>
      <c r="P56" s="1">
        <v>10</v>
      </c>
      <c r="Q56" t="s">
        <v>506</v>
      </c>
    </row>
    <row r="57" spans="1:17" x14ac:dyDescent="0.3">
      <c r="A57" t="s">
        <v>105</v>
      </c>
      <c r="B57" s="1">
        <v>8.1999999999999993</v>
      </c>
      <c r="C57" s="2" t="s">
        <v>107</v>
      </c>
      <c r="D57" s="1">
        <v>9.1999999999999993</v>
      </c>
      <c r="E57" t="s">
        <v>108</v>
      </c>
      <c r="F57" s="1">
        <v>8</v>
      </c>
      <c r="G57" t="s">
        <v>109</v>
      </c>
      <c r="H57" s="1">
        <v>7.76</v>
      </c>
      <c r="I57" t="s">
        <v>223</v>
      </c>
      <c r="J57" s="1">
        <v>9.1</v>
      </c>
      <c r="K57" t="s">
        <v>375</v>
      </c>
      <c r="L57" s="1">
        <v>8.8000000000000007</v>
      </c>
      <c r="M57" t="s">
        <v>376</v>
      </c>
      <c r="N57" s="1">
        <v>8.6999999999999993</v>
      </c>
      <c r="O57" t="s">
        <v>377</v>
      </c>
      <c r="P57" s="1">
        <v>8.6999999999999993</v>
      </c>
      <c r="Q57" t="s">
        <v>589</v>
      </c>
    </row>
    <row r="58" spans="1:17" x14ac:dyDescent="0.3">
      <c r="A58" t="s">
        <v>110</v>
      </c>
      <c r="B58" s="1">
        <v>7</v>
      </c>
      <c r="C58" t="s">
        <v>113</v>
      </c>
      <c r="D58" s="1">
        <v>9</v>
      </c>
      <c r="E58" t="s">
        <v>111</v>
      </c>
      <c r="F58" s="1">
        <v>8</v>
      </c>
      <c r="G58" t="s">
        <v>112</v>
      </c>
      <c r="H58" s="1">
        <v>3</v>
      </c>
      <c r="I58" t="s">
        <v>224</v>
      </c>
      <c r="J58" s="1">
        <v>9</v>
      </c>
      <c r="K58" t="s">
        <v>384</v>
      </c>
      <c r="L58" s="1">
        <v>9</v>
      </c>
      <c r="M58" t="s">
        <v>385</v>
      </c>
      <c r="N58" s="1">
        <v>10</v>
      </c>
      <c r="O58" t="s">
        <v>386</v>
      </c>
      <c r="P58" s="1">
        <v>9</v>
      </c>
      <c r="Q58" t="s">
        <v>588</v>
      </c>
    </row>
    <row r="59" spans="1:17" x14ac:dyDescent="0.3">
      <c r="A59" t="s">
        <v>114</v>
      </c>
      <c r="B59" s="1">
        <v>4</v>
      </c>
      <c r="C59" t="s">
        <v>115</v>
      </c>
      <c r="D59" s="1">
        <v>4</v>
      </c>
      <c r="E59" t="s">
        <v>115</v>
      </c>
      <c r="F59" s="1">
        <v>4</v>
      </c>
      <c r="G59" t="s">
        <v>586</v>
      </c>
      <c r="H59" s="1">
        <v>7</v>
      </c>
      <c r="I59" t="s">
        <v>225</v>
      </c>
      <c r="J59" s="1">
        <v>9</v>
      </c>
      <c r="K59" t="s">
        <v>388</v>
      </c>
      <c r="L59" s="1">
        <v>5</v>
      </c>
      <c r="M59" t="s">
        <v>387</v>
      </c>
      <c r="N59" s="1">
        <v>5</v>
      </c>
      <c r="O59" t="s">
        <v>387</v>
      </c>
      <c r="P59" s="1">
        <v>6</v>
      </c>
      <c r="Q59" t="s">
        <v>585</v>
      </c>
    </row>
    <row r="60" spans="1:17" x14ac:dyDescent="0.3">
      <c r="A60" t="s">
        <v>116</v>
      </c>
      <c r="B60" s="1">
        <v>4</v>
      </c>
      <c r="C60" t="s">
        <v>117</v>
      </c>
      <c r="D60" s="1">
        <v>4</v>
      </c>
      <c r="E60" t="s">
        <v>117</v>
      </c>
      <c r="F60" s="1">
        <v>6</v>
      </c>
      <c r="G60" t="s">
        <v>118</v>
      </c>
      <c r="H60" s="1">
        <v>2</v>
      </c>
      <c r="I60" t="s">
        <v>226</v>
      </c>
      <c r="J60" s="1">
        <v>3</v>
      </c>
      <c r="K60" t="s">
        <v>390</v>
      </c>
      <c r="L60" s="1">
        <v>4</v>
      </c>
      <c r="M60" t="s">
        <v>389</v>
      </c>
      <c r="N60" s="1">
        <v>3</v>
      </c>
      <c r="O60" t="s">
        <v>390</v>
      </c>
      <c r="P60" s="1">
        <v>2</v>
      </c>
      <c r="Q60" t="s">
        <v>587</v>
      </c>
    </row>
    <row r="61" spans="1:17" x14ac:dyDescent="0.3">
      <c r="A61" t="s">
        <v>119</v>
      </c>
      <c r="B61" s="1">
        <v>7</v>
      </c>
      <c r="C61" t="s">
        <v>120</v>
      </c>
      <c r="D61" s="1">
        <v>10</v>
      </c>
      <c r="E61" t="s">
        <v>121</v>
      </c>
      <c r="F61" s="1">
        <v>7</v>
      </c>
      <c r="G61" t="s">
        <v>122</v>
      </c>
      <c r="H61" s="1">
        <v>7</v>
      </c>
      <c r="I61" t="s">
        <v>228</v>
      </c>
      <c r="J61" s="1">
        <v>8</v>
      </c>
      <c r="K61" t="s">
        <v>584</v>
      </c>
      <c r="L61" s="1">
        <v>9</v>
      </c>
      <c r="M61" t="s">
        <v>391</v>
      </c>
      <c r="N61" s="1">
        <v>7</v>
      </c>
      <c r="O61" t="s">
        <v>392</v>
      </c>
      <c r="P61" s="1">
        <v>9</v>
      </c>
      <c r="Q61" t="s">
        <v>583</v>
      </c>
    </row>
    <row r="62" spans="1:17" x14ac:dyDescent="0.3">
      <c r="A62" t="s">
        <v>123</v>
      </c>
      <c r="B62" s="1">
        <v>3</v>
      </c>
      <c r="C62" t="s">
        <v>124</v>
      </c>
      <c r="D62" s="1">
        <v>8</v>
      </c>
      <c r="E62" t="s">
        <v>126</v>
      </c>
      <c r="F62" s="1">
        <v>3</v>
      </c>
      <c r="G62" t="s">
        <v>125</v>
      </c>
      <c r="H62" s="1">
        <v>8</v>
      </c>
      <c r="I62" t="s">
        <v>454</v>
      </c>
      <c r="J62" s="1">
        <v>7</v>
      </c>
      <c r="K62" t="s">
        <v>453</v>
      </c>
      <c r="L62" s="1">
        <v>7</v>
      </c>
      <c r="M62" t="s">
        <v>452</v>
      </c>
      <c r="N62" s="1">
        <v>8</v>
      </c>
      <c r="O62" t="s">
        <v>455</v>
      </c>
      <c r="P62" s="1">
        <v>9</v>
      </c>
      <c r="Q62" t="s">
        <v>563</v>
      </c>
    </row>
    <row r="63" spans="1:17" x14ac:dyDescent="0.3">
      <c r="A63" t="s">
        <v>153</v>
      </c>
      <c r="B63" s="1">
        <v>6</v>
      </c>
      <c r="C63" t="s">
        <v>234</v>
      </c>
      <c r="D63" s="1">
        <v>5</v>
      </c>
      <c r="E63" t="s">
        <v>151</v>
      </c>
      <c r="F63" s="1">
        <v>5</v>
      </c>
      <c r="G63" t="s">
        <v>152</v>
      </c>
      <c r="H63" s="1">
        <v>4</v>
      </c>
      <c r="I63" t="s">
        <v>235</v>
      </c>
      <c r="J63" s="1">
        <v>6</v>
      </c>
      <c r="K63" t="s">
        <v>412</v>
      </c>
      <c r="L63" s="1">
        <v>10</v>
      </c>
      <c r="M63" t="s">
        <v>413</v>
      </c>
      <c r="N63" s="1">
        <v>5</v>
      </c>
      <c r="O63" t="s">
        <v>414</v>
      </c>
      <c r="P63" s="1">
        <v>9</v>
      </c>
      <c r="Q63" t="s">
        <v>562</v>
      </c>
    </row>
    <row r="64" spans="1:17" x14ac:dyDescent="0.3">
      <c r="A64" t="s">
        <v>129</v>
      </c>
      <c r="B64" s="1">
        <v>10</v>
      </c>
      <c r="C64" t="s">
        <v>132</v>
      </c>
      <c r="D64" s="1">
        <v>7</v>
      </c>
      <c r="E64" t="s">
        <v>131</v>
      </c>
      <c r="F64" s="1">
        <v>5</v>
      </c>
      <c r="G64" t="s">
        <v>133</v>
      </c>
      <c r="H64" s="1">
        <v>1</v>
      </c>
      <c r="I64" t="s">
        <v>230</v>
      </c>
      <c r="J64" s="1">
        <v>8</v>
      </c>
      <c r="K64" t="s">
        <v>397</v>
      </c>
      <c r="L64" s="1">
        <v>10</v>
      </c>
      <c r="M64" t="s">
        <v>398</v>
      </c>
      <c r="N64" s="1">
        <v>9</v>
      </c>
      <c r="O64" t="s">
        <v>399</v>
      </c>
      <c r="P64" s="1">
        <v>10</v>
      </c>
      <c r="Q64" t="s">
        <v>561</v>
      </c>
    </row>
    <row r="65" spans="1:17" x14ac:dyDescent="0.3">
      <c r="A65" t="s">
        <v>261</v>
      </c>
      <c r="B65" s="1">
        <v>10</v>
      </c>
      <c r="C65" s="3" t="s">
        <v>269</v>
      </c>
      <c r="D65" s="1">
        <v>2</v>
      </c>
      <c r="E65" s="3" t="s">
        <v>270</v>
      </c>
      <c r="F65" s="1">
        <v>6</v>
      </c>
      <c r="G65" s="3" t="s">
        <v>440</v>
      </c>
      <c r="H65" s="1">
        <v>10</v>
      </c>
      <c r="I65" s="3" t="s">
        <v>262</v>
      </c>
      <c r="J65" s="1">
        <v>9</v>
      </c>
      <c r="K65" t="s">
        <v>439</v>
      </c>
      <c r="L65" s="1">
        <v>7</v>
      </c>
      <c r="M65" t="s">
        <v>441</v>
      </c>
      <c r="N65" s="1">
        <v>8</v>
      </c>
      <c r="O65" t="s">
        <v>442</v>
      </c>
      <c r="P65" s="1">
        <v>7</v>
      </c>
      <c r="Q65" t="s">
        <v>560</v>
      </c>
    </row>
    <row r="66" spans="1:17" x14ac:dyDescent="0.3">
      <c r="A66" t="s">
        <v>591</v>
      </c>
      <c r="B66" s="1">
        <v>4</v>
      </c>
      <c r="C66" s="3" t="s">
        <v>592</v>
      </c>
      <c r="D66" s="1">
        <v>1</v>
      </c>
      <c r="E66" s="3" t="s">
        <v>594</v>
      </c>
      <c r="F66" s="1">
        <v>6</v>
      </c>
      <c r="G66" t="s">
        <v>596</v>
      </c>
      <c r="H66" s="1">
        <v>5</v>
      </c>
      <c r="I66" t="s">
        <v>607</v>
      </c>
      <c r="J66" s="1">
        <v>0</v>
      </c>
      <c r="K66" t="s">
        <v>436</v>
      </c>
      <c r="L66" s="1">
        <v>7</v>
      </c>
      <c r="M66" t="s">
        <v>597</v>
      </c>
      <c r="N66" s="1">
        <v>1</v>
      </c>
      <c r="O66" t="s">
        <v>598</v>
      </c>
      <c r="P66" s="1">
        <v>6</v>
      </c>
      <c r="Q66" t="s">
        <v>599</v>
      </c>
    </row>
    <row r="67" spans="1:17" x14ac:dyDescent="0.3">
      <c r="A67" t="s">
        <v>595</v>
      </c>
      <c r="B67" s="1">
        <v>6</v>
      </c>
      <c r="C67" s="3" t="s">
        <v>620</v>
      </c>
      <c r="D67" s="1">
        <v>2</v>
      </c>
      <c r="E67" s="3" t="s">
        <v>593</v>
      </c>
      <c r="F67" s="1">
        <v>5</v>
      </c>
      <c r="G67" t="s">
        <v>622</v>
      </c>
      <c r="H67" s="1">
        <v>5</v>
      </c>
      <c r="I67" t="s">
        <v>621</v>
      </c>
      <c r="J67" s="1">
        <v>2</v>
      </c>
      <c r="K67" t="s">
        <v>606</v>
      </c>
      <c r="L67" s="1">
        <v>2</v>
      </c>
      <c r="M67" t="s">
        <v>602</v>
      </c>
      <c r="N67" s="1">
        <v>2</v>
      </c>
      <c r="O67" t="s">
        <v>601</v>
      </c>
      <c r="P67" s="1">
        <v>5</v>
      </c>
      <c r="Q67" t="s">
        <v>600</v>
      </c>
    </row>
    <row r="68" spans="1:17" x14ac:dyDescent="0.3">
      <c r="A68" t="s">
        <v>608</v>
      </c>
      <c r="B68" s="1">
        <v>10</v>
      </c>
      <c r="C68" t="s">
        <v>609</v>
      </c>
      <c r="D68" s="1">
        <v>10</v>
      </c>
      <c r="E68" s="3" t="s">
        <v>609</v>
      </c>
      <c r="F68" s="1">
        <v>10</v>
      </c>
      <c r="G68" t="s">
        <v>609</v>
      </c>
      <c r="H68" s="1">
        <v>10</v>
      </c>
      <c r="I68" t="s">
        <v>609</v>
      </c>
      <c r="J68" s="1">
        <v>10</v>
      </c>
      <c r="K68" t="s">
        <v>610</v>
      </c>
      <c r="L68" s="1">
        <v>5</v>
      </c>
      <c r="M68" t="s">
        <v>611</v>
      </c>
      <c r="N68" s="1">
        <v>2.5</v>
      </c>
      <c r="O68" t="s">
        <v>612</v>
      </c>
      <c r="P68" s="1">
        <v>5</v>
      </c>
      <c r="Q68" t="s">
        <v>613</v>
      </c>
    </row>
    <row r="69" spans="1:17" x14ac:dyDescent="0.3">
      <c r="A69" t="s">
        <v>105</v>
      </c>
      <c r="B69" s="1">
        <v>8.1999999999999993</v>
      </c>
      <c r="C69" s="2" t="s">
        <v>107</v>
      </c>
      <c r="D69" s="1">
        <v>9.1999999999999993</v>
      </c>
      <c r="E69" t="s">
        <v>108</v>
      </c>
      <c r="F69" s="1">
        <v>8</v>
      </c>
      <c r="G69" t="s">
        <v>109</v>
      </c>
      <c r="H69" s="1">
        <v>7.76</v>
      </c>
      <c r="I69" t="s">
        <v>223</v>
      </c>
      <c r="J69" s="1">
        <v>9.1</v>
      </c>
      <c r="K69" t="s">
        <v>375</v>
      </c>
      <c r="L69" s="1">
        <v>8.8000000000000007</v>
      </c>
      <c r="M69" t="s">
        <v>376</v>
      </c>
      <c r="N69" s="1">
        <v>8.6999999999999993</v>
      </c>
      <c r="O69" t="s">
        <v>377</v>
      </c>
      <c r="P69" s="1">
        <v>8.6999999999999993</v>
      </c>
      <c r="Q69" t="s">
        <v>589</v>
      </c>
    </row>
    <row r="70" spans="1:17" x14ac:dyDescent="0.3">
      <c r="A70" t="s">
        <v>110</v>
      </c>
      <c r="B70" s="1">
        <v>7</v>
      </c>
      <c r="C70" t="s">
        <v>113</v>
      </c>
      <c r="D70" s="1">
        <v>9</v>
      </c>
      <c r="E70" t="s">
        <v>111</v>
      </c>
      <c r="F70" s="1">
        <v>8</v>
      </c>
      <c r="G70" t="s">
        <v>112</v>
      </c>
      <c r="H70" s="1">
        <v>3</v>
      </c>
      <c r="I70" t="s">
        <v>224</v>
      </c>
      <c r="J70" s="1">
        <v>9</v>
      </c>
      <c r="K70" t="s">
        <v>384</v>
      </c>
      <c r="L70" s="1">
        <v>9</v>
      </c>
      <c r="M70" t="s">
        <v>385</v>
      </c>
      <c r="N70" s="1">
        <v>10</v>
      </c>
      <c r="O70" t="s">
        <v>386</v>
      </c>
      <c r="P70" s="1">
        <v>9</v>
      </c>
      <c r="Q70" t="s">
        <v>588</v>
      </c>
    </row>
    <row r="71" spans="1:17" x14ac:dyDescent="0.3">
      <c r="A71" t="s">
        <v>114</v>
      </c>
      <c r="B71" s="1">
        <v>4</v>
      </c>
      <c r="C71" t="s">
        <v>115</v>
      </c>
      <c r="D71" s="1">
        <v>4</v>
      </c>
      <c r="E71" t="s">
        <v>115</v>
      </c>
      <c r="F71" s="1">
        <v>4</v>
      </c>
      <c r="G71" t="s">
        <v>586</v>
      </c>
      <c r="H71" s="1">
        <v>7</v>
      </c>
      <c r="I71" t="s">
        <v>225</v>
      </c>
      <c r="J71" s="1">
        <v>9</v>
      </c>
      <c r="K71" t="s">
        <v>388</v>
      </c>
      <c r="L71" s="1">
        <v>5</v>
      </c>
      <c r="M71" t="s">
        <v>387</v>
      </c>
      <c r="N71" s="1">
        <v>5</v>
      </c>
      <c r="O71" t="s">
        <v>387</v>
      </c>
      <c r="P71" s="1">
        <v>6</v>
      </c>
      <c r="Q71" t="s">
        <v>585</v>
      </c>
    </row>
    <row r="72" spans="1:17" x14ac:dyDescent="0.3">
      <c r="A72" t="s">
        <v>116</v>
      </c>
      <c r="B72" s="1">
        <v>4</v>
      </c>
      <c r="C72" t="s">
        <v>117</v>
      </c>
      <c r="D72" s="1">
        <v>4</v>
      </c>
      <c r="E72" t="s">
        <v>117</v>
      </c>
      <c r="F72" s="1">
        <v>6</v>
      </c>
      <c r="G72" t="s">
        <v>118</v>
      </c>
      <c r="H72" s="1">
        <v>2</v>
      </c>
      <c r="I72" t="s">
        <v>226</v>
      </c>
      <c r="J72" s="1">
        <v>3</v>
      </c>
      <c r="K72" t="s">
        <v>390</v>
      </c>
      <c r="L72" s="1">
        <v>4</v>
      </c>
      <c r="M72" t="s">
        <v>389</v>
      </c>
      <c r="N72" s="1">
        <v>3</v>
      </c>
      <c r="O72" t="s">
        <v>390</v>
      </c>
      <c r="P72" s="1">
        <v>2</v>
      </c>
      <c r="Q72" t="s">
        <v>587</v>
      </c>
    </row>
    <row r="73" spans="1:17" x14ac:dyDescent="0.3">
      <c r="A73" t="s">
        <v>119</v>
      </c>
      <c r="B73" s="1">
        <v>7</v>
      </c>
      <c r="C73" t="s">
        <v>120</v>
      </c>
      <c r="D73" s="1">
        <v>10</v>
      </c>
      <c r="E73" t="s">
        <v>121</v>
      </c>
      <c r="F73" s="1">
        <v>7</v>
      </c>
      <c r="G73" t="s">
        <v>122</v>
      </c>
      <c r="H73" s="1">
        <v>7</v>
      </c>
      <c r="I73" t="s">
        <v>228</v>
      </c>
      <c r="J73" s="1">
        <v>8</v>
      </c>
      <c r="K73" t="s">
        <v>584</v>
      </c>
      <c r="L73" s="1">
        <v>9</v>
      </c>
      <c r="M73" t="s">
        <v>391</v>
      </c>
      <c r="N73" s="1">
        <v>7</v>
      </c>
      <c r="O73" t="s">
        <v>392</v>
      </c>
      <c r="P73" s="1">
        <v>9</v>
      </c>
      <c r="Q73" t="s">
        <v>583</v>
      </c>
    </row>
    <row r="74" spans="1:17" x14ac:dyDescent="0.3">
      <c r="A74" t="s">
        <v>123</v>
      </c>
      <c r="B74" s="1">
        <v>3</v>
      </c>
      <c r="C74" t="s">
        <v>124</v>
      </c>
      <c r="D74" s="1">
        <v>8</v>
      </c>
      <c r="E74" t="s">
        <v>126</v>
      </c>
      <c r="F74" s="1">
        <v>3</v>
      </c>
      <c r="G74" t="s">
        <v>125</v>
      </c>
      <c r="H74" s="1">
        <v>8</v>
      </c>
      <c r="I74" t="s">
        <v>454</v>
      </c>
      <c r="J74" s="1">
        <v>7</v>
      </c>
      <c r="K74" t="s">
        <v>453</v>
      </c>
      <c r="L74" s="1">
        <v>7</v>
      </c>
      <c r="M74" t="s">
        <v>452</v>
      </c>
      <c r="N74" s="1">
        <v>8</v>
      </c>
      <c r="O74" t="s">
        <v>455</v>
      </c>
      <c r="P74" s="1">
        <v>9</v>
      </c>
      <c r="Q74" t="s">
        <v>563</v>
      </c>
    </row>
    <row r="75" spans="1:17" x14ac:dyDescent="0.3">
      <c r="A75" t="s">
        <v>153</v>
      </c>
      <c r="B75" s="1">
        <v>6</v>
      </c>
      <c r="C75" t="s">
        <v>234</v>
      </c>
      <c r="D75" s="1">
        <v>5</v>
      </c>
      <c r="E75" t="s">
        <v>151</v>
      </c>
      <c r="F75" s="1">
        <v>5</v>
      </c>
      <c r="G75" t="s">
        <v>152</v>
      </c>
      <c r="H75" s="1">
        <v>4</v>
      </c>
      <c r="I75" t="s">
        <v>235</v>
      </c>
      <c r="J75" s="1">
        <v>6</v>
      </c>
      <c r="K75" t="s">
        <v>412</v>
      </c>
      <c r="L75" s="1">
        <v>10</v>
      </c>
      <c r="M75" t="s">
        <v>413</v>
      </c>
      <c r="N75" s="1">
        <v>5</v>
      </c>
      <c r="O75" t="s">
        <v>414</v>
      </c>
      <c r="P75" s="1">
        <v>9</v>
      </c>
      <c r="Q75" t="s">
        <v>562</v>
      </c>
    </row>
    <row r="76" spans="1:17" x14ac:dyDescent="0.3">
      <c r="A76" t="s">
        <v>129</v>
      </c>
      <c r="B76" s="1">
        <v>10</v>
      </c>
      <c r="C76" t="s">
        <v>132</v>
      </c>
      <c r="D76" s="1">
        <v>7</v>
      </c>
      <c r="E76" t="s">
        <v>131</v>
      </c>
      <c r="F76" s="1">
        <v>5</v>
      </c>
      <c r="G76" t="s">
        <v>133</v>
      </c>
      <c r="H76" s="1">
        <v>1</v>
      </c>
      <c r="I76" t="s">
        <v>230</v>
      </c>
      <c r="J76" s="1">
        <v>8</v>
      </c>
      <c r="K76" t="s">
        <v>397</v>
      </c>
      <c r="L76" s="1">
        <v>10</v>
      </c>
      <c r="M76" t="s">
        <v>398</v>
      </c>
      <c r="N76" s="1">
        <v>9</v>
      </c>
      <c r="O76" t="s">
        <v>399</v>
      </c>
      <c r="P76" s="1">
        <v>10</v>
      </c>
      <c r="Q76" t="s">
        <v>561</v>
      </c>
    </row>
    <row r="77" spans="1:17" x14ac:dyDescent="0.3">
      <c r="A77" t="s">
        <v>261</v>
      </c>
      <c r="B77" s="1">
        <v>10</v>
      </c>
      <c r="C77" s="3" t="s">
        <v>269</v>
      </c>
      <c r="D77" s="1">
        <v>2</v>
      </c>
      <c r="E77" s="3" t="s">
        <v>270</v>
      </c>
      <c r="F77" s="1">
        <v>6</v>
      </c>
      <c r="G77" s="3" t="s">
        <v>440</v>
      </c>
      <c r="H77" s="1">
        <v>10</v>
      </c>
      <c r="I77" s="3" t="s">
        <v>262</v>
      </c>
      <c r="J77" s="1">
        <v>9</v>
      </c>
      <c r="K77" t="s">
        <v>439</v>
      </c>
      <c r="L77" s="1">
        <v>7</v>
      </c>
      <c r="M77" t="s">
        <v>441</v>
      </c>
      <c r="N77" s="1">
        <v>8</v>
      </c>
      <c r="O77" t="s">
        <v>442</v>
      </c>
      <c r="P77" s="1">
        <v>7</v>
      </c>
      <c r="Q77" t="s">
        <v>560</v>
      </c>
    </row>
    <row r="78" spans="1:17" x14ac:dyDescent="0.3">
      <c r="A78" t="s">
        <v>591</v>
      </c>
      <c r="B78">
        <v>4</v>
      </c>
      <c r="C78" s="3" t="s">
        <v>592</v>
      </c>
      <c r="D78" s="1">
        <v>1</v>
      </c>
      <c r="E78" s="3" t="s">
        <v>594</v>
      </c>
      <c r="F78" s="1">
        <v>6</v>
      </c>
      <c r="G78" t="s">
        <v>596</v>
      </c>
      <c r="H78" s="1">
        <v>5</v>
      </c>
      <c r="I78" t="s">
        <v>607</v>
      </c>
      <c r="J78" s="1">
        <v>0</v>
      </c>
      <c r="K78" t="s">
        <v>436</v>
      </c>
      <c r="L78" s="1">
        <v>7</v>
      </c>
      <c r="M78" t="s">
        <v>597</v>
      </c>
      <c r="N78" s="1">
        <v>1</v>
      </c>
      <c r="O78" t="s">
        <v>598</v>
      </c>
      <c r="P78" s="1">
        <v>6</v>
      </c>
      <c r="Q78" t="s">
        <v>599</v>
      </c>
    </row>
    <row r="79" spans="1:17" x14ac:dyDescent="0.3">
      <c r="A79" t="s">
        <v>627</v>
      </c>
      <c r="B79" s="1">
        <v>10</v>
      </c>
      <c r="C79" t="s">
        <v>630</v>
      </c>
      <c r="D79" s="1">
        <v>0</v>
      </c>
      <c r="E79" t="s">
        <v>628</v>
      </c>
      <c r="F79" s="1">
        <v>10</v>
      </c>
      <c r="G79" t="s">
        <v>641</v>
      </c>
      <c r="H79" s="1">
        <v>0</v>
      </c>
      <c r="I79" t="s">
        <v>629</v>
      </c>
      <c r="J79" s="1">
        <v>0</v>
      </c>
      <c r="K79" t="s">
        <v>640</v>
      </c>
      <c r="L79" s="1">
        <v>10</v>
      </c>
      <c r="M79" t="s">
        <v>639</v>
      </c>
      <c r="N79" s="1">
        <v>0</v>
      </c>
      <c r="O79" t="s">
        <v>629</v>
      </c>
      <c r="P79" s="1">
        <v>10</v>
      </c>
      <c r="Q79" t="s">
        <v>638</v>
      </c>
    </row>
    <row r="80" spans="1:17" x14ac:dyDescent="0.3">
      <c r="A80" t="s">
        <v>636</v>
      </c>
      <c r="B80" s="1">
        <v>9</v>
      </c>
      <c r="C80" t="s">
        <v>643</v>
      </c>
      <c r="D80" s="1">
        <v>9</v>
      </c>
      <c r="E80" t="s">
        <v>644</v>
      </c>
      <c r="F80" s="1">
        <v>7</v>
      </c>
      <c r="G80" t="s">
        <v>645</v>
      </c>
      <c r="H80" s="1">
        <v>2</v>
      </c>
      <c r="I80" t="s">
        <v>648</v>
      </c>
      <c r="J80" s="1">
        <v>9</v>
      </c>
      <c r="K80" t="s">
        <v>653</v>
      </c>
      <c r="L80" s="1">
        <v>6</v>
      </c>
      <c r="M80" t="s">
        <v>656</v>
      </c>
      <c r="N80" s="1">
        <v>7</v>
      </c>
      <c r="O80" t="s">
        <v>660</v>
      </c>
      <c r="P80" s="1">
        <v>8</v>
      </c>
      <c r="Q80" t="s">
        <v>661</v>
      </c>
    </row>
    <row r="81" spans="1:17" x14ac:dyDescent="0.3">
      <c r="A81" t="s">
        <v>637</v>
      </c>
      <c r="B81" s="1">
        <v>9</v>
      </c>
      <c r="C81" t="s">
        <v>642</v>
      </c>
      <c r="D81" s="1">
        <v>9</v>
      </c>
      <c r="E81" t="s">
        <v>642</v>
      </c>
      <c r="F81" s="1">
        <v>9</v>
      </c>
      <c r="G81" t="s">
        <v>646</v>
      </c>
      <c r="H81" s="1">
        <v>7</v>
      </c>
      <c r="I81" t="s">
        <v>651</v>
      </c>
      <c r="J81" s="1">
        <v>9</v>
      </c>
      <c r="K81" t="s">
        <v>654</v>
      </c>
      <c r="L81" s="1">
        <v>8</v>
      </c>
      <c r="M81" t="s">
        <v>657</v>
      </c>
      <c r="N81" s="1">
        <v>2</v>
      </c>
      <c r="O81" t="s">
        <v>659</v>
      </c>
      <c r="P81" s="1">
        <v>8</v>
      </c>
      <c r="Q81" t="s">
        <v>662</v>
      </c>
    </row>
    <row r="82" spans="1:17" x14ac:dyDescent="0.3">
      <c r="A82" t="s">
        <v>650</v>
      </c>
      <c r="B82" s="1">
        <v>9</v>
      </c>
      <c r="C82" t="s">
        <v>633</v>
      </c>
      <c r="D82" s="1">
        <v>5</v>
      </c>
      <c r="E82" t="s">
        <v>626</v>
      </c>
      <c r="F82" s="1">
        <v>5</v>
      </c>
      <c r="G82" t="s">
        <v>652</v>
      </c>
      <c r="H82" s="1">
        <v>5</v>
      </c>
      <c r="I82" t="s">
        <v>649</v>
      </c>
      <c r="J82" s="1">
        <v>9</v>
      </c>
      <c r="K82" t="s">
        <v>655</v>
      </c>
      <c r="L82" s="1">
        <v>6</v>
      </c>
      <c r="M82" t="s">
        <v>658</v>
      </c>
      <c r="N82" s="1">
        <v>7</v>
      </c>
      <c r="O82" t="s">
        <v>664</v>
      </c>
      <c r="P82" s="1">
        <v>8</v>
      </c>
      <c r="Q82" t="s">
        <v>663</v>
      </c>
    </row>
    <row r="83" spans="1:17" x14ac:dyDescent="0.3">
      <c r="A83" s="3" t="s">
        <v>683</v>
      </c>
      <c r="B83">
        <v>8</v>
      </c>
      <c r="C83" t="s">
        <v>684</v>
      </c>
      <c r="D83">
        <v>7</v>
      </c>
      <c r="E83" t="s">
        <v>685</v>
      </c>
      <c r="F83">
        <v>6</v>
      </c>
      <c r="G83" t="s">
        <v>686</v>
      </c>
      <c r="H83">
        <v>8</v>
      </c>
      <c r="I83" t="s">
        <v>687</v>
      </c>
      <c r="J83">
        <v>10</v>
      </c>
      <c r="K83" t="s">
        <v>688</v>
      </c>
      <c r="L83">
        <v>6</v>
      </c>
      <c r="M83" t="s">
        <v>689</v>
      </c>
      <c r="N83">
        <v>7</v>
      </c>
      <c r="O83" t="s">
        <v>690</v>
      </c>
      <c r="P83" s="1">
        <v>9</v>
      </c>
      <c r="Q83" t="s">
        <v>691</v>
      </c>
    </row>
    <row r="84" spans="1:17" x14ac:dyDescent="0.3">
      <c r="A84" s="3" t="s">
        <v>614</v>
      </c>
      <c r="B84" s="1">
        <f>SUBTOTAL(109,GameScores[Horizon Zero Dawn])</f>
        <v>556.70000000000005</v>
      </c>
      <c r="C84" s="1"/>
      <c r="D84" s="1">
        <f>SUBTOTAL(109,GameScores[God of War])</f>
        <v>486.8</v>
      </c>
      <c r="E84" s="1"/>
      <c r="F84" s="1">
        <f>SUBTOTAL(109,GameScores[Horizon Forbidden West])</f>
        <v>545</v>
      </c>
      <c r="G84" s="1"/>
      <c r="H84" s="1">
        <f>SUBTOTAL(109,GameScores[Cyberpunk])</f>
        <v>465.71999999999997</v>
      </c>
      <c r="I84" s="1"/>
      <c r="J84" s="1">
        <f>SUBTOTAL(109,GameScores[Mass Effect 2])</f>
        <v>550.20000000000005</v>
      </c>
      <c r="K84" s="1"/>
      <c r="L84" s="1">
        <f>SUBTOTAL(109,GameScores[Skyrim])</f>
        <v>557.1</v>
      </c>
      <c r="M84" s="1"/>
      <c r="N84" s="1">
        <f>SUBTOTAL(109,GameScores[Deus Ex  Human Revolution])</f>
        <v>440.09999999999997</v>
      </c>
      <c r="O84" s="1"/>
      <c r="P84" s="1">
        <f>SUBTOTAL(109,GameScores[Witcher 3])</f>
        <v>567.5</v>
      </c>
    </row>
    <row r="88" spans="1:17" x14ac:dyDescent="0.3">
      <c r="A88" t="s">
        <v>719</v>
      </c>
      <c r="B88" t="s">
        <v>717</v>
      </c>
      <c r="C88" t="s">
        <v>708</v>
      </c>
      <c r="D88" t="s">
        <v>1</v>
      </c>
      <c r="E88" t="s">
        <v>709</v>
      </c>
      <c r="F88" t="s">
        <v>718</v>
      </c>
      <c r="G88" t="s">
        <v>710</v>
      </c>
      <c r="H88" t="s">
        <v>195</v>
      </c>
      <c r="I88" t="s">
        <v>711</v>
      </c>
      <c r="J88" t="s">
        <v>471</v>
      </c>
      <c r="K88" t="s">
        <v>712</v>
      </c>
      <c r="L88" t="s">
        <v>252</v>
      </c>
      <c r="M88" t="s">
        <v>713</v>
      </c>
      <c r="N88" t="s">
        <v>473</v>
      </c>
      <c r="O88" t="s">
        <v>714</v>
      </c>
      <c r="P88" t="s">
        <v>489</v>
      </c>
      <c r="Q88" t="s">
        <v>715</v>
      </c>
    </row>
    <row r="89" spans="1:17" x14ac:dyDescent="0.3">
      <c r="A89" s="1" t="s">
        <v>719</v>
      </c>
      <c r="B89" s="1">
        <f t="shared" ref="B89" si="0">SUM(B2:B83,B223:B228)</f>
        <v>610.70000000000005</v>
      </c>
      <c r="C89" s="1"/>
      <c r="D89" s="1">
        <f t="shared" ref="D89" si="1">SUM(D223:D228,D2:D83)</f>
        <v>517.79999999999995</v>
      </c>
      <c r="E89" s="1"/>
      <c r="F89" s="1">
        <f t="shared" ref="F89" si="2">SUM(F2:F83,F223:F228)</f>
        <v>590</v>
      </c>
      <c r="G89" s="1"/>
      <c r="H89" s="1">
        <f>SUM(H2:H83,H223:H228)</f>
        <v>495.71999999999997</v>
      </c>
      <c r="I89" s="1"/>
      <c r="J89" s="1">
        <f>SUM(J2:J83,J223:J228)</f>
        <v>595.20000000000005</v>
      </c>
      <c r="K89" s="1"/>
      <c r="L89" s="1">
        <f>SUM(L2:L83,L223:L228)</f>
        <v>599.1</v>
      </c>
      <c r="M89" s="1"/>
      <c r="N89" s="1">
        <f>SUM(N2:N83,N223:N228)</f>
        <v>479.09999999999997</v>
      </c>
      <c r="O89" s="1"/>
      <c r="P89" s="1">
        <f>SUM(P2:P83,P223:P228)</f>
        <v>596.5</v>
      </c>
    </row>
    <row r="92" spans="1:17" x14ac:dyDescent="0.3">
      <c r="A92" s="1" t="s">
        <v>476</v>
      </c>
    </row>
    <row r="93" spans="1:17" x14ac:dyDescent="0.3">
      <c r="A93" t="s">
        <v>467</v>
      </c>
      <c r="B93" t="s">
        <v>0</v>
      </c>
      <c r="C93" t="s">
        <v>23</v>
      </c>
      <c r="D93" t="s">
        <v>1</v>
      </c>
      <c r="E93" t="s">
        <v>468</v>
      </c>
      <c r="F93" t="s">
        <v>469</v>
      </c>
      <c r="G93" t="s">
        <v>76</v>
      </c>
      <c r="H93" t="s">
        <v>195</v>
      </c>
      <c r="I93" t="s">
        <v>470</v>
      </c>
      <c r="J93" t="s">
        <v>471</v>
      </c>
      <c r="K93" t="s">
        <v>359</v>
      </c>
      <c r="L93" t="s">
        <v>252</v>
      </c>
      <c r="M93" t="s">
        <v>472</v>
      </c>
      <c r="N93" t="s">
        <v>473</v>
      </c>
      <c r="O93" t="s">
        <v>260</v>
      </c>
      <c r="P93" t="s">
        <v>489</v>
      </c>
      <c r="Q93" t="s">
        <v>490</v>
      </c>
    </row>
    <row r="94" spans="1:17" x14ac:dyDescent="0.3">
      <c r="A94" t="s">
        <v>7</v>
      </c>
      <c r="B94" s="1">
        <v>7</v>
      </c>
      <c r="C94" t="s">
        <v>31</v>
      </c>
      <c r="D94" s="1">
        <v>8</v>
      </c>
      <c r="E94" t="s">
        <v>60</v>
      </c>
      <c r="F94" s="1">
        <v>8</v>
      </c>
      <c r="G94" t="s">
        <v>31</v>
      </c>
      <c r="H94" s="1">
        <v>6</v>
      </c>
      <c r="I94" t="s">
        <v>293</v>
      </c>
      <c r="J94" s="1">
        <v>10</v>
      </c>
      <c r="K94" t="s">
        <v>295</v>
      </c>
      <c r="L94" s="1">
        <v>6</v>
      </c>
      <c r="M94" t="s">
        <v>305</v>
      </c>
      <c r="N94" s="1">
        <v>10</v>
      </c>
      <c r="O94" t="s">
        <v>308</v>
      </c>
      <c r="P94" s="1">
        <v>6</v>
      </c>
      <c r="Q94" t="s">
        <v>521</v>
      </c>
    </row>
    <row r="95" spans="1:17" x14ac:dyDescent="0.3">
      <c r="A95" t="s">
        <v>8</v>
      </c>
      <c r="B95" s="1">
        <v>7</v>
      </c>
      <c r="C95" t="s">
        <v>32</v>
      </c>
      <c r="D95" s="1">
        <v>6</v>
      </c>
      <c r="E95" t="s">
        <v>33</v>
      </c>
      <c r="F95" s="1">
        <v>7</v>
      </c>
      <c r="G95" t="s">
        <v>78</v>
      </c>
      <c r="H95" s="1">
        <v>8</v>
      </c>
      <c r="I95" t="s">
        <v>203</v>
      </c>
      <c r="J95" s="1">
        <v>10</v>
      </c>
      <c r="K95" t="s">
        <v>294</v>
      </c>
      <c r="L95" s="1">
        <v>6</v>
      </c>
      <c r="M95" t="s">
        <v>306</v>
      </c>
      <c r="N95" s="1">
        <v>10</v>
      </c>
      <c r="O95" t="s">
        <v>309</v>
      </c>
      <c r="P95" s="1">
        <v>10</v>
      </c>
      <c r="Q95" t="s">
        <v>523</v>
      </c>
    </row>
    <row r="96" spans="1:17" x14ac:dyDescent="0.3">
      <c r="A96" t="s">
        <v>9</v>
      </c>
      <c r="B96" s="1">
        <v>6</v>
      </c>
      <c r="C96" t="s">
        <v>34</v>
      </c>
      <c r="D96" s="1">
        <v>9</v>
      </c>
      <c r="E96" t="s">
        <v>61</v>
      </c>
      <c r="F96" s="1">
        <v>7.5</v>
      </c>
      <c r="G96" t="s">
        <v>79</v>
      </c>
      <c r="H96" s="1">
        <v>8</v>
      </c>
      <c r="I96" t="s">
        <v>204</v>
      </c>
      <c r="J96" s="1">
        <v>10</v>
      </c>
      <c r="K96" t="s">
        <v>310</v>
      </c>
      <c r="L96" s="1">
        <v>8</v>
      </c>
      <c r="M96" t="s">
        <v>311</v>
      </c>
      <c r="N96" s="1">
        <v>10</v>
      </c>
      <c r="O96" t="s">
        <v>312</v>
      </c>
      <c r="P96" s="1">
        <v>8</v>
      </c>
      <c r="Q96" t="s">
        <v>524</v>
      </c>
    </row>
    <row r="97" spans="1:17" x14ac:dyDescent="0.3">
      <c r="A97" t="s">
        <v>10</v>
      </c>
      <c r="B97" s="1">
        <v>10</v>
      </c>
      <c r="C97" t="s">
        <v>62</v>
      </c>
      <c r="D97" s="1">
        <v>8</v>
      </c>
      <c r="E97" t="s">
        <v>35</v>
      </c>
      <c r="F97" s="1">
        <v>10</v>
      </c>
      <c r="G97" t="s">
        <v>62</v>
      </c>
      <c r="H97" s="1">
        <v>8</v>
      </c>
      <c r="I97" t="s">
        <v>205</v>
      </c>
      <c r="J97" s="1">
        <v>10</v>
      </c>
      <c r="K97" t="s">
        <v>313</v>
      </c>
      <c r="L97" s="1">
        <v>10</v>
      </c>
      <c r="M97" t="s">
        <v>314</v>
      </c>
      <c r="N97" s="1">
        <v>10</v>
      </c>
      <c r="O97" t="s">
        <v>315</v>
      </c>
      <c r="P97" s="1">
        <v>10</v>
      </c>
      <c r="Q97" t="s">
        <v>525</v>
      </c>
    </row>
    <row r="98" spans="1:17" x14ac:dyDescent="0.3">
      <c r="A98" t="s">
        <v>11</v>
      </c>
      <c r="B98" s="1">
        <v>10</v>
      </c>
      <c r="C98" t="s">
        <v>36</v>
      </c>
      <c r="D98" s="1">
        <v>10</v>
      </c>
      <c r="E98" t="s">
        <v>37</v>
      </c>
      <c r="F98" s="1">
        <v>8</v>
      </c>
      <c r="G98" t="s">
        <v>94</v>
      </c>
      <c r="H98" s="1">
        <v>8</v>
      </c>
      <c r="I98" t="s">
        <v>206</v>
      </c>
      <c r="J98" s="1">
        <v>8</v>
      </c>
      <c r="K98" t="s">
        <v>316</v>
      </c>
      <c r="L98" s="1">
        <v>5</v>
      </c>
      <c r="M98" t="s">
        <v>317</v>
      </c>
      <c r="N98" s="1">
        <v>7</v>
      </c>
      <c r="O98" t="s">
        <v>318</v>
      </c>
      <c r="P98" s="1">
        <v>5</v>
      </c>
      <c r="Q98" t="s">
        <v>535</v>
      </c>
    </row>
    <row r="99" spans="1:17" x14ac:dyDescent="0.3">
      <c r="A99" t="s">
        <v>12</v>
      </c>
      <c r="B99" s="1">
        <v>6</v>
      </c>
      <c r="C99" t="s">
        <v>38</v>
      </c>
      <c r="D99" s="1">
        <v>9</v>
      </c>
      <c r="E99" t="s">
        <v>63</v>
      </c>
      <c r="F99" s="1">
        <v>8</v>
      </c>
      <c r="G99" t="s">
        <v>95</v>
      </c>
      <c r="H99" s="1">
        <v>7</v>
      </c>
      <c r="I99" t="s">
        <v>207</v>
      </c>
      <c r="J99" s="1">
        <v>10</v>
      </c>
      <c r="K99" t="s">
        <v>321</v>
      </c>
      <c r="L99" s="1">
        <v>7</v>
      </c>
      <c r="M99" t="s">
        <v>319</v>
      </c>
      <c r="N99" s="1">
        <v>7</v>
      </c>
      <c r="O99" t="s">
        <v>320</v>
      </c>
      <c r="P99" s="1">
        <v>6</v>
      </c>
      <c r="Q99" t="s">
        <v>536</v>
      </c>
    </row>
    <row r="100" spans="1:17" x14ac:dyDescent="0.3">
      <c r="A100" t="s">
        <v>14</v>
      </c>
      <c r="B100" s="1">
        <v>6</v>
      </c>
      <c r="C100" t="s">
        <v>40</v>
      </c>
      <c r="D100" s="1">
        <v>9</v>
      </c>
      <c r="E100" t="s">
        <v>41</v>
      </c>
      <c r="F100" s="1">
        <v>6</v>
      </c>
      <c r="G100" t="s">
        <v>40</v>
      </c>
      <c r="H100" s="1">
        <v>9</v>
      </c>
      <c r="I100" t="s">
        <v>209</v>
      </c>
      <c r="J100" s="1">
        <v>9</v>
      </c>
      <c r="K100" t="s">
        <v>325</v>
      </c>
      <c r="L100" s="1">
        <v>6</v>
      </c>
      <c r="M100" t="s">
        <v>326</v>
      </c>
      <c r="N100" s="1">
        <v>8</v>
      </c>
      <c r="O100" t="s">
        <v>327</v>
      </c>
      <c r="P100" s="1">
        <v>5</v>
      </c>
      <c r="Q100" t="s">
        <v>537</v>
      </c>
    </row>
    <row r="101" spans="1:17" x14ac:dyDescent="0.3">
      <c r="A101" t="s">
        <v>19</v>
      </c>
      <c r="B101" s="1">
        <v>8</v>
      </c>
      <c r="C101" t="s">
        <v>48</v>
      </c>
      <c r="D101" s="1">
        <v>10</v>
      </c>
      <c r="E101" t="s">
        <v>49</v>
      </c>
      <c r="F101" s="1">
        <v>7</v>
      </c>
      <c r="G101" t="s">
        <v>97</v>
      </c>
      <c r="H101" s="1">
        <v>6</v>
      </c>
      <c r="I101" t="s">
        <v>213</v>
      </c>
      <c r="J101" s="1">
        <v>5</v>
      </c>
      <c r="K101" t="s">
        <v>341</v>
      </c>
      <c r="L101" s="1">
        <v>4</v>
      </c>
      <c r="M101" t="s">
        <v>342</v>
      </c>
      <c r="N101" s="1">
        <v>8</v>
      </c>
      <c r="O101" t="s">
        <v>343</v>
      </c>
      <c r="P101" s="1">
        <v>5</v>
      </c>
      <c r="Q101" t="s">
        <v>538</v>
      </c>
    </row>
    <row r="102" spans="1:17" x14ac:dyDescent="0.3">
      <c r="A102" t="s">
        <v>22</v>
      </c>
      <c r="B102" s="1">
        <v>6</v>
      </c>
      <c r="C102" t="s">
        <v>54</v>
      </c>
      <c r="D102" s="1">
        <v>9</v>
      </c>
      <c r="E102" t="s">
        <v>55</v>
      </c>
      <c r="F102" s="1">
        <v>7</v>
      </c>
      <c r="G102" t="s">
        <v>80</v>
      </c>
      <c r="H102" s="1">
        <v>5</v>
      </c>
      <c r="I102" t="s">
        <v>216</v>
      </c>
      <c r="J102" s="1">
        <v>8</v>
      </c>
      <c r="K102" t="s">
        <v>351</v>
      </c>
      <c r="L102" s="1">
        <v>10</v>
      </c>
      <c r="M102" t="s">
        <v>352</v>
      </c>
      <c r="N102" s="1">
        <v>6</v>
      </c>
      <c r="O102" t="s">
        <v>355</v>
      </c>
      <c r="P102" s="1">
        <v>9</v>
      </c>
      <c r="Q102" t="s">
        <v>615</v>
      </c>
    </row>
    <row r="103" spans="1:17" x14ac:dyDescent="0.3">
      <c r="A103" t="s">
        <v>127</v>
      </c>
      <c r="B103" s="1">
        <v>10</v>
      </c>
      <c r="C103" t="s">
        <v>154</v>
      </c>
      <c r="D103" s="1">
        <v>8</v>
      </c>
      <c r="E103" t="s">
        <v>155</v>
      </c>
      <c r="F103" s="1">
        <v>6</v>
      </c>
      <c r="G103" t="s">
        <v>156</v>
      </c>
      <c r="H103" s="1">
        <v>5</v>
      </c>
      <c r="I103" t="s">
        <v>229</v>
      </c>
      <c r="J103" s="1">
        <v>10</v>
      </c>
      <c r="K103" t="s">
        <v>393</v>
      </c>
      <c r="L103" s="1">
        <v>8</v>
      </c>
      <c r="M103" t="s">
        <v>394</v>
      </c>
      <c r="N103" s="1">
        <v>7</v>
      </c>
      <c r="O103" t="s">
        <v>395</v>
      </c>
      <c r="P103" s="1">
        <v>5</v>
      </c>
      <c r="Q103" t="s">
        <v>539</v>
      </c>
    </row>
    <row r="104" spans="1:17" x14ac:dyDescent="0.3">
      <c r="A104" t="s">
        <v>128</v>
      </c>
      <c r="B104" s="1">
        <v>10</v>
      </c>
      <c r="C104" t="s">
        <v>157</v>
      </c>
      <c r="D104" s="1">
        <v>8</v>
      </c>
      <c r="E104" t="s">
        <v>158</v>
      </c>
      <c r="F104" s="1">
        <v>7</v>
      </c>
      <c r="G104" t="s">
        <v>162</v>
      </c>
      <c r="H104" s="1">
        <v>4</v>
      </c>
      <c r="I104" t="s">
        <v>236</v>
      </c>
      <c r="J104" s="1">
        <v>3</v>
      </c>
      <c r="K104" t="s">
        <v>396</v>
      </c>
      <c r="L104" s="1">
        <v>4</v>
      </c>
      <c r="M104" t="s">
        <v>465</v>
      </c>
      <c r="N104" s="1">
        <v>7</v>
      </c>
      <c r="O104" t="s">
        <v>463</v>
      </c>
      <c r="P104" s="1">
        <v>5</v>
      </c>
      <c r="Q104" t="s">
        <v>540</v>
      </c>
    </row>
    <row r="105" spans="1:17" x14ac:dyDescent="0.3">
      <c r="A105" t="s">
        <v>187</v>
      </c>
      <c r="B105" s="1">
        <v>5</v>
      </c>
      <c r="C105" t="s">
        <v>194</v>
      </c>
      <c r="D105" s="1">
        <v>2</v>
      </c>
      <c r="E105" t="s">
        <v>192</v>
      </c>
      <c r="F105" s="1">
        <v>3.5</v>
      </c>
      <c r="G105" t="s">
        <v>193</v>
      </c>
      <c r="H105" s="1">
        <v>2</v>
      </c>
      <c r="I105" t="s">
        <v>242</v>
      </c>
      <c r="J105" s="1">
        <v>6</v>
      </c>
      <c r="K105" t="s">
        <v>431</v>
      </c>
      <c r="L105" s="1">
        <v>4</v>
      </c>
      <c r="M105" t="s">
        <v>432</v>
      </c>
      <c r="N105" s="1">
        <v>4</v>
      </c>
      <c r="O105" t="s">
        <v>433</v>
      </c>
      <c r="P105" s="1">
        <v>8</v>
      </c>
      <c r="Q105" t="s">
        <v>541</v>
      </c>
    </row>
    <row r="106" spans="1:17" x14ac:dyDescent="0.3">
      <c r="A106" t="s">
        <v>188</v>
      </c>
      <c r="B106" s="1">
        <v>6</v>
      </c>
      <c r="C106" t="s">
        <v>191</v>
      </c>
      <c r="D106" s="1">
        <v>8</v>
      </c>
      <c r="E106" t="s">
        <v>190</v>
      </c>
      <c r="F106" s="1">
        <v>4</v>
      </c>
      <c r="G106" t="s">
        <v>189</v>
      </c>
      <c r="H106" s="1">
        <v>9</v>
      </c>
      <c r="I106" t="s">
        <v>245</v>
      </c>
      <c r="J106" s="1">
        <v>9</v>
      </c>
      <c r="K106" t="s">
        <v>434</v>
      </c>
      <c r="L106" s="1">
        <v>8</v>
      </c>
      <c r="M106" t="s">
        <v>435</v>
      </c>
      <c r="N106" s="1">
        <v>10</v>
      </c>
      <c r="O106" t="s">
        <v>436</v>
      </c>
      <c r="P106" s="1">
        <v>10</v>
      </c>
      <c r="Q106" t="s">
        <v>337</v>
      </c>
    </row>
    <row r="107" spans="1:17" x14ac:dyDescent="0.3">
      <c r="A107" t="s">
        <v>247</v>
      </c>
      <c r="B107" s="1">
        <v>4.5</v>
      </c>
      <c r="C107" s="3" t="s">
        <v>249</v>
      </c>
      <c r="D107" s="1">
        <v>4</v>
      </c>
      <c r="E107" s="3" t="s">
        <v>250</v>
      </c>
      <c r="F107" s="1">
        <v>4.5</v>
      </c>
      <c r="G107" s="3" t="s">
        <v>251</v>
      </c>
      <c r="H107" s="1">
        <v>3</v>
      </c>
      <c r="I107" s="3" t="s">
        <v>248</v>
      </c>
      <c r="J107" s="1">
        <v>5</v>
      </c>
      <c r="K107" t="s">
        <v>437</v>
      </c>
      <c r="L107" s="1">
        <v>3</v>
      </c>
      <c r="M107" s="4" t="s">
        <v>438</v>
      </c>
      <c r="N107" s="1">
        <v>3</v>
      </c>
      <c r="O107" t="s">
        <v>415</v>
      </c>
      <c r="P107" s="1">
        <v>5</v>
      </c>
      <c r="Q107" t="s">
        <v>380</v>
      </c>
    </row>
    <row r="108" spans="1:17" x14ac:dyDescent="0.3">
      <c r="A108" t="s">
        <v>159</v>
      </c>
      <c r="B108" s="1">
        <v>6</v>
      </c>
      <c r="C108" t="s">
        <v>186</v>
      </c>
      <c r="D108" s="1">
        <v>3</v>
      </c>
      <c r="E108" t="s">
        <v>161</v>
      </c>
      <c r="F108" s="1">
        <v>6</v>
      </c>
      <c r="G108" t="s">
        <v>160</v>
      </c>
      <c r="H108" s="1">
        <v>4</v>
      </c>
      <c r="I108" t="s">
        <v>227</v>
      </c>
      <c r="J108" s="1">
        <v>6</v>
      </c>
      <c r="K108" t="s">
        <v>418</v>
      </c>
      <c r="L108" s="1">
        <v>2</v>
      </c>
      <c r="M108" t="s">
        <v>417</v>
      </c>
      <c r="N108" s="1">
        <v>8</v>
      </c>
      <c r="O108" t="s">
        <v>416</v>
      </c>
      <c r="P108" s="1">
        <v>4</v>
      </c>
      <c r="Q108" t="s">
        <v>416</v>
      </c>
    </row>
    <row r="109" spans="1:17" x14ac:dyDescent="0.3">
      <c r="A109" t="s">
        <v>87</v>
      </c>
      <c r="B109">
        <v>9</v>
      </c>
      <c r="C109" t="s">
        <v>89</v>
      </c>
      <c r="D109">
        <v>9.5</v>
      </c>
      <c r="E109" t="s">
        <v>91</v>
      </c>
      <c r="F109" s="1">
        <v>6</v>
      </c>
      <c r="G109" t="s">
        <v>93</v>
      </c>
      <c r="H109" s="1">
        <v>8</v>
      </c>
      <c r="I109" t="s">
        <v>220</v>
      </c>
      <c r="J109" s="1">
        <v>9</v>
      </c>
      <c r="K109" t="s">
        <v>369</v>
      </c>
      <c r="L109" s="1">
        <v>9</v>
      </c>
      <c r="M109" t="s">
        <v>370</v>
      </c>
      <c r="N109" s="1">
        <v>8</v>
      </c>
      <c r="O109" t="s">
        <v>371</v>
      </c>
      <c r="P109" s="1">
        <v>3</v>
      </c>
      <c r="Q109" t="s">
        <v>542</v>
      </c>
    </row>
    <row r="110" spans="1:17" x14ac:dyDescent="0.3">
      <c r="A110" t="s">
        <v>98</v>
      </c>
      <c r="B110" s="1">
        <v>12</v>
      </c>
      <c r="C110" t="s">
        <v>100</v>
      </c>
      <c r="D110" s="1">
        <v>10</v>
      </c>
      <c r="E110" t="s">
        <v>99</v>
      </c>
      <c r="F110" s="1">
        <v>12</v>
      </c>
      <c r="G110" t="s">
        <v>101</v>
      </c>
      <c r="H110" s="1">
        <v>7</v>
      </c>
      <c r="I110" t="s">
        <v>221</v>
      </c>
      <c r="J110" s="1">
        <v>10</v>
      </c>
      <c r="K110" t="s">
        <v>378</v>
      </c>
      <c r="L110" s="1">
        <v>8</v>
      </c>
      <c r="M110" t="s">
        <v>379</v>
      </c>
      <c r="N110" s="1">
        <v>5</v>
      </c>
      <c r="O110" t="s">
        <v>380</v>
      </c>
      <c r="P110" s="1">
        <v>8</v>
      </c>
      <c r="Q110" t="s">
        <v>379</v>
      </c>
    </row>
    <row r="111" spans="1:17" x14ac:dyDescent="0.3">
      <c r="A111" t="s">
        <v>56</v>
      </c>
      <c r="B111" s="1">
        <v>10</v>
      </c>
      <c r="C111" t="s">
        <v>59</v>
      </c>
      <c r="D111" s="1">
        <v>7</v>
      </c>
      <c r="E111" t="s">
        <v>57</v>
      </c>
      <c r="F111" s="1">
        <v>10</v>
      </c>
      <c r="G111" t="s">
        <v>85</v>
      </c>
      <c r="H111" s="1">
        <v>10</v>
      </c>
      <c r="I111" t="s">
        <v>85</v>
      </c>
      <c r="J111" s="1">
        <v>8</v>
      </c>
      <c r="K111" t="s">
        <v>356</v>
      </c>
      <c r="L111" s="1">
        <v>8</v>
      </c>
      <c r="M111" t="s">
        <v>357</v>
      </c>
      <c r="N111" s="1">
        <v>8</v>
      </c>
      <c r="O111" t="s">
        <v>358</v>
      </c>
      <c r="P111" s="1">
        <v>7</v>
      </c>
      <c r="Q111" t="s">
        <v>543</v>
      </c>
    </row>
    <row r="112" spans="1:17" x14ac:dyDescent="0.3">
      <c r="A112" t="s">
        <v>481</v>
      </c>
      <c r="B112">
        <v>8</v>
      </c>
      <c r="C112" t="s">
        <v>484</v>
      </c>
      <c r="D112">
        <v>7</v>
      </c>
      <c r="E112" t="s">
        <v>482</v>
      </c>
      <c r="F112">
        <v>5</v>
      </c>
      <c r="G112" t="s">
        <v>483</v>
      </c>
      <c r="H112">
        <v>7</v>
      </c>
      <c r="I112" t="s">
        <v>485</v>
      </c>
      <c r="J112">
        <v>9</v>
      </c>
      <c r="K112" t="s">
        <v>486</v>
      </c>
      <c r="L112">
        <v>5</v>
      </c>
      <c r="M112" t="s">
        <v>487</v>
      </c>
      <c r="N112">
        <v>10</v>
      </c>
      <c r="O112" t="s">
        <v>488</v>
      </c>
      <c r="P112" s="1">
        <v>5</v>
      </c>
      <c r="Q112" t="s">
        <v>544</v>
      </c>
    </row>
    <row r="113" spans="1:17" x14ac:dyDescent="0.3">
      <c r="A113" s="3" t="s">
        <v>526</v>
      </c>
      <c r="B113">
        <v>10</v>
      </c>
      <c r="C113" t="s">
        <v>527</v>
      </c>
      <c r="D113">
        <v>5</v>
      </c>
      <c r="E113" t="s">
        <v>528</v>
      </c>
      <c r="F113">
        <v>7.5</v>
      </c>
      <c r="G113" t="s">
        <v>529</v>
      </c>
      <c r="H113">
        <v>5</v>
      </c>
      <c r="I113" t="s">
        <v>530</v>
      </c>
      <c r="J113">
        <v>7.5</v>
      </c>
      <c r="K113" t="s">
        <v>531</v>
      </c>
      <c r="L113">
        <v>5</v>
      </c>
      <c r="M113" t="s">
        <v>532</v>
      </c>
      <c r="N113">
        <v>7.5</v>
      </c>
      <c r="O113" t="s">
        <v>533</v>
      </c>
      <c r="P113" s="1">
        <v>0</v>
      </c>
      <c r="Q113" t="s">
        <v>534</v>
      </c>
    </row>
    <row r="114" spans="1:17" x14ac:dyDescent="0.3">
      <c r="A114" s="3" t="s">
        <v>683</v>
      </c>
      <c r="B114">
        <v>8</v>
      </c>
      <c r="C114" t="s">
        <v>684</v>
      </c>
      <c r="D114">
        <v>7</v>
      </c>
      <c r="E114" t="s">
        <v>685</v>
      </c>
      <c r="F114">
        <v>6</v>
      </c>
      <c r="G114" t="s">
        <v>686</v>
      </c>
      <c r="H114">
        <v>8</v>
      </c>
      <c r="I114" t="s">
        <v>687</v>
      </c>
      <c r="J114">
        <v>10</v>
      </c>
      <c r="K114" t="s">
        <v>688</v>
      </c>
      <c r="L114">
        <v>6</v>
      </c>
      <c r="M114" t="s">
        <v>689</v>
      </c>
      <c r="N114">
        <v>7</v>
      </c>
      <c r="O114" t="s">
        <v>690</v>
      </c>
      <c r="P114" s="1">
        <v>9</v>
      </c>
      <c r="Q114" t="s">
        <v>691</v>
      </c>
    </row>
    <row r="115" spans="1:17" x14ac:dyDescent="0.3">
      <c r="A115" t="s">
        <v>477</v>
      </c>
      <c r="B115">
        <f>SUBTOTAL(109,Narrative[Horizon Zero Dawn])</f>
        <v>164.5</v>
      </c>
      <c r="C115" t="s">
        <v>682</v>
      </c>
      <c r="D115">
        <f>SUBTOTAL(109,Narrative[God of War])</f>
        <v>156.5</v>
      </c>
      <c r="F115">
        <f>SUBTOTAL(109,Narrative[Horizon forbidden West])</f>
        <v>146</v>
      </c>
      <c r="H115">
        <f>SUBTOTAL(109,Narrative[Cyberpunk])</f>
        <v>137</v>
      </c>
      <c r="J115">
        <f>SUBTOTAL(109,Narrative[Mass effect 2])</f>
        <v>172.5</v>
      </c>
      <c r="L115">
        <f>SUBTOTAL(109,Narrative[Skyrim])</f>
        <v>132</v>
      </c>
      <c r="N115">
        <f>SUBTOTAL(109,Narrative[Deus Ex Human Revolution])</f>
        <v>160.5</v>
      </c>
      <c r="P115">
        <f>SUBTOTAL(109,Narrative[Witcher 3])</f>
        <v>133</v>
      </c>
    </row>
    <row r="116" spans="1:17" x14ac:dyDescent="0.3">
      <c r="A116" t="s">
        <v>467</v>
      </c>
      <c r="B116" t="s">
        <v>0</v>
      </c>
      <c r="C116" t="s">
        <v>23</v>
      </c>
      <c r="D116" t="s">
        <v>1</v>
      </c>
      <c r="E116" t="s">
        <v>468</v>
      </c>
      <c r="F116" t="s">
        <v>469</v>
      </c>
      <c r="G116" t="s">
        <v>76</v>
      </c>
      <c r="H116" t="s">
        <v>195</v>
      </c>
      <c r="I116" t="s">
        <v>470</v>
      </c>
      <c r="J116" t="s">
        <v>471</v>
      </c>
      <c r="K116" t="s">
        <v>359</v>
      </c>
      <c r="L116" t="s">
        <v>252</v>
      </c>
      <c r="M116" t="s">
        <v>472</v>
      </c>
      <c r="N116" t="s">
        <v>473</v>
      </c>
      <c r="O116" t="s">
        <v>260</v>
      </c>
      <c r="P116" t="s">
        <v>489</v>
      </c>
      <c r="Q116" t="s">
        <v>490</v>
      </c>
    </row>
    <row r="117" spans="1:17" x14ac:dyDescent="0.3">
      <c r="A117" t="s">
        <v>3</v>
      </c>
      <c r="B117" s="1">
        <v>7</v>
      </c>
      <c r="C117" t="s">
        <v>25</v>
      </c>
      <c r="D117" s="1">
        <v>7</v>
      </c>
      <c r="E117" t="s">
        <v>26</v>
      </c>
      <c r="F117" s="1">
        <v>8</v>
      </c>
      <c r="G117" t="s">
        <v>80</v>
      </c>
      <c r="H117" s="1">
        <v>7</v>
      </c>
      <c r="I117" t="s">
        <v>198</v>
      </c>
      <c r="J117" s="1">
        <v>7</v>
      </c>
      <c r="K117" t="s">
        <v>263</v>
      </c>
      <c r="L117" s="1">
        <v>7</v>
      </c>
      <c r="M117" t="s">
        <v>288</v>
      </c>
      <c r="N117" s="1">
        <v>5</v>
      </c>
      <c r="O117" t="s">
        <v>545</v>
      </c>
      <c r="P117" s="1">
        <v>7</v>
      </c>
      <c r="Q117" t="s">
        <v>546</v>
      </c>
    </row>
    <row r="118" spans="1:17" x14ac:dyDescent="0.3">
      <c r="A118" t="s">
        <v>4</v>
      </c>
      <c r="B118" s="1">
        <v>2</v>
      </c>
      <c r="C118" t="s">
        <v>27</v>
      </c>
      <c r="D118" s="1">
        <v>1</v>
      </c>
      <c r="E118" t="s">
        <v>28</v>
      </c>
      <c r="F118" s="1">
        <v>2</v>
      </c>
      <c r="G118" t="s">
        <v>81</v>
      </c>
      <c r="H118" s="1">
        <v>7</v>
      </c>
      <c r="I118" t="s">
        <v>284</v>
      </c>
      <c r="J118" s="1">
        <v>4</v>
      </c>
      <c r="K118" t="s">
        <v>280</v>
      </c>
      <c r="L118" s="1">
        <v>10</v>
      </c>
      <c r="M118" t="s">
        <v>281</v>
      </c>
      <c r="N118" s="1">
        <v>3</v>
      </c>
      <c r="O118" t="s">
        <v>279</v>
      </c>
      <c r="P118" s="1">
        <v>1</v>
      </c>
      <c r="Q118" t="s">
        <v>547</v>
      </c>
    </row>
    <row r="119" spans="1:17" x14ac:dyDescent="0.3">
      <c r="A119" t="s">
        <v>5</v>
      </c>
      <c r="B119" s="1">
        <v>4</v>
      </c>
      <c r="C119" t="s">
        <v>200</v>
      </c>
      <c r="D119" s="1">
        <v>5</v>
      </c>
      <c r="E119" t="s">
        <v>290</v>
      </c>
      <c r="F119" s="1">
        <v>7</v>
      </c>
      <c r="G119" t="s">
        <v>291</v>
      </c>
      <c r="H119" s="1">
        <v>5</v>
      </c>
      <c r="I119" t="s">
        <v>199</v>
      </c>
      <c r="J119" s="1">
        <v>7</v>
      </c>
      <c r="K119" t="s">
        <v>289</v>
      </c>
      <c r="L119" s="1">
        <v>10</v>
      </c>
      <c r="M119" t="s">
        <v>302</v>
      </c>
      <c r="N119" s="1">
        <v>6</v>
      </c>
      <c r="O119" t="s">
        <v>303</v>
      </c>
      <c r="P119" s="1">
        <v>8</v>
      </c>
      <c r="Q119" t="s">
        <v>559</v>
      </c>
    </row>
    <row r="120" spans="1:17" x14ac:dyDescent="0.3">
      <c r="A120" t="s">
        <v>6</v>
      </c>
      <c r="B120" s="1">
        <v>10</v>
      </c>
      <c r="C120" t="s">
        <v>29</v>
      </c>
      <c r="D120" s="1">
        <v>3</v>
      </c>
      <c r="E120" t="s">
        <v>30</v>
      </c>
      <c r="F120" s="1">
        <v>9</v>
      </c>
      <c r="G120" t="s">
        <v>201</v>
      </c>
      <c r="H120" s="1">
        <v>5</v>
      </c>
      <c r="I120" t="s">
        <v>202</v>
      </c>
      <c r="J120" s="1">
        <v>6</v>
      </c>
      <c r="K120" t="s">
        <v>296</v>
      </c>
      <c r="L120" s="1">
        <v>8</v>
      </c>
      <c r="M120" t="s">
        <v>304</v>
      </c>
      <c r="N120" s="1">
        <v>3</v>
      </c>
      <c r="O120" t="s">
        <v>307</v>
      </c>
      <c r="P120" s="1">
        <v>7.5</v>
      </c>
      <c r="Q120" t="s">
        <v>548</v>
      </c>
    </row>
    <row r="121" spans="1:17" x14ac:dyDescent="0.3">
      <c r="A121" t="s">
        <v>15</v>
      </c>
      <c r="B121" s="1">
        <v>8</v>
      </c>
      <c r="C121" t="s">
        <v>42</v>
      </c>
      <c r="D121" s="1">
        <v>3</v>
      </c>
      <c r="E121" t="s">
        <v>58</v>
      </c>
      <c r="F121" s="1">
        <v>7</v>
      </c>
      <c r="G121" t="s">
        <v>82</v>
      </c>
      <c r="H121" s="1">
        <v>8</v>
      </c>
      <c r="I121" t="s">
        <v>210</v>
      </c>
      <c r="J121" s="1">
        <v>8</v>
      </c>
      <c r="K121" t="s">
        <v>328</v>
      </c>
      <c r="L121" s="1">
        <v>5</v>
      </c>
      <c r="M121" t="s">
        <v>329</v>
      </c>
      <c r="N121" s="1">
        <v>8</v>
      </c>
      <c r="O121" t="s">
        <v>330</v>
      </c>
      <c r="P121" s="1">
        <v>3</v>
      </c>
      <c r="Q121" t="s">
        <v>549</v>
      </c>
    </row>
    <row r="122" spans="1:17" x14ac:dyDescent="0.3">
      <c r="A122" t="s">
        <v>16</v>
      </c>
      <c r="B122" s="1">
        <v>6</v>
      </c>
      <c r="C122" t="s">
        <v>43</v>
      </c>
      <c r="D122" s="1">
        <v>9</v>
      </c>
      <c r="E122" t="s">
        <v>44</v>
      </c>
      <c r="F122" s="1">
        <v>7</v>
      </c>
      <c r="G122" t="s">
        <v>83</v>
      </c>
      <c r="H122" s="1">
        <v>6</v>
      </c>
      <c r="I122" t="s">
        <v>211</v>
      </c>
      <c r="J122" s="1">
        <v>6</v>
      </c>
      <c r="K122" t="s">
        <v>331</v>
      </c>
      <c r="L122" s="1">
        <v>7</v>
      </c>
      <c r="M122" t="s">
        <v>332</v>
      </c>
      <c r="N122" s="1">
        <v>5</v>
      </c>
      <c r="O122" t="s">
        <v>333</v>
      </c>
      <c r="P122" s="1">
        <v>6</v>
      </c>
      <c r="Q122" t="s">
        <v>550</v>
      </c>
    </row>
    <row r="123" spans="1:17" x14ac:dyDescent="0.3">
      <c r="A123" t="s">
        <v>20</v>
      </c>
      <c r="B123" s="1">
        <v>7</v>
      </c>
      <c r="C123" t="s">
        <v>51</v>
      </c>
      <c r="D123" s="1">
        <v>8</v>
      </c>
      <c r="E123" t="s">
        <v>65</v>
      </c>
      <c r="F123" s="1">
        <v>7</v>
      </c>
      <c r="G123" t="s">
        <v>51</v>
      </c>
      <c r="H123" s="1">
        <v>5</v>
      </c>
      <c r="I123" t="s">
        <v>215</v>
      </c>
      <c r="J123" s="1">
        <v>8</v>
      </c>
      <c r="K123" t="s">
        <v>347</v>
      </c>
      <c r="L123" s="1">
        <v>7</v>
      </c>
      <c r="M123" t="s">
        <v>348</v>
      </c>
      <c r="N123" s="1">
        <v>8</v>
      </c>
      <c r="O123" t="s">
        <v>349</v>
      </c>
      <c r="P123" s="1">
        <v>7</v>
      </c>
      <c r="Q123" t="s">
        <v>551</v>
      </c>
    </row>
    <row r="124" spans="1:17" x14ac:dyDescent="0.3">
      <c r="A124" t="s">
        <v>21</v>
      </c>
      <c r="B124" s="1">
        <v>10</v>
      </c>
      <c r="C124" t="s">
        <v>52</v>
      </c>
      <c r="D124" s="1">
        <v>7</v>
      </c>
      <c r="E124" t="s">
        <v>53</v>
      </c>
      <c r="F124" s="1">
        <v>10</v>
      </c>
      <c r="G124" t="s">
        <v>52</v>
      </c>
      <c r="H124" s="1">
        <v>5</v>
      </c>
      <c r="I124" t="s">
        <v>292</v>
      </c>
      <c r="J124" s="1">
        <v>5</v>
      </c>
      <c r="K124" t="s">
        <v>350</v>
      </c>
      <c r="L124" s="1">
        <v>8</v>
      </c>
      <c r="M124" t="s">
        <v>353</v>
      </c>
      <c r="N124" s="1">
        <v>8</v>
      </c>
      <c r="O124" t="s">
        <v>354</v>
      </c>
      <c r="P124" s="1">
        <v>7</v>
      </c>
      <c r="Q124" t="s">
        <v>552</v>
      </c>
    </row>
    <row r="125" spans="1:17" x14ac:dyDescent="0.3">
      <c r="A125" t="s">
        <v>86</v>
      </c>
      <c r="B125" s="1">
        <v>7</v>
      </c>
      <c r="C125" t="s">
        <v>88</v>
      </c>
      <c r="D125" s="1">
        <v>6</v>
      </c>
      <c r="E125" t="s">
        <v>90</v>
      </c>
      <c r="F125" s="1">
        <v>7</v>
      </c>
      <c r="G125" t="s">
        <v>92</v>
      </c>
      <c r="H125" s="1">
        <v>5</v>
      </c>
      <c r="I125" t="s">
        <v>219</v>
      </c>
      <c r="J125" s="1">
        <v>5</v>
      </c>
      <c r="K125" t="s">
        <v>366</v>
      </c>
      <c r="L125" s="1">
        <v>9</v>
      </c>
      <c r="M125" t="s">
        <v>367</v>
      </c>
      <c r="N125" s="1">
        <v>6</v>
      </c>
      <c r="O125" t="s">
        <v>368</v>
      </c>
      <c r="P125" s="1">
        <v>8</v>
      </c>
      <c r="Q125" t="s">
        <v>553</v>
      </c>
    </row>
    <row r="126" spans="1:17" x14ac:dyDescent="0.3">
      <c r="A126" t="s">
        <v>163</v>
      </c>
      <c r="B126" s="1">
        <v>4</v>
      </c>
      <c r="C126" t="s">
        <v>164</v>
      </c>
      <c r="D126" s="1">
        <v>1</v>
      </c>
      <c r="E126" t="s">
        <v>165</v>
      </c>
      <c r="F126" s="1">
        <v>4</v>
      </c>
      <c r="G126" t="s">
        <v>164</v>
      </c>
      <c r="H126" s="1">
        <v>8</v>
      </c>
      <c r="I126" t="s">
        <v>237</v>
      </c>
      <c r="J126" s="1">
        <v>6</v>
      </c>
      <c r="K126" t="s">
        <v>419</v>
      </c>
      <c r="L126" s="1">
        <v>8</v>
      </c>
      <c r="M126" t="s">
        <v>420</v>
      </c>
      <c r="N126" s="1">
        <v>3</v>
      </c>
      <c r="O126" t="s">
        <v>423</v>
      </c>
      <c r="P126" s="1">
        <v>8</v>
      </c>
      <c r="Q126" t="s">
        <v>554</v>
      </c>
    </row>
    <row r="127" spans="1:17" x14ac:dyDescent="0.3">
      <c r="A127" t="s">
        <v>166</v>
      </c>
      <c r="B127" s="1">
        <v>4</v>
      </c>
      <c r="C127" t="s">
        <v>167</v>
      </c>
      <c r="D127" s="1">
        <v>4</v>
      </c>
      <c r="E127" t="s">
        <v>168</v>
      </c>
      <c r="F127" s="1">
        <v>6</v>
      </c>
      <c r="G127" t="s">
        <v>169</v>
      </c>
      <c r="H127" s="1">
        <v>6</v>
      </c>
      <c r="I127" t="s">
        <v>238</v>
      </c>
      <c r="J127" s="1">
        <v>10</v>
      </c>
      <c r="K127" t="s">
        <v>421</v>
      </c>
      <c r="L127" s="1">
        <v>7</v>
      </c>
      <c r="M127" t="s">
        <v>422</v>
      </c>
      <c r="N127" s="1">
        <v>2</v>
      </c>
      <c r="O127" t="s">
        <v>424</v>
      </c>
      <c r="P127" s="1">
        <v>7</v>
      </c>
      <c r="Q127" t="s">
        <v>555</v>
      </c>
    </row>
    <row r="128" spans="1:17" x14ac:dyDescent="0.3">
      <c r="A128" t="s">
        <v>170</v>
      </c>
      <c r="B128" s="1">
        <v>6</v>
      </c>
      <c r="C128" t="s">
        <v>172</v>
      </c>
      <c r="D128" s="1">
        <v>4</v>
      </c>
      <c r="E128" t="s">
        <v>171</v>
      </c>
      <c r="F128" s="1">
        <v>9</v>
      </c>
      <c r="G128" t="s">
        <v>173</v>
      </c>
      <c r="H128" s="1">
        <v>3</v>
      </c>
      <c r="I128" t="s">
        <v>244</v>
      </c>
      <c r="J128" s="1">
        <v>1</v>
      </c>
      <c r="K128" t="s">
        <v>149</v>
      </c>
      <c r="L128" s="1">
        <v>3</v>
      </c>
      <c r="M128" t="s">
        <v>475</v>
      </c>
      <c r="N128" s="1">
        <v>1</v>
      </c>
      <c r="O128" t="s">
        <v>149</v>
      </c>
      <c r="P128" s="1">
        <v>6</v>
      </c>
      <c r="Q128" t="s">
        <v>556</v>
      </c>
    </row>
    <row r="129" spans="1:17" x14ac:dyDescent="0.3">
      <c r="A129" t="s">
        <v>174</v>
      </c>
      <c r="B129" s="1">
        <v>5</v>
      </c>
      <c r="C129" t="s">
        <v>175</v>
      </c>
      <c r="D129" s="1">
        <v>3</v>
      </c>
      <c r="E129" t="s">
        <v>176</v>
      </c>
      <c r="F129" s="1">
        <v>6</v>
      </c>
      <c r="G129" t="s">
        <v>177</v>
      </c>
      <c r="H129" s="1">
        <v>2</v>
      </c>
      <c r="I129" t="s">
        <v>239</v>
      </c>
      <c r="J129" s="1">
        <v>8</v>
      </c>
      <c r="K129" t="s">
        <v>425</v>
      </c>
      <c r="L129" s="1">
        <v>10</v>
      </c>
      <c r="M129" t="s">
        <v>426</v>
      </c>
      <c r="N129" s="1">
        <v>2</v>
      </c>
      <c r="O129" t="s">
        <v>427</v>
      </c>
      <c r="P129" s="1">
        <v>4</v>
      </c>
      <c r="Q129" t="s">
        <v>616</v>
      </c>
    </row>
    <row r="130" spans="1:17" x14ac:dyDescent="0.3">
      <c r="A130" t="s">
        <v>178</v>
      </c>
      <c r="B130" s="1">
        <v>3</v>
      </c>
      <c r="C130" t="s">
        <v>180</v>
      </c>
      <c r="D130" s="1">
        <v>2</v>
      </c>
      <c r="E130" t="s">
        <v>179</v>
      </c>
      <c r="F130" s="1">
        <v>5</v>
      </c>
      <c r="G130" t="s">
        <v>181</v>
      </c>
      <c r="H130" s="1">
        <v>6</v>
      </c>
      <c r="I130" t="s">
        <v>240</v>
      </c>
      <c r="J130" s="1">
        <v>4</v>
      </c>
      <c r="K130" t="s">
        <v>381</v>
      </c>
      <c r="L130" s="1">
        <v>3</v>
      </c>
      <c r="M130" t="s">
        <v>382</v>
      </c>
      <c r="N130" s="1">
        <v>2</v>
      </c>
      <c r="O130" t="s">
        <v>383</v>
      </c>
      <c r="P130" s="1">
        <v>4</v>
      </c>
      <c r="Q130" t="s">
        <v>557</v>
      </c>
    </row>
    <row r="131" spans="1:17" x14ac:dyDescent="0.3">
      <c r="A131" t="s">
        <v>182</v>
      </c>
      <c r="B131" s="1">
        <v>2</v>
      </c>
      <c r="C131" t="s">
        <v>184</v>
      </c>
      <c r="D131" s="1">
        <v>1</v>
      </c>
      <c r="E131" t="s">
        <v>185</v>
      </c>
      <c r="F131" s="1">
        <v>8</v>
      </c>
      <c r="G131" t="s">
        <v>183</v>
      </c>
      <c r="H131" s="1">
        <v>4</v>
      </c>
      <c r="I131" t="s">
        <v>241</v>
      </c>
      <c r="J131" s="1">
        <v>1</v>
      </c>
      <c r="K131" t="s">
        <v>428</v>
      </c>
      <c r="L131" s="1">
        <v>2</v>
      </c>
      <c r="M131" t="s">
        <v>429</v>
      </c>
      <c r="N131" s="1">
        <v>2</v>
      </c>
      <c r="O131" t="s">
        <v>430</v>
      </c>
      <c r="P131" s="1">
        <v>4</v>
      </c>
      <c r="Q131" t="s">
        <v>558</v>
      </c>
    </row>
    <row r="132" spans="1:17" x14ac:dyDescent="0.3">
      <c r="B132">
        <f>SUBTOTAL(109,Gameplay[Horizon Zero Dawn])</f>
        <v>85</v>
      </c>
      <c r="D132">
        <f>SUBTOTAL(109,Gameplay[God of War])</f>
        <v>64</v>
      </c>
      <c r="F132">
        <f>SUBTOTAL(109,Gameplay[Horizon forbidden West])</f>
        <v>102</v>
      </c>
      <c r="H132">
        <f>SUBTOTAL(109,Gameplay[Cyberpunk])</f>
        <v>82</v>
      </c>
      <c r="J132">
        <f>SUBTOTAL(109,Gameplay[Mass effect 2])</f>
        <v>86</v>
      </c>
      <c r="L132">
        <f>SUBTOTAL(109,Gameplay[Skyrim])</f>
        <v>104</v>
      </c>
      <c r="N132">
        <f>SUBTOTAL(109,Gameplay[Deus Ex Human Revolution])</f>
        <v>64</v>
      </c>
      <c r="P132">
        <f>SUBTOTAL(109,Gameplay[Witcher 3])</f>
        <v>87.5</v>
      </c>
    </row>
    <row r="133" spans="1:17" x14ac:dyDescent="0.3">
      <c r="A133" s="1" t="s">
        <v>512</v>
      </c>
    </row>
    <row r="134" spans="1:17" x14ac:dyDescent="0.3">
      <c r="A134" t="s">
        <v>467</v>
      </c>
      <c r="B134" t="s">
        <v>0</v>
      </c>
      <c r="C134" t="s">
        <v>23</v>
      </c>
      <c r="D134" t="s">
        <v>1</v>
      </c>
      <c r="E134" t="s">
        <v>468</v>
      </c>
      <c r="F134" t="s">
        <v>469</v>
      </c>
      <c r="G134" t="s">
        <v>76</v>
      </c>
      <c r="H134" t="s">
        <v>195</v>
      </c>
      <c r="I134" t="s">
        <v>470</v>
      </c>
      <c r="J134" t="s">
        <v>471</v>
      </c>
      <c r="K134" t="s">
        <v>359</v>
      </c>
      <c r="L134" t="s">
        <v>252</v>
      </c>
      <c r="M134" t="s">
        <v>472</v>
      </c>
      <c r="N134" t="s">
        <v>473</v>
      </c>
      <c r="O134" t="s">
        <v>260</v>
      </c>
      <c r="P134" t="s">
        <v>489</v>
      </c>
      <c r="Q134" t="s">
        <v>490</v>
      </c>
    </row>
    <row r="135" spans="1:17" x14ac:dyDescent="0.3">
      <c r="A135" t="s">
        <v>271</v>
      </c>
      <c r="B135" s="1">
        <v>6</v>
      </c>
      <c r="C135" s="3" t="s">
        <v>285</v>
      </c>
      <c r="D135" s="1">
        <v>6</v>
      </c>
      <c r="E135" s="3" t="s">
        <v>272</v>
      </c>
      <c r="F135" s="1">
        <v>6</v>
      </c>
      <c r="G135" s="3" t="s">
        <v>286</v>
      </c>
      <c r="H135" s="1">
        <v>3</v>
      </c>
      <c r="I135" s="3" t="s">
        <v>287</v>
      </c>
      <c r="J135" s="1">
        <v>5</v>
      </c>
      <c r="K135" t="s">
        <v>449</v>
      </c>
      <c r="L135" s="1">
        <v>3</v>
      </c>
      <c r="M135" t="s">
        <v>450</v>
      </c>
      <c r="N135" s="1">
        <v>3</v>
      </c>
      <c r="O135" t="s">
        <v>451</v>
      </c>
      <c r="P135" s="1">
        <v>5</v>
      </c>
      <c r="Q135" t="s">
        <v>575</v>
      </c>
    </row>
    <row r="136" spans="1:17" x14ac:dyDescent="0.3">
      <c r="A136" t="s">
        <v>273</v>
      </c>
      <c r="B136" s="1">
        <v>2</v>
      </c>
      <c r="C136" s="3" t="s">
        <v>274</v>
      </c>
      <c r="D136" s="1">
        <v>5</v>
      </c>
      <c r="E136" s="3" t="s">
        <v>276</v>
      </c>
      <c r="F136" s="1">
        <v>5</v>
      </c>
      <c r="G136" t="s">
        <v>275</v>
      </c>
      <c r="H136" s="1">
        <v>9</v>
      </c>
      <c r="I136" t="s">
        <v>277</v>
      </c>
      <c r="J136" s="1">
        <v>5</v>
      </c>
      <c r="K136" t="s">
        <v>278</v>
      </c>
      <c r="L136" s="1">
        <v>10</v>
      </c>
      <c r="M136" t="s">
        <v>282</v>
      </c>
      <c r="N136" s="1">
        <v>0</v>
      </c>
      <c r="O136" t="s">
        <v>283</v>
      </c>
      <c r="P136" s="1">
        <v>7</v>
      </c>
      <c r="Q136" t="s">
        <v>574</v>
      </c>
    </row>
    <row r="137" spans="1:17" x14ac:dyDescent="0.3">
      <c r="A137" t="s">
        <v>148</v>
      </c>
      <c r="B137" s="1">
        <v>7</v>
      </c>
      <c r="C137" t="s">
        <v>410</v>
      </c>
      <c r="D137" s="1">
        <v>1</v>
      </c>
      <c r="E137" t="s">
        <v>149</v>
      </c>
      <c r="F137" s="1">
        <v>7</v>
      </c>
      <c r="G137" t="s">
        <v>150</v>
      </c>
      <c r="H137" s="1">
        <v>4</v>
      </c>
      <c r="I137" t="s">
        <v>233</v>
      </c>
      <c r="J137" s="1">
        <v>10</v>
      </c>
      <c r="K137" t="s">
        <v>408</v>
      </c>
      <c r="L137" s="1">
        <v>7</v>
      </c>
      <c r="M137" t="s">
        <v>409</v>
      </c>
      <c r="N137" s="1">
        <v>4</v>
      </c>
      <c r="O137" t="s">
        <v>411</v>
      </c>
      <c r="P137" s="1">
        <v>9</v>
      </c>
      <c r="Q137" t="s">
        <v>576</v>
      </c>
    </row>
    <row r="138" spans="1:17" x14ac:dyDescent="0.3">
      <c r="A138" t="s">
        <v>130</v>
      </c>
      <c r="B138" s="1">
        <v>7.1</v>
      </c>
      <c r="C138" t="s">
        <v>135</v>
      </c>
      <c r="D138" s="1">
        <v>6.7</v>
      </c>
      <c r="E138" t="s">
        <v>134</v>
      </c>
      <c r="F138" s="1">
        <v>8</v>
      </c>
      <c r="G138" t="s">
        <v>136</v>
      </c>
      <c r="H138" s="1">
        <v>1</v>
      </c>
      <c r="I138" t="s">
        <v>149</v>
      </c>
      <c r="J138" s="1">
        <v>5</v>
      </c>
      <c r="K138" t="s">
        <v>400</v>
      </c>
      <c r="L138" s="1">
        <v>5</v>
      </c>
      <c r="M138" t="s">
        <v>400</v>
      </c>
      <c r="N138" s="1">
        <v>1</v>
      </c>
      <c r="O138" t="s">
        <v>337</v>
      </c>
      <c r="P138" s="1">
        <v>10</v>
      </c>
      <c r="Q138" t="s">
        <v>577</v>
      </c>
    </row>
    <row r="139" spans="1:17" x14ac:dyDescent="0.3">
      <c r="A139" t="s">
        <v>137</v>
      </c>
      <c r="B139" s="1">
        <v>8</v>
      </c>
      <c r="C139" t="s">
        <v>139</v>
      </c>
      <c r="D139" s="1">
        <v>7</v>
      </c>
      <c r="E139" t="s">
        <v>140</v>
      </c>
      <c r="F139" s="1">
        <v>7</v>
      </c>
      <c r="G139" t="s">
        <v>141</v>
      </c>
      <c r="H139" s="1">
        <v>5</v>
      </c>
      <c r="I139" t="s">
        <v>231</v>
      </c>
      <c r="J139" s="1">
        <v>1</v>
      </c>
      <c r="K139" t="s">
        <v>149</v>
      </c>
      <c r="L139" s="1">
        <v>5</v>
      </c>
      <c r="M139" t="s">
        <v>401</v>
      </c>
      <c r="N139" s="1">
        <v>2</v>
      </c>
      <c r="O139" t="s">
        <v>402</v>
      </c>
      <c r="P139" s="1">
        <v>7</v>
      </c>
      <c r="Q139" t="s">
        <v>581</v>
      </c>
    </row>
    <row r="140" spans="1:17" x14ac:dyDescent="0.3">
      <c r="A140" t="s">
        <v>138</v>
      </c>
      <c r="B140" s="1">
        <v>7</v>
      </c>
      <c r="C140" t="s">
        <v>142</v>
      </c>
      <c r="D140" s="1">
        <v>4</v>
      </c>
      <c r="E140" t="s">
        <v>140</v>
      </c>
      <c r="F140" s="1">
        <v>5</v>
      </c>
      <c r="G140" t="s">
        <v>143</v>
      </c>
      <c r="H140" s="1">
        <v>2</v>
      </c>
      <c r="I140" t="s">
        <v>232</v>
      </c>
      <c r="J140" s="1">
        <v>7</v>
      </c>
      <c r="K140" t="s">
        <v>403</v>
      </c>
      <c r="L140" s="1">
        <v>3</v>
      </c>
      <c r="M140" t="s">
        <v>404</v>
      </c>
      <c r="N140" s="1">
        <v>1</v>
      </c>
      <c r="O140" t="s">
        <v>337</v>
      </c>
      <c r="P140" s="1">
        <v>7</v>
      </c>
      <c r="Q140" t="s">
        <v>580</v>
      </c>
    </row>
    <row r="141" spans="1:17" x14ac:dyDescent="0.3">
      <c r="A141" t="s">
        <v>144</v>
      </c>
      <c r="B141" s="1">
        <v>6</v>
      </c>
      <c r="C141" t="s">
        <v>146</v>
      </c>
      <c r="D141" s="1">
        <v>4</v>
      </c>
      <c r="E141" t="s">
        <v>145</v>
      </c>
      <c r="F141" s="1">
        <v>6</v>
      </c>
      <c r="G141" t="s">
        <v>147</v>
      </c>
      <c r="H141" s="1">
        <v>4</v>
      </c>
      <c r="I141" t="s">
        <v>243</v>
      </c>
      <c r="J141" s="1">
        <v>8</v>
      </c>
      <c r="K141" t="s">
        <v>405</v>
      </c>
      <c r="L141" s="1">
        <v>10</v>
      </c>
      <c r="M141" t="s">
        <v>407</v>
      </c>
      <c r="N141" s="1">
        <v>3</v>
      </c>
      <c r="O141" t="s">
        <v>406</v>
      </c>
      <c r="P141" s="1">
        <v>8</v>
      </c>
      <c r="Q141" t="s">
        <v>578</v>
      </c>
    </row>
    <row r="142" spans="1:17" x14ac:dyDescent="0.3">
      <c r="A142" t="s">
        <v>254</v>
      </c>
      <c r="B142" s="1">
        <v>2</v>
      </c>
      <c r="C142" s="3" t="s">
        <v>255</v>
      </c>
      <c r="D142" s="1">
        <v>3</v>
      </c>
      <c r="E142" s="3" t="s">
        <v>256</v>
      </c>
      <c r="F142" s="1">
        <v>2</v>
      </c>
      <c r="G142" s="3" t="s">
        <v>257</v>
      </c>
      <c r="H142" s="1">
        <v>8</v>
      </c>
      <c r="I142" s="3" t="s">
        <v>258</v>
      </c>
      <c r="J142" s="1">
        <v>4</v>
      </c>
      <c r="K142" t="s">
        <v>444</v>
      </c>
      <c r="L142" s="1">
        <v>10</v>
      </c>
      <c r="M142" t="s">
        <v>445</v>
      </c>
      <c r="N142" s="1">
        <v>1</v>
      </c>
      <c r="O142" t="s">
        <v>443</v>
      </c>
      <c r="P142" s="1">
        <v>8</v>
      </c>
      <c r="Q142" t="s">
        <v>579</v>
      </c>
    </row>
    <row r="143" spans="1:17" x14ac:dyDescent="0.3">
      <c r="A143" s="5" t="s">
        <v>495</v>
      </c>
      <c r="B143" s="1">
        <v>3</v>
      </c>
      <c r="C143" s="3" t="s">
        <v>500</v>
      </c>
      <c r="D143" s="1">
        <v>2.1</v>
      </c>
      <c r="E143" s="3" t="s">
        <v>498</v>
      </c>
      <c r="F143" s="1">
        <v>2.7</v>
      </c>
      <c r="G143" t="s">
        <v>501</v>
      </c>
      <c r="H143" s="1">
        <v>2.2000000000000002</v>
      </c>
      <c r="I143" t="s">
        <v>503</v>
      </c>
      <c r="J143" s="1">
        <v>2.5</v>
      </c>
      <c r="K143" t="s">
        <v>507</v>
      </c>
      <c r="L143" s="1">
        <v>2.5</v>
      </c>
      <c r="M143" t="s">
        <v>507</v>
      </c>
      <c r="N143" s="1">
        <v>2.2000000000000002</v>
      </c>
      <c r="O143" t="s">
        <v>510</v>
      </c>
      <c r="P143" s="1">
        <v>5.0999999999999996</v>
      </c>
      <c r="Q143" t="s">
        <v>505</v>
      </c>
    </row>
    <row r="144" spans="1:17" x14ac:dyDescent="0.3">
      <c r="A144" s="5" t="s">
        <v>496</v>
      </c>
      <c r="B144" s="1">
        <v>7.7</v>
      </c>
      <c r="C144" s="3" t="s">
        <v>497</v>
      </c>
      <c r="D144" s="1">
        <v>5.0999999999999996</v>
      </c>
      <c r="E144" s="3" t="s">
        <v>499</v>
      </c>
      <c r="F144" s="1">
        <v>8.1999999999999993</v>
      </c>
      <c r="G144" t="s">
        <v>502</v>
      </c>
      <c r="H144" s="1">
        <v>10</v>
      </c>
      <c r="I144" t="s">
        <v>504</v>
      </c>
      <c r="J144" s="1">
        <v>5</v>
      </c>
      <c r="K144" t="s">
        <v>509</v>
      </c>
      <c r="L144" s="1">
        <v>10</v>
      </c>
      <c r="M144" t="s">
        <v>508</v>
      </c>
      <c r="N144" s="1">
        <v>4.5</v>
      </c>
      <c r="O144" t="s">
        <v>511</v>
      </c>
      <c r="P144" s="1">
        <v>10</v>
      </c>
      <c r="Q144" t="s">
        <v>506</v>
      </c>
    </row>
    <row r="145" spans="1:17" x14ac:dyDescent="0.3">
      <c r="A145" t="s">
        <v>595</v>
      </c>
      <c r="B145">
        <v>5</v>
      </c>
      <c r="C145" s="3" t="s">
        <v>605</v>
      </c>
      <c r="D145" s="1">
        <v>2</v>
      </c>
      <c r="E145" s="3" t="s">
        <v>593</v>
      </c>
      <c r="F145" s="1">
        <v>5</v>
      </c>
      <c r="G145" t="s">
        <v>604</v>
      </c>
      <c r="H145" s="1">
        <v>4</v>
      </c>
      <c r="I145" t="s">
        <v>603</v>
      </c>
      <c r="J145" s="1">
        <v>2</v>
      </c>
      <c r="K145" t="s">
        <v>606</v>
      </c>
      <c r="L145" s="1">
        <v>2</v>
      </c>
      <c r="M145" t="s">
        <v>602</v>
      </c>
      <c r="N145" s="1">
        <v>2</v>
      </c>
      <c r="O145" t="s">
        <v>601</v>
      </c>
      <c r="P145" s="1">
        <v>5</v>
      </c>
      <c r="Q145" t="s">
        <v>600</v>
      </c>
    </row>
    <row r="146" spans="1:17" x14ac:dyDescent="0.3">
      <c r="A146" t="s">
        <v>608</v>
      </c>
      <c r="B146" s="1">
        <v>10</v>
      </c>
      <c r="C146" t="s">
        <v>609</v>
      </c>
      <c r="D146" s="1">
        <v>10</v>
      </c>
      <c r="E146" s="3" t="s">
        <v>609</v>
      </c>
      <c r="F146" s="1">
        <v>10</v>
      </c>
      <c r="G146" t="s">
        <v>609</v>
      </c>
      <c r="H146" s="1">
        <v>10</v>
      </c>
      <c r="I146" t="s">
        <v>609</v>
      </c>
      <c r="J146" s="1">
        <v>10</v>
      </c>
      <c r="K146" t="s">
        <v>610</v>
      </c>
      <c r="L146" s="1">
        <v>5</v>
      </c>
      <c r="M146" t="s">
        <v>611</v>
      </c>
      <c r="N146" s="1">
        <v>2.5</v>
      </c>
      <c r="O146" t="s">
        <v>612</v>
      </c>
      <c r="P146" s="1">
        <v>5</v>
      </c>
      <c r="Q146" t="s">
        <v>613</v>
      </c>
    </row>
    <row r="147" spans="1:17" x14ac:dyDescent="0.3">
      <c r="B147">
        <f>SUBTOTAL(109,Features[Horizon Zero Dawn])</f>
        <v>70.800000000000011</v>
      </c>
      <c r="D147">
        <f>SUBTOTAL(109,Features[God of War])</f>
        <v>55.900000000000006</v>
      </c>
      <c r="F147">
        <f>SUBTOTAL(109,Features[Horizon forbidden West])</f>
        <v>71.900000000000006</v>
      </c>
      <c r="H147">
        <f>SUBTOTAL(109,Features[Cyberpunk])</f>
        <v>62.2</v>
      </c>
      <c r="J147">
        <f>SUBTOTAL(109,Features[Mass effect 2])</f>
        <v>64.5</v>
      </c>
      <c r="L147">
        <f>SUBTOTAL(109,Features[Skyrim])</f>
        <v>72.5</v>
      </c>
      <c r="N147">
        <f>SUBTOTAL(109,Features[Deus Ex Human Revolution])</f>
        <v>26.2</v>
      </c>
      <c r="P147">
        <f>SUBTOTAL(109,Features[Witcher 3])</f>
        <v>86.1</v>
      </c>
    </row>
    <row r="148" spans="1:17" x14ac:dyDescent="0.3">
      <c r="A148" s="1" t="s">
        <v>480</v>
      </c>
    </row>
    <row r="149" spans="1:17" x14ac:dyDescent="0.3">
      <c r="A149" t="s">
        <v>467</v>
      </c>
      <c r="B149" t="s">
        <v>0</v>
      </c>
      <c r="C149" t="s">
        <v>23</v>
      </c>
      <c r="D149" t="s">
        <v>1</v>
      </c>
      <c r="E149" t="s">
        <v>468</v>
      </c>
      <c r="F149" t="s">
        <v>469</v>
      </c>
      <c r="G149" t="s">
        <v>76</v>
      </c>
      <c r="H149" t="s">
        <v>195</v>
      </c>
      <c r="I149" t="s">
        <v>470</v>
      </c>
      <c r="J149" t="s">
        <v>471</v>
      </c>
      <c r="K149" t="s">
        <v>359</v>
      </c>
      <c r="L149" t="s">
        <v>252</v>
      </c>
      <c r="M149" t="s">
        <v>472</v>
      </c>
      <c r="N149" t="s">
        <v>473</v>
      </c>
      <c r="O149" t="s">
        <v>260</v>
      </c>
      <c r="P149" t="s">
        <v>489</v>
      </c>
      <c r="Q149" t="s">
        <v>490</v>
      </c>
    </row>
    <row r="150" spans="1:17" x14ac:dyDescent="0.3">
      <c r="A150" t="s">
        <v>105</v>
      </c>
      <c r="B150" s="1">
        <v>8.1999999999999993</v>
      </c>
      <c r="C150" s="2" t="s">
        <v>107</v>
      </c>
      <c r="D150" s="1">
        <v>9.1999999999999993</v>
      </c>
      <c r="E150" t="s">
        <v>108</v>
      </c>
      <c r="F150" s="1">
        <v>8</v>
      </c>
      <c r="G150" t="s">
        <v>109</v>
      </c>
      <c r="H150" s="1">
        <v>7.76</v>
      </c>
      <c r="I150" t="s">
        <v>223</v>
      </c>
      <c r="J150" s="1">
        <v>9.1</v>
      </c>
      <c r="K150" t="s">
        <v>375</v>
      </c>
      <c r="L150" s="1">
        <v>8.8000000000000007</v>
      </c>
      <c r="M150" t="s">
        <v>376</v>
      </c>
      <c r="N150" s="1">
        <v>8.6999999999999993</v>
      </c>
      <c r="O150" t="s">
        <v>377</v>
      </c>
      <c r="P150" s="1">
        <v>8.6999999999999993</v>
      </c>
      <c r="Q150" t="s">
        <v>589</v>
      </c>
    </row>
    <row r="151" spans="1:17" x14ac:dyDescent="0.3">
      <c r="A151" t="s">
        <v>110</v>
      </c>
      <c r="B151" s="1">
        <v>7</v>
      </c>
      <c r="C151" t="s">
        <v>113</v>
      </c>
      <c r="D151" s="1">
        <v>9</v>
      </c>
      <c r="E151" t="s">
        <v>111</v>
      </c>
      <c r="F151" s="1">
        <v>8</v>
      </c>
      <c r="G151" t="s">
        <v>112</v>
      </c>
      <c r="H151" s="1">
        <v>3</v>
      </c>
      <c r="I151" t="s">
        <v>224</v>
      </c>
      <c r="J151" s="1">
        <v>9</v>
      </c>
      <c r="K151" t="s">
        <v>384</v>
      </c>
      <c r="L151" s="1">
        <v>9</v>
      </c>
      <c r="M151" t="s">
        <v>385</v>
      </c>
      <c r="N151" s="1">
        <v>10</v>
      </c>
      <c r="O151" t="s">
        <v>386</v>
      </c>
      <c r="P151" s="1">
        <v>9</v>
      </c>
      <c r="Q151" t="s">
        <v>588</v>
      </c>
    </row>
    <row r="152" spans="1:17" x14ac:dyDescent="0.3">
      <c r="A152" t="s">
        <v>114</v>
      </c>
      <c r="B152" s="1">
        <v>4</v>
      </c>
      <c r="C152" t="s">
        <v>115</v>
      </c>
      <c r="D152" s="1">
        <v>4</v>
      </c>
      <c r="E152" t="s">
        <v>115</v>
      </c>
      <c r="F152" s="1">
        <v>4</v>
      </c>
      <c r="G152" t="s">
        <v>586</v>
      </c>
      <c r="H152" s="1">
        <v>7</v>
      </c>
      <c r="I152" t="s">
        <v>225</v>
      </c>
      <c r="J152" s="1">
        <v>9</v>
      </c>
      <c r="K152" t="s">
        <v>388</v>
      </c>
      <c r="L152" s="1">
        <v>5</v>
      </c>
      <c r="M152" t="s">
        <v>387</v>
      </c>
      <c r="N152" s="1">
        <v>5</v>
      </c>
      <c r="O152" t="s">
        <v>387</v>
      </c>
      <c r="P152" s="1">
        <v>6</v>
      </c>
      <c r="Q152" t="s">
        <v>585</v>
      </c>
    </row>
    <row r="153" spans="1:17" x14ac:dyDescent="0.3">
      <c r="A153" t="s">
        <v>116</v>
      </c>
      <c r="B153" s="1">
        <v>4</v>
      </c>
      <c r="C153" t="s">
        <v>117</v>
      </c>
      <c r="D153" s="1">
        <v>4</v>
      </c>
      <c r="E153" t="s">
        <v>117</v>
      </c>
      <c r="F153" s="1">
        <v>6</v>
      </c>
      <c r="G153" t="s">
        <v>118</v>
      </c>
      <c r="H153" s="1">
        <v>2</v>
      </c>
      <c r="I153" t="s">
        <v>226</v>
      </c>
      <c r="J153" s="1">
        <v>3</v>
      </c>
      <c r="K153" t="s">
        <v>390</v>
      </c>
      <c r="L153" s="1">
        <v>4</v>
      </c>
      <c r="M153" t="s">
        <v>389</v>
      </c>
      <c r="N153" s="1">
        <v>3</v>
      </c>
      <c r="O153" t="s">
        <v>390</v>
      </c>
      <c r="P153" s="1">
        <v>2</v>
      </c>
      <c r="Q153" t="s">
        <v>587</v>
      </c>
    </row>
    <row r="154" spans="1:17" x14ac:dyDescent="0.3">
      <c r="A154" t="s">
        <v>119</v>
      </c>
      <c r="B154" s="1">
        <v>7</v>
      </c>
      <c r="C154" t="s">
        <v>120</v>
      </c>
      <c r="D154" s="1">
        <v>10</v>
      </c>
      <c r="E154" t="s">
        <v>121</v>
      </c>
      <c r="F154" s="1">
        <v>7</v>
      </c>
      <c r="G154" t="s">
        <v>122</v>
      </c>
      <c r="H154" s="1">
        <v>7</v>
      </c>
      <c r="I154" t="s">
        <v>228</v>
      </c>
      <c r="J154" s="1">
        <v>8</v>
      </c>
      <c r="K154" t="s">
        <v>584</v>
      </c>
      <c r="L154" s="1">
        <v>9</v>
      </c>
      <c r="M154" t="s">
        <v>391</v>
      </c>
      <c r="N154" s="1">
        <v>7</v>
      </c>
      <c r="O154" t="s">
        <v>392</v>
      </c>
      <c r="P154" s="1">
        <v>9</v>
      </c>
      <c r="Q154" t="s">
        <v>583</v>
      </c>
    </row>
    <row r="155" spans="1:17" x14ac:dyDescent="0.3">
      <c r="A155" t="s">
        <v>123</v>
      </c>
      <c r="B155" s="1">
        <v>3</v>
      </c>
      <c r="C155" t="s">
        <v>124</v>
      </c>
      <c r="D155" s="1">
        <v>8</v>
      </c>
      <c r="E155" t="s">
        <v>126</v>
      </c>
      <c r="F155" s="1">
        <v>3</v>
      </c>
      <c r="G155" t="s">
        <v>125</v>
      </c>
      <c r="H155" s="1">
        <v>8</v>
      </c>
      <c r="I155" t="s">
        <v>454</v>
      </c>
      <c r="J155" s="1">
        <v>7</v>
      </c>
      <c r="K155" t="s">
        <v>453</v>
      </c>
      <c r="L155" s="1">
        <v>7</v>
      </c>
      <c r="M155" t="s">
        <v>452</v>
      </c>
      <c r="N155" s="1">
        <v>8</v>
      </c>
      <c r="O155" t="s">
        <v>455</v>
      </c>
      <c r="P155" s="1">
        <v>9</v>
      </c>
      <c r="Q155" t="s">
        <v>563</v>
      </c>
    </row>
    <row r="156" spans="1:17" x14ac:dyDescent="0.3">
      <c r="A156" t="s">
        <v>153</v>
      </c>
      <c r="B156" s="1">
        <v>6</v>
      </c>
      <c r="C156" t="s">
        <v>234</v>
      </c>
      <c r="D156" s="1">
        <v>5</v>
      </c>
      <c r="E156" t="s">
        <v>151</v>
      </c>
      <c r="F156" s="1">
        <v>5</v>
      </c>
      <c r="G156" t="s">
        <v>152</v>
      </c>
      <c r="H156" s="1">
        <v>4</v>
      </c>
      <c r="I156" t="s">
        <v>235</v>
      </c>
      <c r="J156" s="1">
        <v>6</v>
      </c>
      <c r="K156" t="s">
        <v>412</v>
      </c>
      <c r="L156" s="1">
        <v>10</v>
      </c>
      <c r="M156" t="s">
        <v>413</v>
      </c>
      <c r="N156" s="1">
        <v>5</v>
      </c>
      <c r="O156" t="s">
        <v>414</v>
      </c>
      <c r="P156" s="1">
        <v>9</v>
      </c>
      <c r="Q156" t="s">
        <v>562</v>
      </c>
    </row>
    <row r="157" spans="1:17" x14ac:dyDescent="0.3">
      <c r="A157" t="s">
        <v>129</v>
      </c>
      <c r="B157" s="1">
        <v>10</v>
      </c>
      <c r="C157" t="s">
        <v>132</v>
      </c>
      <c r="D157" s="1">
        <v>7</v>
      </c>
      <c r="E157" t="s">
        <v>131</v>
      </c>
      <c r="F157" s="1">
        <v>5</v>
      </c>
      <c r="G157" t="s">
        <v>133</v>
      </c>
      <c r="H157" s="1">
        <v>1</v>
      </c>
      <c r="I157" t="s">
        <v>230</v>
      </c>
      <c r="J157" s="1">
        <v>8</v>
      </c>
      <c r="K157" t="s">
        <v>397</v>
      </c>
      <c r="L157" s="1">
        <v>10</v>
      </c>
      <c r="M157" t="s">
        <v>398</v>
      </c>
      <c r="N157" s="1">
        <v>9</v>
      </c>
      <c r="O157" t="s">
        <v>399</v>
      </c>
      <c r="P157" s="1">
        <v>10</v>
      </c>
      <c r="Q157" t="s">
        <v>561</v>
      </c>
    </row>
    <row r="158" spans="1:17" x14ac:dyDescent="0.3">
      <c r="A158" t="s">
        <v>261</v>
      </c>
      <c r="B158" s="1">
        <v>10</v>
      </c>
      <c r="C158" s="3" t="s">
        <v>269</v>
      </c>
      <c r="D158" s="1">
        <v>2</v>
      </c>
      <c r="E158" s="3" t="s">
        <v>270</v>
      </c>
      <c r="F158" s="1">
        <v>6</v>
      </c>
      <c r="G158" s="3" t="s">
        <v>440</v>
      </c>
      <c r="H158" s="1">
        <v>10</v>
      </c>
      <c r="I158" s="3" t="s">
        <v>262</v>
      </c>
      <c r="J158" s="1">
        <v>9</v>
      </c>
      <c r="K158" t="s">
        <v>439</v>
      </c>
      <c r="L158" s="1">
        <v>7</v>
      </c>
      <c r="M158" t="s">
        <v>441</v>
      </c>
      <c r="N158" s="1">
        <v>8</v>
      </c>
      <c r="O158" t="s">
        <v>442</v>
      </c>
      <c r="P158" s="1">
        <v>7</v>
      </c>
      <c r="Q158" t="s">
        <v>560</v>
      </c>
    </row>
    <row r="159" spans="1:17" x14ac:dyDescent="0.3">
      <c r="A159" t="s">
        <v>591</v>
      </c>
      <c r="B159">
        <v>4</v>
      </c>
      <c r="C159" s="3" t="s">
        <v>592</v>
      </c>
      <c r="D159" s="1">
        <v>1</v>
      </c>
      <c r="E159" s="3" t="s">
        <v>594</v>
      </c>
      <c r="F159" s="1">
        <v>6</v>
      </c>
      <c r="G159" t="s">
        <v>596</v>
      </c>
      <c r="H159" s="1">
        <v>5</v>
      </c>
      <c r="I159" t="s">
        <v>607</v>
      </c>
      <c r="J159" s="1">
        <v>0</v>
      </c>
      <c r="K159" t="s">
        <v>436</v>
      </c>
      <c r="L159" s="1">
        <v>7</v>
      </c>
      <c r="M159" t="s">
        <v>597</v>
      </c>
      <c r="N159" s="1">
        <v>1</v>
      </c>
      <c r="O159" t="s">
        <v>598</v>
      </c>
      <c r="P159" s="1">
        <v>6</v>
      </c>
      <c r="Q159" t="s">
        <v>599</v>
      </c>
    </row>
    <row r="160" spans="1:17" x14ac:dyDescent="0.3">
      <c r="A160" t="s">
        <v>627</v>
      </c>
      <c r="B160" s="1">
        <v>10</v>
      </c>
      <c r="C160" t="s">
        <v>630</v>
      </c>
      <c r="D160" s="1">
        <v>0</v>
      </c>
      <c r="E160" t="s">
        <v>628</v>
      </c>
      <c r="F160" s="1">
        <v>10</v>
      </c>
      <c r="G160" t="s">
        <v>641</v>
      </c>
      <c r="H160" s="1">
        <v>0</v>
      </c>
      <c r="I160" t="s">
        <v>629</v>
      </c>
      <c r="J160" s="1">
        <v>0</v>
      </c>
      <c r="K160" t="s">
        <v>640</v>
      </c>
      <c r="L160" s="1">
        <v>10</v>
      </c>
      <c r="M160" t="s">
        <v>639</v>
      </c>
      <c r="N160" s="1">
        <v>0</v>
      </c>
      <c r="O160" t="s">
        <v>629</v>
      </c>
      <c r="P160" s="1">
        <v>10</v>
      </c>
      <c r="Q160" t="s">
        <v>638</v>
      </c>
    </row>
    <row r="161" spans="1:17" x14ac:dyDescent="0.3">
      <c r="A161" t="s">
        <v>636</v>
      </c>
      <c r="B161" s="1">
        <v>9</v>
      </c>
      <c r="C161" t="s">
        <v>643</v>
      </c>
      <c r="D161" s="1">
        <v>9</v>
      </c>
      <c r="E161" t="s">
        <v>644</v>
      </c>
      <c r="F161" s="1">
        <v>7</v>
      </c>
      <c r="G161" t="s">
        <v>645</v>
      </c>
      <c r="H161" s="1">
        <v>2</v>
      </c>
      <c r="I161" t="s">
        <v>648</v>
      </c>
      <c r="J161" s="1">
        <v>9</v>
      </c>
      <c r="K161" t="s">
        <v>653</v>
      </c>
      <c r="L161" s="1">
        <v>6</v>
      </c>
      <c r="M161" t="s">
        <v>656</v>
      </c>
      <c r="N161" s="1">
        <v>7</v>
      </c>
      <c r="O161" t="s">
        <v>660</v>
      </c>
      <c r="P161" s="1">
        <v>8</v>
      </c>
      <c r="Q161" t="s">
        <v>661</v>
      </c>
    </row>
    <row r="162" spans="1:17" x14ac:dyDescent="0.3">
      <c r="A162" t="s">
        <v>637</v>
      </c>
      <c r="B162" s="1">
        <v>9</v>
      </c>
      <c r="C162" t="s">
        <v>642</v>
      </c>
      <c r="D162" s="1">
        <v>9</v>
      </c>
      <c r="E162" t="s">
        <v>642</v>
      </c>
      <c r="F162" s="1">
        <v>9</v>
      </c>
      <c r="G162" t="s">
        <v>646</v>
      </c>
      <c r="H162" s="1">
        <v>7</v>
      </c>
      <c r="I162" t="s">
        <v>651</v>
      </c>
      <c r="J162" s="1">
        <v>9</v>
      </c>
      <c r="K162" t="s">
        <v>654</v>
      </c>
      <c r="L162" s="1">
        <v>8</v>
      </c>
      <c r="M162" t="s">
        <v>657</v>
      </c>
      <c r="N162" s="1">
        <v>2</v>
      </c>
      <c r="O162" t="s">
        <v>659</v>
      </c>
      <c r="P162" s="1">
        <v>8</v>
      </c>
      <c r="Q162" t="s">
        <v>662</v>
      </c>
    </row>
    <row r="163" spans="1:17" x14ac:dyDescent="0.3">
      <c r="A163" t="s">
        <v>650</v>
      </c>
      <c r="B163" s="1">
        <v>9</v>
      </c>
      <c r="C163" t="s">
        <v>633</v>
      </c>
      <c r="D163" s="1">
        <v>5</v>
      </c>
      <c r="E163" t="s">
        <v>626</v>
      </c>
      <c r="F163" s="1">
        <v>5</v>
      </c>
      <c r="G163" t="s">
        <v>652</v>
      </c>
      <c r="H163" s="1">
        <v>5</v>
      </c>
      <c r="I163" t="s">
        <v>649</v>
      </c>
      <c r="J163" s="1">
        <v>9</v>
      </c>
      <c r="K163" t="s">
        <v>655</v>
      </c>
      <c r="L163" s="1">
        <v>6</v>
      </c>
      <c r="M163" t="s">
        <v>658</v>
      </c>
      <c r="N163" s="1">
        <v>7</v>
      </c>
      <c r="O163" t="s">
        <v>664</v>
      </c>
      <c r="P163" s="1">
        <v>8</v>
      </c>
      <c r="Q163" t="s">
        <v>663</v>
      </c>
    </row>
    <row r="164" spans="1:17" x14ac:dyDescent="0.3">
      <c r="B164">
        <f>SUBTOTAL(109,Buisness[Horizon Zero Dawn])</f>
        <v>100.2</v>
      </c>
      <c r="D164">
        <f>SUBTOTAL(109,Buisness[God of War])</f>
        <v>82.2</v>
      </c>
      <c r="F164">
        <f>SUBTOTAL(109,Buisness[Horizon forbidden West])</f>
        <v>89</v>
      </c>
      <c r="H164">
        <f>SUBTOTAL(109,Buisness[Cyberpunk])</f>
        <v>68.759999999999991</v>
      </c>
      <c r="J164">
        <f>SUBTOTAL(109,Buisness[Mass effect 2])</f>
        <v>95.1</v>
      </c>
      <c r="L164">
        <f>SUBTOTAL(109,Buisness[Skyrim])</f>
        <v>106.8</v>
      </c>
      <c r="N164">
        <f>SUBTOTAL(109,Buisness[Deus Ex Human Revolution])</f>
        <v>80.7</v>
      </c>
      <c r="P164">
        <f>SUBTOTAL(109,Buisness[Witcher 3])</f>
        <v>109.7</v>
      </c>
    </row>
    <row r="175" spans="1:17" x14ac:dyDescent="0.3">
      <c r="A175" s="1"/>
    </row>
    <row r="184" spans="1:17" x14ac:dyDescent="0.3">
      <c r="B184" s="1"/>
    </row>
    <row r="185" spans="1:17" x14ac:dyDescent="0.3">
      <c r="B185" s="1"/>
    </row>
    <row r="186" spans="1:17" x14ac:dyDescent="0.3">
      <c r="B186" s="1"/>
    </row>
    <row r="187" spans="1:17" x14ac:dyDescent="0.3">
      <c r="A187" s="1" t="s">
        <v>478</v>
      </c>
    </row>
    <row r="188" spans="1:17" x14ac:dyDescent="0.3">
      <c r="A188" t="s">
        <v>467</v>
      </c>
      <c r="B188" t="s">
        <v>0</v>
      </c>
      <c r="C188" t="s">
        <v>23</v>
      </c>
      <c r="D188" t="s">
        <v>1</v>
      </c>
      <c r="E188" t="s">
        <v>468</v>
      </c>
      <c r="F188" t="s">
        <v>469</v>
      </c>
      <c r="G188" t="s">
        <v>76</v>
      </c>
      <c r="H188" t="s">
        <v>195</v>
      </c>
      <c r="I188" t="s">
        <v>470</v>
      </c>
      <c r="J188" t="s">
        <v>471</v>
      </c>
      <c r="K188" t="s">
        <v>359</v>
      </c>
      <c r="L188" t="s">
        <v>252</v>
      </c>
      <c r="M188" t="s">
        <v>472</v>
      </c>
      <c r="N188" t="s">
        <v>473</v>
      </c>
      <c r="O188" t="s">
        <v>474</v>
      </c>
      <c r="P188" t="s">
        <v>489</v>
      </c>
      <c r="Q188" t="s">
        <v>490</v>
      </c>
    </row>
    <row r="189" spans="1:17" x14ac:dyDescent="0.3">
      <c r="A189" t="s">
        <v>456</v>
      </c>
      <c r="B189" s="1">
        <v>5</v>
      </c>
      <c r="C189" s="3" t="s">
        <v>457</v>
      </c>
      <c r="D189" s="1">
        <v>7</v>
      </c>
      <c r="E189" s="3" t="s">
        <v>458</v>
      </c>
      <c r="F189" s="1">
        <v>9</v>
      </c>
      <c r="G189" t="s">
        <v>459</v>
      </c>
      <c r="H189" s="1">
        <v>8</v>
      </c>
      <c r="I189" t="s">
        <v>460</v>
      </c>
      <c r="J189" s="1">
        <v>7</v>
      </c>
      <c r="K189" t="s">
        <v>461</v>
      </c>
      <c r="L189" s="1">
        <v>5</v>
      </c>
      <c r="M189" t="s">
        <v>462</v>
      </c>
      <c r="N189" s="1">
        <v>4</v>
      </c>
      <c r="O189" t="s">
        <v>464</v>
      </c>
      <c r="P189">
        <v>7</v>
      </c>
      <c r="Q189" t="s">
        <v>491</v>
      </c>
    </row>
    <row r="190" spans="1:17" x14ac:dyDescent="0.3">
      <c r="A190" t="s">
        <v>2</v>
      </c>
      <c r="B190" s="1">
        <v>7</v>
      </c>
      <c r="C190" t="s">
        <v>298</v>
      </c>
      <c r="D190" s="1">
        <v>7</v>
      </c>
      <c r="E190" t="s">
        <v>73</v>
      </c>
      <c r="F190" s="1">
        <v>8</v>
      </c>
      <c r="G190" t="s">
        <v>301</v>
      </c>
      <c r="H190" s="1">
        <v>8</v>
      </c>
      <c r="I190" t="s">
        <v>197</v>
      </c>
      <c r="J190" s="1">
        <v>7</v>
      </c>
      <c r="K190" t="s">
        <v>300</v>
      </c>
      <c r="L190" s="1">
        <v>10</v>
      </c>
      <c r="M190" t="s">
        <v>299</v>
      </c>
      <c r="N190" s="1">
        <v>6</v>
      </c>
      <c r="O190" t="s">
        <v>297</v>
      </c>
      <c r="P190">
        <v>10</v>
      </c>
      <c r="Q190" t="s">
        <v>514</v>
      </c>
    </row>
    <row r="191" spans="1:17" x14ac:dyDescent="0.3">
      <c r="A191" t="s">
        <v>479</v>
      </c>
      <c r="B191" s="1">
        <v>9</v>
      </c>
      <c r="C191" t="s">
        <v>45</v>
      </c>
      <c r="D191" s="1">
        <v>10</v>
      </c>
      <c r="E191" t="s">
        <v>46</v>
      </c>
      <c r="F191" s="1">
        <v>10</v>
      </c>
      <c r="G191" t="s">
        <v>77</v>
      </c>
      <c r="H191" s="1">
        <v>10</v>
      </c>
      <c r="I191" t="s">
        <v>77</v>
      </c>
      <c r="J191" s="1">
        <v>8</v>
      </c>
      <c r="K191" t="s">
        <v>334</v>
      </c>
      <c r="L191" s="1">
        <v>9</v>
      </c>
      <c r="M191" t="s">
        <v>335</v>
      </c>
      <c r="N191" s="1">
        <v>6</v>
      </c>
      <c r="O191" t="s">
        <v>336</v>
      </c>
      <c r="P191">
        <v>10</v>
      </c>
      <c r="Q191" t="s">
        <v>515</v>
      </c>
    </row>
    <row r="192" spans="1:17" x14ac:dyDescent="0.3">
      <c r="A192" t="s">
        <v>17</v>
      </c>
      <c r="B192" s="1">
        <v>10</v>
      </c>
      <c r="C192" t="s">
        <v>47</v>
      </c>
      <c r="D192" s="1">
        <v>10</v>
      </c>
      <c r="E192" t="s">
        <v>47</v>
      </c>
      <c r="F192" s="1">
        <v>10</v>
      </c>
      <c r="G192" t="s">
        <v>47</v>
      </c>
      <c r="H192" s="1">
        <v>5</v>
      </c>
      <c r="I192" t="s">
        <v>212</v>
      </c>
      <c r="J192" s="1">
        <v>2</v>
      </c>
      <c r="K192" t="s">
        <v>338</v>
      </c>
      <c r="L192" s="1">
        <v>3</v>
      </c>
      <c r="M192" t="s">
        <v>339</v>
      </c>
      <c r="N192" s="1">
        <v>2</v>
      </c>
      <c r="O192" t="s">
        <v>340</v>
      </c>
      <c r="P192">
        <v>5</v>
      </c>
      <c r="Q192" t="s">
        <v>516</v>
      </c>
    </row>
    <row r="193" spans="1:17" x14ac:dyDescent="0.3">
      <c r="A193" t="s">
        <v>69</v>
      </c>
      <c r="B193" s="1">
        <v>6</v>
      </c>
      <c r="C193" t="s">
        <v>70</v>
      </c>
      <c r="D193" s="1">
        <v>10</v>
      </c>
      <c r="E193" t="s">
        <v>71</v>
      </c>
      <c r="F193" s="1">
        <v>6</v>
      </c>
      <c r="G193" t="s">
        <v>70</v>
      </c>
      <c r="H193" s="1">
        <v>4</v>
      </c>
      <c r="I193" t="s">
        <v>218</v>
      </c>
      <c r="J193" s="1">
        <v>6</v>
      </c>
      <c r="K193" t="s">
        <v>363</v>
      </c>
      <c r="L193" s="1">
        <v>8</v>
      </c>
      <c r="M193" t="s">
        <v>365</v>
      </c>
      <c r="N193" s="1">
        <v>3</v>
      </c>
      <c r="O193" t="s">
        <v>364</v>
      </c>
      <c r="P193">
        <v>9</v>
      </c>
      <c r="Q193" t="s">
        <v>517</v>
      </c>
    </row>
    <row r="194" spans="1:17" x14ac:dyDescent="0.3">
      <c r="A194" t="s">
        <v>13</v>
      </c>
      <c r="B194" s="1">
        <v>9</v>
      </c>
      <c r="C194" t="s">
        <v>64</v>
      </c>
      <c r="D194" s="1">
        <v>8</v>
      </c>
      <c r="E194" t="s">
        <v>39</v>
      </c>
      <c r="F194" s="1">
        <v>7</v>
      </c>
      <c r="G194" t="s">
        <v>96</v>
      </c>
      <c r="H194" s="1">
        <v>9</v>
      </c>
      <c r="I194" t="s">
        <v>208</v>
      </c>
      <c r="J194" s="1">
        <v>7</v>
      </c>
      <c r="K194" t="s">
        <v>322</v>
      </c>
      <c r="L194" s="1">
        <v>5</v>
      </c>
      <c r="M194" t="s">
        <v>323</v>
      </c>
      <c r="N194" s="1">
        <v>7</v>
      </c>
      <c r="O194" t="s">
        <v>324</v>
      </c>
      <c r="P194">
        <v>9</v>
      </c>
      <c r="Q194" t="s">
        <v>518</v>
      </c>
    </row>
    <row r="195" spans="1:17" x14ac:dyDescent="0.3">
      <c r="A195" t="s">
        <v>66</v>
      </c>
      <c r="B195" s="1">
        <v>5</v>
      </c>
      <c r="C195" t="s">
        <v>50</v>
      </c>
      <c r="D195" s="1">
        <v>8</v>
      </c>
      <c r="E195" t="s">
        <v>74</v>
      </c>
      <c r="F195" s="1">
        <v>7</v>
      </c>
      <c r="G195" t="s">
        <v>84</v>
      </c>
      <c r="H195" s="1">
        <v>1</v>
      </c>
      <c r="I195" t="s">
        <v>214</v>
      </c>
      <c r="J195" s="1">
        <v>10</v>
      </c>
      <c r="K195" t="s">
        <v>344</v>
      </c>
      <c r="L195" s="1">
        <v>7</v>
      </c>
      <c r="M195" t="s">
        <v>345</v>
      </c>
      <c r="N195" s="1">
        <v>7</v>
      </c>
      <c r="O195" t="s">
        <v>346</v>
      </c>
      <c r="P195">
        <v>9</v>
      </c>
      <c r="Q195" t="s">
        <v>519</v>
      </c>
    </row>
    <row r="196" spans="1:17" x14ac:dyDescent="0.3">
      <c r="A196" t="s">
        <v>67</v>
      </c>
      <c r="B196" s="1">
        <v>6</v>
      </c>
      <c r="C196" t="s">
        <v>68</v>
      </c>
      <c r="D196" s="1">
        <v>1</v>
      </c>
      <c r="E196" t="s">
        <v>72</v>
      </c>
      <c r="F196" s="1">
        <v>7</v>
      </c>
      <c r="G196" t="s">
        <v>721</v>
      </c>
      <c r="H196" s="1">
        <v>2</v>
      </c>
      <c r="I196" t="s">
        <v>217</v>
      </c>
      <c r="J196" s="1">
        <v>2</v>
      </c>
      <c r="K196" t="s">
        <v>360</v>
      </c>
      <c r="L196" s="1">
        <v>4</v>
      </c>
      <c r="M196" t="s">
        <v>361</v>
      </c>
      <c r="N196" s="1">
        <v>1</v>
      </c>
      <c r="O196" t="s">
        <v>362</v>
      </c>
      <c r="P196">
        <v>3.5</v>
      </c>
      <c r="Q196" t="s">
        <v>513</v>
      </c>
    </row>
    <row r="197" spans="1:17" x14ac:dyDescent="0.3">
      <c r="A197" t="s">
        <v>102</v>
      </c>
      <c r="B197" s="1">
        <v>10</v>
      </c>
      <c r="C197" t="s">
        <v>103</v>
      </c>
      <c r="D197" s="1">
        <v>4</v>
      </c>
      <c r="E197" t="s">
        <v>106</v>
      </c>
      <c r="F197" s="1">
        <v>7</v>
      </c>
      <c r="G197" t="s">
        <v>104</v>
      </c>
      <c r="H197" s="1">
        <v>5</v>
      </c>
      <c r="I197" t="s">
        <v>222</v>
      </c>
      <c r="J197" s="1">
        <v>10</v>
      </c>
      <c r="K197" t="s">
        <v>374</v>
      </c>
      <c r="L197" s="1">
        <v>3</v>
      </c>
      <c r="M197" t="s">
        <v>372</v>
      </c>
      <c r="N197" s="1">
        <v>3</v>
      </c>
      <c r="O197" s="4" t="s">
        <v>373</v>
      </c>
      <c r="P197">
        <v>5</v>
      </c>
      <c r="Q197" t="s">
        <v>522</v>
      </c>
    </row>
    <row r="198" spans="1:17" x14ac:dyDescent="0.3">
      <c r="A198" t="s">
        <v>264</v>
      </c>
      <c r="B198" s="1">
        <v>7</v>
      </c>
      <c r="C198" s="3" t="s">
        <v>265</v>
      </c>
      <c r="D198" s="1">
        <v>4</v>
      </c>
      <c r="E198" s="3" t="s">
        <v>266</v>
      </c>
      <c r="F198" s="1">
        <v>9</v>
      </c>
      <c r="G198" s="3" t="s">
        <v>268</v>
      </c>
      <c r="H198" s="1">
        <v>8</v>
      </c>
      <c r="I198" s="3" t="s">
        <v>267</v>
      </c>
      <c r="J198" s="1">
        <v>5</v>
      </c>
      <c r="K198" t="s">
        <v>446</v>
      </c>
      <c r="L198" s="1">
        <v>10</v>
      </c>
      <c r="M198" t="s">
        <v>447</v>
      </c>
      <c r="N198" s="1">
        <v>5</v>
      </c>
      <c r="O198" t="s">
        <v>448</v>
      </c>
      <c r="P198">
        <v>9</v>
      </c>
      <c r="Q198" t="s">
        <v>520</v>
      </c>
    </row>
    <row r="199" spans="1:17" x14ac:dyDescent="0.3">
      <c r="B199">
        <f>SUBTOTAL(109,WorldGameDesign[Horizon Zero Dawn])</f>
        <v>74</v>
      </c>
      <c r="D199">
        <f>SUBTOTAL(109,WorldGameDesign[God of War])</f>
        <v>69</v>
      </c>
      <c r="F199">
        <f>SUBTOTAL(109,WorldGameDesign[Horizon forbidden West])</f>
        <v>80</v>
      </c>
      <c r="H199">
        <f>SUBTOTAL(109,WorldGameDesign[Cyberpunk])</f>
        <v>60</v>
      </c>
      <c r="J199">
        <f>SUBTOTAL(109,WorldGameDesign[Mass effect 2])</f>
        <v>64</v>
      </c>
      <c r="L199">
        <f>SUBTOTAL(109,WorldGameDesign[Skyrim])</f>
        <v>64</v>
      </c>
      <c r="N199">
        <f>SUBTOTAL(109,WorldGameDesign[Deus Ex Human Revolution])</f>
        <v>44</v>
      </c>
      <c r="P199">
        <f>SUBTOTAL(109,WorldGameDesign[Witcher 3])</f>
        <v>76.5</v>
      </c>
    </row>
    <row r="211" spans="1:17" x14ac:dyDescent="0.3">
      <c r="B211" s="1"/>
    </row>
    <row r="212" spans="1:17" x14ac:dyDescent="0.3">
      <c r="B212" s="1"/>
    </row>
    <row r="213" spans="1:17" x14ac:dyDescent="0.3">
      <c r="B213" s="1"/>
    </row>
    <row r="214" spans="1:17" x14ac:dyDescent="0.3">
      <c r="B214" s="1"/>
    </row>
    <row r="215" spans="1:17" x14ac:dyDescent="0.3">
      <c r="B215" s="1"/>
    </row>
    <row r="216" spans="1:17" x14ac:dyDescent="0.3">
      <c r="B216" s="1"/>
    </row>
    <row r="222" spans="1:17" x14ac:dyDescent="0.3">
      <c r="A222" t="s">
        <v>707</v>
      </c>
      <c r="B222" t="s">
        <v>0</v>
      </c>
      <c r="C222" t="s">
        <v>708</v>
      </c>
      <c r="D222" t="s">
        <v>1</v>
      </c>
      <c r="E222" t="s">
        <v>709</v>
      </c>
      <c r="F222" t="s">
        <v>469</v>
      </c>
      <c r="G222" t="s">
        <v>710</v>
      </c>
      <c r="H222" t="s">
        <v>195</v>
      </c>
      <c r="I222" t="s">
        <v>711</v>
      </c>
      <c r="J222" t="s">
        <v>471</v>
      </c>
      <c r="K222" t="s">
        <v>712</v>
      </c>
      <c r="L222" t="s">
        <v>252</v>
      </c>
      <c r="M222" t="s">
        <v>713</v>
      </c>
      <c r="N222" t="s">
        <v>473</v>
      </c>
      <c r="O222" t="s">
        <v>714</v>
      </c>
      <c r="P222" t="s">
        <v>489</v>
      </c>
      <c r="Q222" t="s">
        <v>716</v>
      </c>
    </row>
    <row r="223" spans="1:17" x14ac:dyDescent="0.3">
      <c r="A223" t="s">
        <v>466</v>
      </c>
      <c r="B223" s="1">
        <v>8</v>
      </c>
      <c r="C223" s="3"/>
      <c r="D223" s="1">
        <v>6</v>
      </c>
      <c r="E223" s="3"/>
      <c r="F223" s="1">
        <v>8</v>
      </c>
      <c r="H223" s="1">
        <v>6</v>
      </c>
      <c r="J223" s="1">
        <v>9</v>
      </c>
      <c r="L223" s="1">
        <v>8</v>
      </c>
      <c r="N223" s="1">
        <v>8</v>
      </c>
      <c r="P223">
        <v>7</v>
      </c>
    </row>
    <row r="224" spans="1:17" x14ac:dyDescent="0.3">
      <c r="A224" t="s">
        <v>492</v>
      </c>
      <c r="B224" s="1">
        <v>10</v>
      </c>
      <c r="C224" t="s">
        <v>564</v>
      </c>
      <c r="D224" s="1">
        <v>6</v>
      </c>
      <c r="E224" t="s">
        <v>634</v>
      </c>
      <c r="F224" s="1">
        <v>6</v>
      </c>
      <c r="G224" t="s">
        <v>565</v>
      </c>
      <c r="H224">
        <v>4</v>
      </c>
      <c r="I224" t="s">
        <v>566</v>
      </c>
      <c r="J224">
        <v>3</v>
      </c>
      <c r="K224" t="s">
        <v>567</v>
      </c>
      <c r="L224">
        <v>7</v>
      </c>
      <c r="M224" t="s">
        <v>568</v>
      </c>
      <c r="N224">
        <v>3</v>
      </c>
      <c r="O224" t="s">
        <v>569</v>
      </c>
      <c r="P224">
        <v>3</v>
      </c>
      <c r="Q224" t="s">
        <v>570</v>
      </c>
    </row>
    <row r="225" spans="1:17" x14ac:dyDescent="0.3">
      <c r="A225" t="s">
        <v>571</v>
      </c>
      <c r="B225" s="1">
        <v>10</v>
      </c>
      <c r="C225" t="s">
        <v>673</v>
      </c>
      <c r="D225" s="1">
        <v>5</v>
      </c>
      <c r="E225" t="s">
        <v>623</v>
      </c>
      <c r="F225" s="1">
        <v>8</v>
      </c>
      <c r="G225" t="s">
        <v>704</v>
      </c>
      <c r="H225">
        <v>4</v>
      </c>
      <c r="I225" t="s">
        <v>692</v>
      </c>
      <c r="J225">
        <v>9</v>
      </c>
      <c r="K225" t="s">
        <v>702</v>
      </c>
      <c r="L225">
        <v>7</v>
      </c>
      <c r="M225" t="s">
        <v>698</v>
      </c>
      <c r="N225">
        <v>6</v>
      </c>
      <c r="O225" t="s">
        <v>697</v>
      </c>
      <c r="P225">
        <v>3</v>
      </c>
      <c r="Q225" t="s">
        <v>572</v>
      </c>
    </row>
    <row r="226" spans="1:17" x14ac:dyDescent="0.3">
      <c r="A226" t="s">
        <v>493</v>
      </c>
      <c r="B226" s="1">
        <v>10</v>
      </c>
      <c r="C226" t="s">
        <v>635</v>
      </c>
      <c r="D226" s="1">
        <v>6</v>
      </c>
      <c r="E226" t="s">
        <v>624</v>
      </c>
      <c r="F226" s="1">
        <v>8</v>
      </c>
      <c r="G226" t="s">
        <v>705</v>
      </c>
      <c r="H226">
        <v>5</v>
      </c>
      <c r="I226" t="s">
        <v>693</v>
      </c>
      <c r="J226">
        <v>7</v>
      </c>
      <c r="K226" t="s">
        <v>703</v>
      </c>
      <c r="L226">
        <v>7</v>
      </c>
      <c r="M226" t="s">
        <v>699</v>
      </c>
      <c r="N226">
        <v>7</v>
      </c>
      <c r="O226" t="s">
        <v>696</v>
      </c>
      <c r="P226">
        <v>6</v>
      </c>
      <c r="Q226" t="s">
        <v>681</v>
      </c>
    </row>
    <row r="227" spans="1:17" x14ac:dyDescent="0.3">
      <c r="A227" t="s">
        <v>494</v>
      </c>
      <c r="B227" s="1">
        <v>8</v>
      </c>
      <c r="C227" t="s">
        <v>573</v>
      </c>
      <c r="D227" s="1">
        <v>6</v>
      </c>
      <c r="E227" t="s">
        <v>625</v>
      </c>
      <c r="F227" s="1">
        <v>7</v>
      </c>
      <c r="G227" t="s">
        <v>674</v>
      </c>
      <c r="H227">
        <v>6</v>
      </c>
      <c r="I227" t="s">
        <v>675</v>
      </c>
      <c r="J227">
        <v>7</v>
      </c>
      <c r="K227" t="s">
        <v>676</v>
      </c>
      <c r="L227">
        <v>7</v>
      </c>
      <c r="M227" t="s">
        <v>677</v>
      </c>
      <c r="N227">
        <v>7</v>
      </c>
      <c r="O227" t="s">
        <v>678</v>
      </c>
      <c r="P227">
        <v>5</v>
      </c>
      <c r="Q227" t="s">
        <v>680</v>
      </c>
    </row>
    <row r="228" spans="1:17" x14ac:dyDescent="0.3">
      <c r="A228" t="s">
        <v>582</v>
      </c>
      <c r="B228" s="1">
        <v>8</v>
      </c>
      <c r="C228" t="s">
        <v>632</v>
      </c>
      <c r="D228" s="1">
        <v>2</v>
      </c>
      <c r="E228" t="s">
        <v>631</v>
      </c>
      <c r="F228" s="1">
        <v>8</v>
      </c>
      <c r="G228" t="s">
        <v>706</v>
      </c>
      <c r="H228">
        <v>5</v>
      </c>
      <c r="I228" t="s">
        <v>694</v>
      </c>
      <c r="J228">
        <v>10</v>
      </c>
      <c r="K228" t="s">
        <v>695</v>
      </c>
      <c r="L228">
        <v>6</v>
      </c>
      <c r="M228" t="s">
        <v>701</v>
      </c>
      <c r="N228">
        <v>8</v>
      </c>
      <c r="O228" t="s">
        <v>700</v>
      </c>
      <c r="P228">
        <v>5</v>
      </c>
      <c r="Q228" t="s">
        <v>679</v>
      </c>
    </row>
    <row r="229" spans="1:17" x14ac:dyDescent="0.3">
      <c r="B229">
        <f>SUBTOTAL(109,Table3[Horizon Zero Dawn])</f>
        <v>54</v>
      </c>
      <c r="D229">
        <f>SUBTOTAL(109,Table3[God of War])</f>
        <v>31</v>
      </c>
      <c r="F229">
        <f>SUBTOTAL(109,Table3[Horizon forbidden West])</f>
        <v>45</v>
      </c>
      <c r="H229">
        <f>SUBTOTAL(109,Table3[Cyberpunk])</f>
        <v>30</v>
      </c>
      <c r="J229">
        <f>SUBTOTAL(109,Table3[Mass effect 2])</f>
        <v>45</v>
      </c>
      <c r="L229">
        <f>SUBTOTAL(109,Table3[Skyrim])</f>
        <v>42</v>
      </c>
      <c r="N229">
        <f>SUBTOTAL(109,Table3[Deus Ex Human Revolution])</f>
        <v>39</v>
      </c>
      <c r="P229">
        <f>SUBTOTAL(109,Table3[Witcher 3])</f>
        <v>29</v>
      </c>
    </row>
  </sheetData>
  <dataConsolidate/>
  <conditionalFormatting sqref="D197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{0CF23A67-0B58-4BE8-9D2C-0A98C25D05C9}</x14:id>
        </ext>
      </extLst>
    </cfRule>
  </conditionalFormatting>
  <conditionalFormatting sqref="F197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{FA90EB27-FA25-4881-9B31-5900C5BC32B1}</x14:id>
        </ext>
      </extLst>
    </cfRule>
  </conditionalFormatting>
  <conditionalFormatting sqref="D126:D131 D137:D141 D108 D106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{4B961089-6DB5-4C68-9567-F0A05F549E3B}</x14:id>
        </ext>
      </extLst>
    </cfRule>
  </conditionalFormatting>
  <conditionalFormatting sqref="D105:D107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{70FF4218-6B6A-4AC1-B75F-1876B6F98BF0}</x14:id>
        </ext>
      </extLst>
    </cfRule>
  </conditionalFormatting>
  <conditionalFormatting sqref="F105:F107 F142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{5C4FB88F-F2ED-48A9-868B-267280B915E7}</x14:id>
        </ext>
      </extLst>
    </cfRule>
  </conditionalFormatting>
  <conditionalFormatting sqref="B189:B197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{66A9817E-21F5-4647-B12B-BFF2A586CC61}</x14:id>
        </ext>
      </extLst>
    </cfRule>
  </conditionalFormatting>
  <conditionalFormatting sqref="D189:D197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{96BB64F1-582E-465D-A378-490B2F390488}</x14:id>
        </ext>
      </extLst>
    </cfRule>
  </conditionalFormatting>
  <conditionalFormatting sqref="D199:N199">
    <cfRule type="colorScale" priority="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9:N199">
    <cfRule type="iconSet" priority="633">
      <iconSet iconSet="3Arrows">
        <cfvo type="percent" val="0"/>
        <cfvo type="percent" val="33"/>
        <cfvo type="percent" val="67"/>
      </iconSet>
    </cfRule>
    <cfRule type="colorScale" priority="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4:D195 D117:D131 D111 D94:D102 D190:D192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{EDD04055-3153-4D10-9FCA-AFC5309526C0}</x14:id>
        </ext>
      </extLst>
    </cfRule>
  </conditionalFormatting>
  <conditionalFormatting sqref="D194:D196 D117:D131 D111 D94:D102 D190:D192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{98B64ADB-DC92-43F1-8DFA-3A2169156E16}</x14:id>
        </ext>
      </extLst>
    </cfRule>
  </conditionalFormatting>
  <conditionalFormatting sqref="D190:D196 D117:D131 D111 D109 D94:D102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{4ADC9FB7-5799-4C11-AB34-57A464FEDA66}</x14:id>
        </ext>
      </extLst>
    </cfRule>
  </conditionalFormatting>
  <conditionalFormatting sqref="F190:F196 F117:F131 F111 F109 F94:F102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{8338E332-A8E2-4E42-8027-8790CF447749}</x14:id>
        </ext>
      </extLst>
    </cfRule>
  </conditionalFormatting>
  <conditionalFormatting sqref="D190:D196 D117:D131 D109:D111 D94:D102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{03CADB36-5D23-41B8-93F9-CBFA7ECFE6F2}</x14:id>
        </ext>
      </extLst>
    </cfRule>
  </conditionalFormatting>
  <conditionalFormatting sqref="F190:F196 F117:F131 F109:F111 F94:F102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{E486C5FA-D7A5-4066-9857-F214504E5660}</x14:id>
        </ext>
      </extLst>
    </cfRule>
  </conditionalFormatting>
  <conditionalFormatting sqref="F190:F197 F117:F131 F109:F111 F94:F102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{DB9FB897-5C39-4DD2-99FD-3D6A71B2731C}</x14:id>
        </ext>
      </extLst>
    </cfRule>
  </conditionalFormatting>
  <conditionalFormatting sqref="D190:D197 D117:D131 D109:D111 D94:D102">
    <cfRule type="dataBar" priority="1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{389DF365-5750-410D-83A6-3D480E5FA27C}</x14:id>
        </ext>
      </extLst>
    </cfRule>
  </conditionalFormatting>
  <conditionalFormatting sqref="D190:D196 D117:D131 D111 D94:D102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{0C7DA2E6-98AD-4C63-B23D-E51EC73249E6}</x14:id>
        </ext>
      </extLst>
    </cfRule>
  </conditionalFormatting>
  <conditionalFormatting sqref="H105:H107 H131">
    <cfRule type="dataBar" priority="1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{9AB2AB36-E880-4B7C-968F-42A7C0414AED}</x14:id>
        </ext>
      </extLst>
    </cfRule>
  </conditionalFormatting>
  <conditionalFormatting sqref="B94:B108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{821045EA-08DE-4174-8A60-A3D74D26D4B7}</x14:id>
        </ext>
      </extLst>
    </cfRule>
  </conditionalFormatting>
  <conditionalFormatting sqref="D94:D108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{1611C804-FC21-4F78-892F-A32927CDA1CE}</x14:id>
        </ext>
      </extLst>
    </cfRule>
  </conditionalFormatting>
  <conditionalFormatting sqref="B117:B131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{7C5E774E-24E1-4212-86A1-C2534064ED46}</x14:id>
        </ext>
      </extLst>
    </cfRule>
  </conditionalFormatting>
  <conditionalFormatting sqref="J199:L199">
    <cfRule type="colorScale" priority="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0:D197 D117:D131 D137:D141 D106 D94:D102 D108:D111">
    <cfRule type="dataBar" priority="2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{846B0376-E463-46F0-81D2-8B7C6AAB37FF}</x14:id>
        </ext>
      </extLst>
    </cfRule>
  </conditionalFormatting>
  <conditionalFormatting sqref="D190:D197 D117:D131 D137:D141 D94:D114"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{EF0E602B-C780-49C7-AB89-B62975A9A2AD}</x14:id>
        </ext>
      </extLst>
    </cfRule>
  </conditionalFormatting>
  <conditionalFormatting sqref="H190:H197 H117:H131 H137:H141 H94:H114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{F5217790-BAA3-42DE-93F6-4C27B5D51D2C}</x14:id>
        </ext>
      </extLst>
    </cfRule>
  </conditionalFormatting>
  <conditionalFormatting sqref="D190:D197 D117:D131 D137:D141 D108:D111 D94:D106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{B9C613B0-4236-4FD4-A417-24F952CB7927}</x14:id>
        </ext>
      </extLst>
    </cfRule>
  </conditionalFormatting>
  <conditionalFormatting sqref="H190:H197 H117:H131 H137:H141 H108:H111 H94:H106"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{DD1180EE-0C5E-42CD-9F8D-B6AB23C0B70B}</x14:id>
        </ext>
      </extLst>
    </cfRule>
  </conditionalFormatting>
  <conditionalFormatting sqref="H190:H198 H117:H131 H137:H142 H94:H114">
    <cfRule type="dataBar" priority="2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{B89CD3DC-1899-4A36-9AC0-ED541C95D8D4}</x14:id>
        </ext>
      </extLst>
    </cfRule>
  </conditionalFormatting>
  <conditionalFormatting sqref="D190:D198 D117:D131 D137:D142 D94:D114">
    <cfRule type="dataBar" priority="2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{E5633EC0-FA51-428E-8D66-6280E37A753B}</x14:id>
        </ext>
      </extLst>
    </cfRule>
  </conditionalFormatting>
  <conditionalFormatting sqref="F190:F198 F117:F131 F137:F142 F94:F114">
    <cfRule type="dataBar" priority="2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{893BED7B-407F-4721-A662-CCA3C048A052}</x14:id>
        </ext>
      </extLst>
    </cfRule>
  </conditionalFormatting>
  <conditionalFormatting sqref="D190:D198 D117:D131 D135:D142 D94:D114">
    <cfRule type="dataBar" priority="2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{5E750C0D-2F2D-4CF0-BBFF-138AFA99075E}</x14:id>
        </ext>
      </extLst>
    </cfRule>
  </conditionalFormatting>
  <conditionalFormatting sqref="F190:F198 F117:F131 F135:F142 F94:F114">
    <cfRule type="dataBar" priority="2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{4B58A9E0-DAC2-4E6C-A174-0DB30558DD06}</x14:id>
        </ext>
      </extLst>
    </cfRule>
  </conditionalFormatting>
  <conditionalFormatting sqref="H190:H198 H117:H131 H135:H142 H94:H114">
    <cfRule type="dataBar" priority="2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{1F0B4C71-03A5-47DD-B48D-C1FBB06F525F}</x14:id>
        </ext>
      </extLst>
    </cfRule>
  </conditionalFormatting>
  <conditionalFormatting sqref="L191:L198 L117:L131 L135:L142 L94:L114">
    <cfRule type="dataBar" priority="2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{E26DD327-5F6A-4B5C-9848-A7A8B2A556B7}</x14:id>
        </ext>
      </extLst>
    </cfRule>
  </conditionalFormatting>
  <conditionalFormatting sqref="J191:J198 J117:J131 J135:J142 J94:J114">
    <cfRule type="dataBar" priority="2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{41A02964-E9C7-47CA-B5E9-2008E758403C}</x14:id>
        </ext>
      </extLst>
    </cfRule>
  </conditionalFormatting>
  <conditionalFormatting sqref="L190:L198 L117:L131 L135:L142 L94:L114">
    <cfRule type="dataBar" priority="2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{A3AF63D2-89D8-4C0D-B873-C88A29E540CA}</x14:id>
        </ext>
      </extLst>
    </cfRule>
  </conditionalFormatting>
  <conditionalFormatting sqref="J190:J198 J117:J131 J135:J142 J94:J114">
    <cfRule type="dataBar" priority="2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{6461C6F5-F2B3-48DD-8ED2-7CF890E0F997}</x14:id>
        </ext>
      </extLst>
    </cfRule>
  </conditionalFormatting>
  <conditionalFormatting sqref="N190:N198 N117:N131 N135:N142 N94:N114">
    <cfRule type="dataBar" priority="2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{0563A6D1-EA04-4A34-934F-3DE7C81A8E7E}</x14:id>
        </ext>
      </extLst>
    </cfRule>
  </conditionalFormatting>
  <conditionalFormatting sqref="D194:D195 D121:E124 E141:E142 D117:D120 E95:E99 D94:D99 D190 D100:E102 E193:E196 D191:E192 E109:E111 E135:E139 E125:E130 E198 E103:E107">
    <cfRule type="dataBar" priority="2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{B3BF7978-6C47-49CD-A36E-286322279B17}</x14:id>
        </ext>
      </extLst>
    </cfRule>
  </conditionalFormatting>
  <conditionalFormatting sqref="F126:F131 F137:F142 F108 F106">
    <cfRule type="dataBar" priority="2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{715A015F-E014-4161-9E66-7DD49FCB5078}</x14:id>
        </ext>
      </extLst>
    </cfRule>
  </conditionalFormatting>
  <conditionalFormatting sqref="F190:F197 F117:F131 F137:F142 F106 F94:F102 F108:F111">
    <cfRule type="dataBar" priority="2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{A5DCE9FA-AB9A-46D4-96DC-0F85F4A54B6A}</x14:id>
        </ext>
      </extLst>
    </cfRule>
  </conditionalFormatting>
  <conditionalFormatting sqref="F190:F197 F117:F131 F137:F142 F94:F114">
    <cfRule type="dataBar" priority="2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{F4E5071D-B856-4177-8EF8-49E2BD04D0A3}</x14:id>
        </ext>
      </extLst>
    </cfRule>
  </conditionalFormatting>
  <conditionalFormatting sqref="F190:F197 F117:F131 F137:F142 F108:F111 F94:F106">
    <cfRule type="dataBar" priority="2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{5CA35D34-C99E-4EE2-B628-870FEF406967}</x14:id>
        </ext>
      </extLst>
    </cfRule>
  </conditionalFormatting>
  <conditionalFormatting sqref="B164:N164">
    <cfRule type="iconSet" priority="632">
      <iconSet iconSet="3Arrows">
        <cfvo type="percent" val="0"/>
        <cfvo type="percent" val="33"/>
        <cfvo type="percent" val="67"/>
      </iconSet>
    </cfRule>
    <cfRule type="colorScale" priority="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2:N132">
    <cfRule type="iconSet" priority="635">
      <iconSet iconSet="3Arrows">
        <cfvo type="percent" val="0"/>
        <cfvo type="percent" val="33"/>
        <cfvo type="percent" val="67"/>
      </iconSet>
    </cfRule>
    <cfRule type="colorScale" priority="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3:N144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{820C873F-B5CE-44BD-BBB9-7C46A6926674}</x14:id>
        </ext>
      </extLst>
    </cfRule>
  </conditionalFormatting>
  <conditionalFormatting sqref="L143:L144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{2592C83F-905C-413F-97FA-F49BCA6D6FAB}</x14:id>
        </ext>
      </extLst>
    </cfRule>
  </conditionalFormatting>
  <conditionalFormatting sqref="J143:J144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{CF865F0A-9FD3-43F4-8C24-87CC7E25BF9F}</x14:id>
        </ext>
      </extLst>
    </cfRule>
  </conditionalFormatting>
  <conditionalFormatting sqref="H143:H144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{9D741741-9B93-4F51-A041-206081FB4F00}</x14:id>
        </ext>
      </extLst>
    </cfRule>
  </conditionalFormatting>
  <conditionalFormatting sqref="D143:D144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{514820E1-C173-49F2-BEF1-8C064939C0CC}</x14:id>
        </ext>
      </extLst>
    </cfRule>
  </conditionalFormatting>
  <conditionalFormatting sqref="B143:B144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{29F45D50-D570-44C4-B54E-DE8B82E07A72}</x14:id>
        </ext>
      </extLst>
    </cfRule>
  </conditionalFormatting>
  <conditionalFormatting sqref="P143:P144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{967DABEA-C90F-45FF-A58E-4BD113C27DE6}</x14:id>
        </ext>
      </extLst>
    </cfRule>
  </conditionalFormatting>
  <conditionalFormatting sqref="L143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{2A0AA508-7323-4472-97A1-34E32810B79A}</x14:id>
        </ext>
      </extLst>
    </cfRule>
  </conditionalFormatting>
  <conditionalFormatting sqref="P14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{AD112058-6B9C-4BE0-B423-D82CE1FDF4C0}</x14:id>
        </ext>
      </extLst>
    </cfRule>
  </conditionalFormatting>
  <conditionalFormatting sqref="F143:F144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{91426709-43B6-4171-97DC-300FD07D9BE1}</x14:id>
        </ext>
      </extLst>
    </cfRule>
  </conditionalFormatting>
  <conditionalFormatting sqref="L135:L144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{9BB58753-5796-47B1-B4FB-F450F368A939}</x14:id>
        </ext>
      </extLst>
    </cfRule>
  </conditionalFormatting>
  <conditionalFormatting sqref="B135:B144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{9AE16A3D-3338-4517-9ACD-1CB741F3D5DF}</x14:id>
        </ext>
      </extLst>
    </cfRule>
  </conditionalFormatting>
  <conditionalFormatting sqref="J135:J144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{58614DF0-6ECF-49F0-89F7-37ECFF47EF63}</x14:id>
        </ext>
      </extLst>
    </cfRule>
  </conditionalFormatting>
  <conditionalFormatting sqref="P189:P19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{13BE14D9-5E6E-4513-BB28-815F2BB196C4}</x14:id>
        </ext>
      </extLst>
    </cfRule>
  </conditionalFormatting>
  <conditionalFormatting sqref="B199:P199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4:P114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{BDA31966-5996-421E-83A6-5B69C488A392}</x14:id>
        </ext>
      </extLst>
    </cfRule>
  </conditionalFormatting>
  <conditionalFormatting sqref="D10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{962528C1-809E-4BAD-B3AE-DB46C72F03F4}</x14:id>
        </ext>
      </extLst>
    </cfRule>
  </conditionalFormatting>
  <conditionalFormatting sqref="F10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{1550F637-0C27-43C4-A3D9-DE95B5A5033B}</x14:id>
        </ext>
      </extLst>
    </cfRule>
  </conditionalFormatting>
  <conditionalFormatting sqref="B2:B10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{D3038979-3F21-42A5-8C56-86F250EBB108}</x14:id>
        </ext>
      </extLst>
    </cfRule>
  </conditionalFormatting>
  <conditionalFormatting sqref="D2:D10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{FBD2A8C9-254A-4434-A213-8AE9AB8EC6CD}</x14:id>
        </ext>
      </extLst>
    </cfRule>
  </conditionalFormatting>
  <conditionalFormatting sqref="D7:D8 D3:D5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{18E7955A-F221-44B6-9FD4-699EAC4DA824}</x14:id>
        </ext>
      </extLst>
    </cfRule>
  </conditionalFormatting>
  <conditionalFormatting sqref="D7:D9 D3:D5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{47B07362-A04C-4DA4-A780-972932A0CFE5}</x14:id>
        </ext>
      </extLst>
    </cfRule>
  </conditionalFormatting>
  <conditionalFormatting sqref="D3:D9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{00AAD7E4-2EE2-4DDF-B21E-3E653C6084D4}</x14:id>
        </ext>
      </extLst>
    </cfRule>
  </conditionalFormatting>
  <conditionalFormatting sqref="F3:F9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{87229598-9932-4D8B-B0F7-F408813F494E}</x14:id>
        </ext>
      </extLst>
    </cfRule>
  </conditionalFormatting>
  <conditionalFormatting sqref="D3:D9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{D1DA709E-8365-476C-9CE1-DFAC55DBBEA6}</x14:id>
        </ext>
      </extLst>
    </cfRule>
  </conditionalFormatting>
  <conditionalFormatting sqref="F3:F9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{82A05081-88AB-42C7-BF65-8F4F5C5A18FC}</x14:id>
        </ext>
      </extLst>
    </cfRule>
  </conditionalFormatting>
  <conditionalFormatting sqref="F3:F10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{9E730839-854E-4861-B594-E9378BC42CB6}</x14:id>
        </ext>
      </extLst>
    </cfRule>
  </conditionalFormatting>
  <conditionalFormatting sqref="D3:D10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{5595C94A-CFB0-433B-A089-E976DAFE9019}</x14:id>
        </ext>
      </extLst>
    </cfRule>
  </conditionalFormatting>
  <conditionalFormatting sqref="D3:D9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{E6982C86-FE8B-402B-AA58-7837E1E8B55A}</x14:id>
        </ext>
      </extLst>
    </cfRule>
  </conditionalFormatting>
  <conditionalFormatting sqref="D2:D11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{6C47E558-E293-4F5A-81E1-815C08677D87}</x14:id>
        </ext>
      </extLst>
    </cfRule>
  </conditionalFormatting>
  <conditionalFormatting sqref="F2:F11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{20A5B33A-CC55-4D30-8BBB-6D988E8B9F7C}</x14:id>
        </ext>
      </extLst>
    </cfRule>
  </conditionalFormatting>
  <conditionalFormatting sqref="H2:H11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{E833C83A-0096-4C63-8DB7-B23BE71711E2}</x14:id>
        </ext>
      </extLst>
    </cfRule>
  </conditionalFormatting>
  <conditionalFormatting sqref="J2:J11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{A62D3723-A9AF-4ABA-BED7-6D824B9064D6}</x14:id>
        </ext>
      </extLst>
    </cfRule>
  </conditionalFormatting>
  <conditionalFormatting sqref="N2:N11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{AEA0B87B-6169-493B-AE90-1F2ECDA2821A}</x14:id>
        </ext>
      </extLst>
    </cfRule>
  </conditionalFormatting>
  <conditionalFormatting sqref="L2:L11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{B1D353DE-0262-4D98-AFE6-9E34B0AAF4B8}</x14:id>
        </ext>
      </extLst>
    </cfRule>
  </conditionalFormatting>
  <conditionalFormatting sqref="B2:B11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{2DB4CC09-68F3-4509-AF37-99CD9BF21CB5}</x14:id>
        </ext>
      </extLst>
    </cfRule>
  </conditionalFormatting>
  <conditionalFormatting sqref="D3:D10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{B09D7D3A-620E-4882-82FA-EB1A38860522}</x14:id>
        </ext>
      </extLst>
    </cfRule>
  </conditionalFormatting>
  <conditionalFormatting sqref="D3:D10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{2B4D83A4-B6BB-4384-821C-1D2F991CA207}</x14:id>
        </ext>
      </extLst>
    </cfRule>
  </conditionalFormatting>
  <conditionalFormatting sqref="H3:H10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{0C3F200E-27E8-4572-8396-3EAC554A57C1}</x14:id>
        </ext>
      </extLst>
    </cfRule>
  </conditionalFormatting>
  <conditionalFormatting sqref="D3:D10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{B5937999-695A-4F7B-B130-EB8E297CC91A}</x14:id>
        </ext>
      </extLst>
    </cfRule>
  </conditionalFormatting>
  <conditionalFormatting sqref="H3:H10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{0FE768B4-461C-4BC7-8ACC-CFCC4752A467}</x14:id>
        </ext>
      </extLst>
    </cfRule>
  </conditionalFormatting>
  <conditionalFormatting sqref="H3:H11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{D8072127-4E4F-405D-8389-4B548AA28DD5}</x14:id>
        </ext>
      </extLst>
    </cfRule>
  </conditionalFormatting>
  <conditionalFormatting sqref="D3:D11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{D3C58174-5DE6-486C-8F39-7B5FAD21F870}</x14:id>
        </ext>
      </extLst>
    </cfRule>
  </conditionalFormatting>
  <conditionalFormatting sqref="F3:F11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{CB06CD57-2C6E-489E-ABA7-A74AE1A642A4}</x14:id>
        </ext>
      </extLst>
    </cfRule>
  </conditionalFormatting>
  <conditionalFormatting sqref="D3:D1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{505BC73A-C9BF-4C7E-B5DC-A256E518377C}</x14:id>
        </ext>
      </extLst>
    </cfRule>
  </conditionalFormatting>
  <conditionalFormatting sqref="F3:F1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{196DDBCB-2370-4563-A03C-178BB3DA6553}</x14:id>
        </ext>
      </extLst>
    </cfRule>
  </conditionalFormatting>
  <conditionalFormatting sqref="H3:H11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{1845D820-222B-4BE1-B883-71D88E44EBCF}</x14:id>
        </ext>
      </extLst>
    </cfRule>
  </conditionalFormatting>
  <conditionalFormatting sqref="L4:L1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{B5104B59-4048-4C4A-8F45-A67D613B9363}</x14:id>
        </ext>
      </extLst>
    </cfRule>
  </conditionalFormatting>
  <conditionalFormatting sqref="J4:J11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{0C0F14BE-63BA-41EB-9A97-15B271A6FBFF}</x14:id>
        </ext>
      </extLst>
    </cfRule>
  </conditionalFormatting>
  <conditionalFormatting sqref="L3:L11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{370A167A-F44E-4735-8946-A12F388AE2F6}</x14:id>
        </ext>
      </extLst>
    </cfRule>
  </conditionalFormatting>
  <conditionalFormatting sqref="J3:J11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{5C0F1EF1-0751-46F4-928C-C5759BBD7B1E}</x14:id>
        </ext>
      </extLst>
    </cfRule>
  </conditionalFormatting>
  <conditionalFormatting sqref="N3:N11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{58F11199-D63F-4F59-9A37-2505A6BA646A}</x14:id>
        </ext>
      </extLst>
    </cfRule>
  </conditionalFormatting>
  <conditionalFormatting sqref="D7:D8 D3 E6:E9 D4:E5 E11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{1FCA5375-6D0D-4F07-851F-94EB95FAD9EF}</x14:id>
        </ext>
      </extLst>
    </cfRule>
  </conditionalFormatting>
  <conditionalFormatting sqref="F3:F10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{0CB769F3-AD28-4238-A3F8-0F63C7CFC2EA}</x14:id>
        </ext>
      </extLst>
    </cfRule>
  </conditionalFormatting>
  <conditionalFormatting sqref="F3:F10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{176827F9-E441-46E4-B75E-1ED0015AADA1}</x14:id>
        </ext>
      </extLst>
    </cfRule>
  </conditionalFormatting>
  <conditionalFormatting sqref="F3:F10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{4DD161A4-364F-4C81-93B9-BC7F25E9631F}</x14:id>
        </ext>
      </extLst>
    </cfRule>
  </conditionalFormatting>
  <conditionalFormatting sqref="P2:P11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{AD6FB2F5-27A1-4CFF-985A-B05A53DD3314}</x14:id>
        </ext>
      </extLst>
    </cfRule>
  </conditionalFormatting>
  <conditionalFormatting sqref="D26 D24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{73E242C8-56C9-41FA-9B39-69DB1FEF5B0E}</x14:id>
        </ext>
      </extLst>
    </cfRule>
  </conditionalFormatting>
  <conditionalFormatting sqref="D23:D25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{7F5AAB15-FAD0-45A7-A6BA-D77F77D76B3D}</x14:id>
        </ext>
      </extLst>
    </cfRule>
  </conditionalFormatting>
  <conditionalFormatting sqref="F23:F25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{91C93648-96B0-4A16-8BB7-AA8D22777AA1}</x14:id>
        </ext>
      </extLst>
    </cfRule>
  </conditionalFormatting>
  <conditionalFormatting sqref="D12:D20 D29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{8E87D986-D030-4494-A0F3-DD462820FFC7}</x14:id>
        </ext>
      </extLst>
    </cfRule>
  </conditionalFormatting>
  <conditionalFormatting sqref="D12:D20 D29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{A03026E0-745E-498F-B7B7-32D67D64EF01}</x14:id>
        </ext>
      </extLst>
    </cfRule>
  </conditionalFormatting>
  <conditionalFormatting sqref="D29 D27 D12:D20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{1C4D6C77-7E23-43D1-9E5C-01E8EA72A2B1}</x14:id>
        </ext>
      </extLst>
    </cfRule>
  </conditionalFormatting>
  <conditionalFormatting sqref="F29 F27 F12:F20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{FA384962-6EAB-4B0F-8FC3-42842673478E}</x14:id>
        </ext>
      </extLst>
    </cfRule>
  </conditionalFormatting>
  <conditionalFormatting sqref="D27:D29 D12:D20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{C75D25BE-59E2-486F-B6F9-42B45379E15F}</x14:id>
        </ext>
      </extLst>
    </cfRule>
  </conditionalFormatting>
  <conditionalFormatting sqref="F27:F29 F12:F20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{40D94FFB-659B-4644-A48F-73DB5B7054F9}</x14:id>
        </ext>
      </extLst>
    </cfRule>
  </conditionalFormatting>
  <conditionalFormatting sqref="F27:F29 F12:F20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{88F9E473-3211-4F5D-B920-F434901361C9}</x14:id>
        </ext>
      </extLst>
    </cfRule>
  </conditionalFormatting>
  <conditionalFormatting sqref="D27:D29 D12:D20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{94095880-45F1-4B20-8816-0AB5D9D390A4}</x14:id>
        </ext>
      </extLst>
    </cfRule>
  </conditionalFormatting>
  <conditionalFormatting sqref="D12:D20 D29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{2C94B5C0-8089-43E7-80ED-D566A6BB8E93}</x14:id>
        </ext>
      </extLst>
    </cfRule>
  </conditionalFormatting>
  <conditionalFormatting sqref="H23:H25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{616212FA-3AC5-4764-8EB3-4447B5A811DD}</x14:id>
        </ext>
      </extLst>
    </cfRule>
  </conditionalFormatting>
  <conditionalFormatting sqref="B12:B26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{B4B8EEAE-E2A5-4049-9392-F33B9B159B71}</x14:id>
        </ext>
      </extLst>
    </cfRule>
  </conditionalFormatting>
  <conditionalFormatting sqref="D12:D26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{74459FC5-B5A3-4474-9515-80C6EA3607DC}</x14:id>
        </ext>
      </extLst>
    </cfRule>
  </conditionalFormatting>
  <conditionalFormatting sqref="D12:D31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{6183AF8E-8910-47FF-BBA5-2486BF570D50}</x14:id>
        </ext>
      </extLst>
    </cfRule>
  </conditionalFormatting>
  <conditionalFormatting sqref="F12:F31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{BFDAF278-ABF1-4769-8F4E-E66B9D9CF30B}</x14:id>
        </ext>
      </extLst>
    </cfRule>
  </conditionalFormatting>
  <conditionalFormatting sqref="H12:H31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{CA170CEE-159C-45BA-AA2D-62CFCEFF47BF}</x14:id>
        </ext>
      </extLst>
    </cfRule>
  </conditionalFormatting>
  <conditionalFormatting sqref="J12:J31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{861A9F3C-3F0A-47C3-AE8D-FA2F9379C3F0}</x14:id>
        </ext>
      </extLst>
    </cfRule>
  </conditionalFormatting>
  <conditionalFormatting sqref="N12:N31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{9B44DC04-D4BA-4049-AA17-0BD3DCB99901}</x14:id>
        </ext>
      </extLst>
    </cfRule>
  </conditionalFormatting>
  <conditionalFormatting sqref="L12:L31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{1F337F6D-FEFB-45D9-B8A6-06E7774185C7}</x14:id>
        </ext>
      </extLst>
    </cfRule>
  </conditionalFormatting>
  <conditionalFormatting sqref="B12:B31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{F90C8067-036B-40B3-BCA9-8DB3303911A8}</x14:id>
        </ext>
      </extLst>
    </cfRule>
  </conditionalFormatting>
  <conditionalFormatting sqref="D12:D20 D24 D26:D29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{57BA9EB0-9B93-4962-8695-CAA6D5BD9890}</x14:id>
        </ext>
      </extLst>
    </cfRule>
  </conditionalFormatting>
  <conditionalFormatting sqref="D12:D31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{51E7B9DE-C3CC-47AD-A243-E03647CFF332}</x14:id>
        </ext>
      </extLst>
    </cfRule>
  </conditionalFormatting>
  <conditionalFormatting sqref="H12:H3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{79204B47-EA2F-4BE9-A4D4-EF2DE24A5A24}</x14:id>
        </ext>
      </extLst>
    </cfRule>
  </conditionalFormatting>
  <conditionalFormatting sqref="D26:D29 D12:D24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{132C5886-EBE8-4DE8-80D5-6D676CDDE4BF}</x14:id>
        </ext>
      </extLst>
    </cfRule>
  </conditionalFormatting>
  <conditionalFormatting sqref="H26:H29 H12:H24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{C7F59988-662B-4303-9D67-40D3ED7E08E8}</x14:id>
        </ext>
      </extLst>
    </cfRule>
  </conditionalFormatting>
  <conditionalFormatting sqref="H12:H31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{EA02D569-BC77-4F60-A96F-538A235C1718}</x14:id>
        </ext>
      </extLst>
    </cfRule>
  </conditionalFormatting>
  <conditionalFormatting sqref="D12:D3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{265F79EB-5219-4085-B662-C1F716946FB0}</x14:id>
        </ext>
      </extLst>
    </cfRule>
  </conditionalFormatting>
  <conditionalFormatting sqref="F12:F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{5E67997D-4286-418A-9B6B-443EF79997D2}</x14:id>
        </ext>
      </extLst>
    </cfRule>
  </conditionalFormatting>
  <conditionalFormatting sqref="D12:D3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{86CC2670-1699-4B56-B1F6-1DEAD44891A4}</x14:id>
        </ext>
      </extLst>
    </cfRule>
  </conditionalFormatting>
  <conditionalFormatting sqref="F12:F31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{A4A65792-88F0-427D-96E2-FA9E9E975864}</x14:id>
        </ext>
      </extLst>
    </cfRule>
  </conditionalFormatting>
  <conditionalFormatting sqref="H12:H3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{9780B560-4C23-4D1E-B6F8-C1D4A7304030}</x14:id>
        </ext>
      </extLst>
    </cfRule>
  </conditionalFormatting>
  <conditionalFormatting sqref="L12:L3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{DA0FFE1B-1502-45BE-A32E-AFFCDD2D8521}</x14:id>
        </ext>
      </extLst>
    </cfRule>
  </conditionalFormatting>
  <conditionalFormatting sqref="J12:J31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{BD3DE7D0-FC5E-453F-8654-98F452FDC86D}</x14:id>
        </ext>
      </extLst>
    </cfRule>
  </conditionalFormatting>
  <conditionalFormatting sqref="L12:L31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{6F0AFEDD-E65F-49B9-9477-1F86064E9E90}</x14:id>
        </ext>
      </extLst>
    </cfRule>
  </conditionalFormatting>
  <conditionalFormatting sqref="J12:J3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{7885F356-C3BD-4332-A411-7FA7687AA0EC}</x14:id>
        </ext>
      </extLst>
    </cfRule>
  </conditionalFormatting>
  <conditionalFormatting sqref="N12:N3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{657CBC0E-17AD-4E59-8901-214DD14E40B3}</x14:id>
        </ext>
      </extLst>
    </cfRule>
  </conditionalFormatting>
  <conditionalFormatting sqref="E13:E17 D12:D17 D18:E20 E27:E29 E21:E25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{BF5AD7DA-0929-46C7-9DCB-5F78F1E28AE4}</x14:id>
        </ext>
      </extLst>
    </cfRule>
  </conditionalFormatting>
  <conditionalFormatting sqref="F24 F26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{5CDE78DB-E262-4C0D-B6B3-F2CA0BA5CFFC}</x14:id>
        </ext>
      </extLst>
    </cfRule>
  </conditionalFormatting>
  <conditionalFormatting sqref="F12:F20 F24 F26:F29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{2125BE56-09DB-4ADE-B34C-FB4AA9F7DACA}</x14:id>
        </ext>
      </extLst>
    </cfRule>
  </conditionalFormatting>
  <conditionalFormatting sqref="F12:F31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{015E6C77-8342-43CC-B9AF-C88B98266F2C}</x14:id>
        </ext>
      </extLst>
    </cfRule>
  </conditionalFormatting>
  <conditionalFormatting sqref="F26:F29 F12:F24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{75DC11BD-DB93-445D-A0E7-338B5C022604}</x14:id>
        </ext>
      </extLst>
    </cfRule>
  </conditionalFormatting>
  <conditionalFormatting sqref="P12:P31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{8DC5146A-3E20-4EA6-8E76-8885D08E00D0}</x14:id>
        </ext>
      </extLst>
    </cfRule>
  </conditionalFormatting>
  <conditionalFormatting sqref="P117:P131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{AB7CBC38-3836-47C1-9A9F-299F0B2FE1BE}</x14:id>
        </ext>
      </extLst>
    </cfRule>
  </conditionalFormatting>
  <conditionalFormatting sqref="B132:P132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:D46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{A34CFE85-3F30-490F-9CF7-82DCA40AEB6A}</x14:id>
        </ext>
      </extLst>
    </cfRule>
  </conditionalFormatting>
  <conditionalFormatting sqref="D32:D46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{E7FF59D0-94A6-4EA5-8C40-30BBD8E21EC7}</x14:id>
        </ext>
      </extLst>
    </cfRule>
  </conditionalFormatting>
  <conditionalFormatting sqref="D32:D46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{3F901147-C67E-41C7-A4DC-C01D46A183BD}</x14:id>
        </ext>
      </extLst>
    </cfRule>
  </conditionalFormatting>
  <conditionalFormatting sqref="D32:D46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{67DB15E0-0EC4-4D2C-92C5-69BE76FCA9B0}</x14:id>
        </ext>
      </extLst>
    </cfRule>
  </conditionalFormatting>
  <conditionalFormatting sqref="F32:F4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{E39C71FE-A057-4FE0-98CD-642DA77C511C}</x14:id>
        </ext>
      </extLst>
    </cfRule>
  </conditionalFormatting>
  <conditionalFormatting sqref="D32:D46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{9ECBE959-A519-4185-B571-E80D0993793D}</x14:id>
        </ext>
      </extLst>
    </cfRule>
  </conditionalFormatting>
  <conditionalFormatting sqref="F32:F46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{98F604DB-B2FC-4132-95AF-50544DF13C89}</x14:id>
        </ext>
      </extLst>
    </cfRule>
  </conditionalFormatting>
  <conditionalFormatting sqref="F32:F46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{71ABA5FC-FF69-4B0A-9602-D234931AE93D}</x14:id>
        </ext>
      </extLst>
    </cfRule>
  </conditionalFormatting>
  <conditionalFormatting sqref="D32:D46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{6A669414-38C7-44F4-8554-C9F0E96EF5D9}</x14:id>
        </ext>
      </extLst>
    </cfRule>
  </conditionalFormatting>
  <conditionalFormatting sqref="D32:D46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{BECD817E-24C3-43C8-8607-7395FE033396}</x14:id>
        </ext>
      </extLst>
    </cfRule>
  </conditionalFormatting>
  <conditionalFormatting sqref="H46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{984F51C5-7635-44D4-8422-92F087CF693D}</x14:id>
        </ext>
      </extLst>
    </cfRule>
  </conditionalFormatting>
  <conditionalFormatting sqref="B32:B46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{62C95D53-FD88-4E8B-B120-F5C64A06F85E}</x14:id>
        </ext>
      </extLst>
    </cfRule>
  </conditionalFormatting>
  <conditionalFormatting sqref="D32:D46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{90E821C2-8220-4B72-9C1F-EE4F14EBAAF2}</x14:id>
        </ext>
      </extLst>
    </cfRule>
  </conditionalFormatting>
  <conditionalFormatting sqref="F32:F46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{21E1879C-3E8C-48BE-8005-6698B90E6FDD}</x14:id>
        </ext>
      </extLst>
    </cfRule>
  </conditionalFormatting>
  <conditionalFormatting sqref="H32:H46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{CA0B1EBA-453D-4A0C-A81E-50F99333EA6E}</x14:id>
        </ext>
      </extLst>
    </cfRule>
  </conditionalFormatting>
  <conditionalFormatting sqref="J32:J46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{561DF49D-B600-4963-8A6B-9AD486CD5ADD}</x14:id>
        </ext>
      </extLst>
    </cfRule>
  </conditionalFormatting>
  <conditionalFormatting sqref="N32:N46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{AA26C374-44ED-46A8-B04D-A90065DC8D91}</x14:id>
        </ext>
      </extLst>
    </cfRule>
  </conditionalFormatting>
  <conditionalFormatting sqref="L32:L46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{C7E9F2DC-AF12-451B-ADCF-0D1674A060EB}</x14:id>
        </ext>
      </extLst>
    </cfRule>
  </conditionalFormatting>
  <conditionalFormatting sqref="B32:B46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{0947448E-30CA-4C8C-9B73-8053BB0B1A22}</x14:id>
        </ext>
      </extLst>
    </cfRule>
  </conditionalFormatting>
  <conditionalFormatting sqref="D32:D46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{D18FC383-C2C7-4397-82E4-BC982C3C8043}</x14:id>
        </ext>
      </extLst>
    </cfRule>
  </conditionalFormatting>
  <conditionalFormatting sqref="D32:D46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{99CF7CB8-EF73-4999-A486-0BDFD720D54D}</x14:id>
        </ext>
      </extLst>
    </cfRule>
  </conditionalFormatting>
  <conditionalFormatting sqref="H32:H46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{5A7F719D-A6CA-445C-BA19-E528C349261E}</x14:id>
        </ext>
      </extLst>
    </cfRule>
  </conditionalFormatting>
  <conditionalFormatting sqref="D32:D46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{1ECADC65-B4E3-4C56-9C12-3236D91A16F8}</x14:id>
        </ext>
      </extLst>
    </cfRule>
  </conditionalFormatting>
  <conditionalFormatting sqref="H32:H46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{D23A0640-2A37-4F8D-BB6C-5BF008BF575F}</x14:id>
        </ext>
      </extLst>
    </cfRule>
  </conditionalFormatting>
  <conditionalFormatting sqref="H32:H46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{A0201B83-222B-4743-A767-AB1D184AA64A}</x14:id>
        </ext>
      </extLst>
    </cfRule>
  </conditionalFormatting>
  <conditionalFormatting sqref="D32:D46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{7D99322E-AD8A-4FE0-A525-67FB22893D80}</x14:id>
        </ext>
      </extLst>
    </cfRule>
  </conditionalFormatting>
  <conditionalFormatting sqref="F32:F46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{FAB1024D-3DBE-4DB6-8E00-B9856CE43627}</x14:id>
        </ext>
      </extLst>
    </cfRule>
  </conditionalFormatting>
  <conditionalFormatting sqref="D32:D46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{88CF10F6-1088-4A9E-B988-D6DAD8EF6319}</x14:id>
        </ext>
      </extLst>
    </cfRule>
  </conditionalFormatting>
  <conditionalFormatting sqref="F32:F46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{B661C14A-332C-43FF-901D-E0D65BA82EA3}</x14:id>
        </ext>
      </extLst>
    </cfRule>
  </conditionalFormatting>
  <conditionalFormatting sqref="H32:H46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{3F76DF05-C080-450C-84CD-2CC7E9DC0C30}</x14:id>
        </ext>
      </extLst>
    </cfRule>
  </conditionalFormatting>
  <conditionalFormatting sqref="L32:L46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{AEDB7958-A784-4EAD-993E-21D04946C25D}</x14:id>
        </ext>
      </extLst>
    </cfRule>
  </conditionalFormatting>
  <conditionalFormatting sqref="J32:J46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{87468555-5185-4E80-A075-71E104F371E6}</x14:id>
        </ext>
      </extLst>
    </cfRule>
  </conditionalFormatting>
  <conditionalFormatting sqref="L32:L46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{FA6A9A08-CBB7-446B-8C0A-BE0DD576507C}</x14:id>
        </ext>
      </extLst>
    </cfRule>
  </conditionalFormatting>
  <conditionalFormatting sqref="J32:J46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{8E1F0324-13E2-4CCB-A317-FAC887090F3E}</x14:id>
        </ext>
      </extLst>
    </cfRule>
  </conditionalFormatting>
  <conditionalFormatting sqref="N32:N46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{28F0BF31-7423-4330-841A-9D3859CCD34A}</x14:id>
        </ext>
      </extLst>
    </cfRule>
  </conditionalFormatting>
  <conditionalFormatting sqref="D36:E39 D32:D35 E40:E45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{9B528B29-EA8E-40A4-830F-6AB5196C0645}</x14:id>
        </ext>
      </extLst>
    </cfRule>
  </conditionalFormatting>
  <conditionalFormatting sqref="F41:F46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{2807DAAD-F564-405E-9611-C43BEE32C8B1}</x14:id>
        </ext>
      </extLst>
    </cfRule>
  </conditionalFormatting>
  <conditionalFormatting sqref="F32:F46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{379FF14E-153B-4606-8F2D-D66A2990EEA0}</x14:id>
        </ext>
      </extLst>
    </cfRule>
  </conditionalFormatting>
  <conditionalFormatting sqref="F32:F46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{5C848D75-E50A-4B07-B001-5214772A73D6}</x14:id>
        </ext>
      </extLst>
    </cfRule>
  </conditionalFormatting>
  <conditionalFormatting sqref="F32:F46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{A7BF8A69-99B3-4DE9-85C0-C50BAE416337}</x14:id>
        </ext>
      </extLst>
    </cfRule>
  </conditionalFormatting>
  <conditionalFormatting sqref="P32:P46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{D6FFB1D1-E2D1-41E5-9C54-70089DBFF588}</x14:id>
        </ext>
      </extLst>
    </cfRule>
  </conditionalFormatting>
  <conditionalFormatting sqref="O223:P223 C223 M223 K223 E223 I223 G223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{16F424E4-F92C-4980-8231-92CB61626823}</x14:id>
        </ext>
      </extLst>
    </cfRule>
  </conditionalFormatting>
  <conditionalFormatting sqref="B160:B163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{C8517EB2-4D1B-4518-AC15-8B543355C422}</x14:id>
        </ext>
      </extLst>
    </cfRule>
  </conditionalFormatting>
  <conditionalFormatting sqref="B164:P164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5:P144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{6AFAE4C3-A009-48E9-8064-C28415D9C15C}</x14:id>
        </ext>
      </extLst>
    </cfRule>
  </conditionalFormatting>
  <conditionalFormatting sqref="D49:D53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{BADFA9F1-3888-47E5-86EE-5657EF6C0EC9}</x14:id>
        </ext>
      </extLst>
    </cfRule>
  </conditionalFormatting>
  <conditionalFormatting sqref="F5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{CD4D74ED-F035-4B6B-9267-CA9B616E10BC}</x14:id>
        </ext>
      </extLst>
    </cfRule>
  </conditionalFormatting>
  <conditionalFormatting sqref="D47:D54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{816D5836-5295-4DEB-BA92-A6856C5D29C0}</x14:id>
        </ext>
      </extLst>
    </cfRule>
  </conditionalFormatting>
  <conditionalFormatting sqref="F47:F54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{8FEB7372-E23C-4990-8F60-357E2E56F35B}</x14:id>
        </ext>
      </extLst>
    </cfRule>
  </conditionalFormatting>
  <conditionalFormatting sqref="H47:H54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{33620471-2F03-4A46-BD49-48B90546EF93}</x14:id>
        </ext>
      </extLst>
    </cfRule>
  </conditionalFormatting>
  <conditionalFormatting sqref="J47:J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{07871ACD-1781-4377-B138-0E6597273B90}</x14:id>
        </ext>
      </extLst>
    </cfRule>
  </conditionalFormatting>
  <conditionalFormatting sqref="N47:N54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{BA8CFB2B-405F-4D33-895C-1F35EBCEDE86}</x14:id>
        </ext>
      </extLst>
    </cfRule>
  </conditionalFormatting>
  <conditionalFormatting sqref="L47:L54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{1890FC87-4733-4DA4-AF5E-2A32A7BB6C76}</x14:id>
        </ext>
      </extLst>
    </cfRule>
  </conditionalFormatting>
  <conditionalFormatting sqref="B47:B54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{CCA96423-F1C5-4DAD-B593-CCF0BE64076B}</x14:id>
        </ext>
      </extLst>
    </cfRule>
  </conditionalFormatting>
  <conditionalFormatting sqref="D49:D53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{46680002-3BF6-438C-B5E0-23E6BE7B17FD}</x14:id>
        </ext>
      </extLst>
    </cfRule>
  </conditionalFormatting>
  <conditionalFormatting sqref="D49:D53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{0895ABEE-FA88-4A37-819B-F64ACF473881}</x14:id>
        </ext>
      </extLst>
    </cfRule>
  </conditionalFormatting>
  <conditionalFormatting sqref="H49:H53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{7AB9BE28-4E98-404E-93C9-C074B06BECAD}</x14:id>
        </ext>
      </extLst>
    </cfRule>
  </conditionalFormatting>
  <conditionalFormatting sqref="D49:D53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{583A26FA-4F0D-46AA-82B8-B60002AEF290}</x14:id>
        </ext>
      </extLst>
    </cfRule>
  </conditionalFormatting>
  <conditionalFormatting sqref="H49:H53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{E1A293F0-88D8-4D5C-81F9-A57E0B5FAC28}</x14:id>
        </ext>
      </extLst>
    </cfRule>
  </conditionalFormatting>
  <conditionalFormatting sqref="H49:H54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{28BBBC16-1DC1-45BB-B596-252757BCA753}</x14:id>
        </ext>
      </extLst>
    </cfRule>
  </conditionalFormatting>
  <conditionalFormatting sqref="D49:D54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{AD529B5E-03DB-4DF3-8813-06EF75CB1F75}</x14:id>
        </ext>
      </extLst>
    </cfRule>
  </conditionalFormatting>
  <conditionalFormatting sqref="F49:F54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{84EBE0E3-1FA8-48C4-BAF6-DAACD59E03D7}</x14:id>
        </ext>
      </extLst>
    </cfRule>
  </conditionalFormatting>
  <conditionalFormatting sqref="D47:D54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{191E573C-0B5B-426D-AE07-29A6A912887F}</x14:id>
        </ext>
      </extLst>
    </cfRule>
  </conditionalFormatting>
  <conditionalFormatting sqref="F47:F5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{0BA491AF-2BF7-431E-A3B2-FB8EA0E0690C}</x14:id>
        </ext>
      </extLst>
    </cfRule>
  </conditionalFormatting>
  <conditionalFormatting sqref="H47:H54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{10F3B5E2-B7F5-45E3-963B-B48E170C9BA7}</x14:id>
        </ext>
      </extLst>
    </cfRule>
  </conditionalFormatting>
  <conditionalFormatting sqref="L47:L54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{B0EF882B-2C0E-4FC4-B90C-41CE4FE8C2FD}</x14:id>
        </ext>
      </extLst>
    </cfRule>
  </conditionalFormatting>
  <conditionalFormatting sqref="J47:J54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{DF2D9C07-7AAD-4DD9-BB8B-C210C32C0EC9}</x14:id>
        </ext>
      </extLst>
    </cfRule>
  </conditionalFormatting>
  <conditionalFormatting sqref="L47:L54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{88D10A4D-D098-40DB-BBA3-7290BF9D161C}</x14:id>
        </ext>
      </extLst>
    </cfRule>
  </conditionalFormatting>
  <conditionalFormatting sqref="J47:J54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{166553F1-2FDE-4185-92FC-C4F369DE0DCE}</x14:id>
        </ext>
      </extLst>
    </cfRule>
  </conditionalFormatting>
  <conditionalFormatting sqref="N47:N54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{7779CD00-B80E-40FC-8570-0A45ABD8109C}</x14:id>
        </ext>
      </extLst>
    </cfRule>
  </conditionalFormatting>
  <conditionalFormatting sqref="E53:E54 E47:E5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{89835A67-5F05-4323-9CE4-41FD596296DC}</x14:id>
        </ext>
      </extLst>
    </cfRule>
  </conditionalFormatting>
  <conditionalFormatting sqref="F49:F54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{75F57A9D-AAFE-4C19-BE5A-294C98704B18}</x14:id>
        </ext>
      </extLst>
    </cfRule>
  </conditionalFormatting>
  <conditionalFormatting sqref="F49:F54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{843EF846-696E-40FD-9043-B439FE358805}</x14:id>
        </ext>
      </extLst>
    </cfRule>
  </conditionalFormatting>
  <conditionalFormatting sqref="F49:F54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{822F4B31-2205-4CE6-AAB6-32A29ED88927}</x14:id>
        </ext>
      </extLst>
    </cfRule>
  </conditionalFormatting>
  <conditionalFormatting sqref="F49:F54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{21484328-6997-43FD-8751-E27D3DB909C7}</x14:id>
        </ext>
      </extLst>
    </cfRule>
  </conditionalFormatting>
  <conditionalFormatting sqref="N55:N5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{5647876E-6146-42FE-BED1-44BF4151A6F7}</x14:id>
        </ext>
      </extLst>
    </cfRule>
  </conditionalFormatting>
  <conditionalFormatting sqref="L55:L56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{6D2206B7-02E0-4F85-8D4C-EEEC6AD15605}</x14:id>
        </ext>
      </extLst>
    </cfRule>
  </conditionalFormatting>
  <conditionalFormatting sqref="J55:J56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{B1FAA7AB-2D40-4D35-8DCD-606972EFA7BF}</x14:id>
        </ext>
      </extLst>
    </cfRule>
  </conditionalFormatting>
  <conditionalFormatting sqref="H55:H56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{9F6AAC5B-92A6-44D6-A86E-91EC970286E9}</x14:id>
        </ext>
      </extLst>
    </cfRule>
  </conditionalFormatting>
  <conditionalFormatting sqref="D55:D56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{B867805F-EF0D-4CCC-A6BB-9B6D560F0E5B}</x14:id>
        </ext>
      </extLst>
    </cfRule>
  </conditionalFormatting>
  <conditionalFormatting sqref="B55:B56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{E8E79DDA-B0C6-454D-8594-E055662CC03C}</x14:id>
        </ext>
      </extLst>
    </cfRule>
  </conditionalFormatting>
  <conditionalFormatting sqref="P55:P56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{8DFF32B3-BCFA-4DDC-BD92-F678167CA422}</x14:id>
        </ext>
      </extLst>
    </cfRule>
  </conditionalFormatting>
  <conditionalFormatting sqref="L55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{C7110E0E-B5E9-4F72-A7E4-24E73D3DCD1A}</x14:id>
        </ext>
      </extLst>
    </cfRule>
  </conditionalFormatting>
  <conditionalFormatting sqref="P55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{FFADA6BB-7556-4F52-B2C1-5C46ECE884D0}</x14:id>
        </ext>
      </extLst>
    </cfRule>
  </conditionalFormatting>
  <conditionalFormatting sqref="F55:F56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{27BA55B7-BEA0-4659-90FF-949F4DE844E6}</x14:id>
        </ext>
      </extLst>
    </cfRule>
  </conditionalFormatting>
  <conditionalFormatting sqref="L47:L5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{211287C6-39D4-4F0E-9685-02E52903C339}</x14:id>
        </ext>
      </extLst>
    </cfRule>
  </conditionalFormatting>
  <conditionalFormatting sqref="B47:B56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{9336AB88-3A5B-492F-AD25-36F9CF76B152}</x14:id>
        </ext>
      </extLst>
    </cfRule>
  </conditionalFormatting>
  <conditionalFormatting sqref="J47:J56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{B8185120-38ED-4D7E-AC95-D5F101A2521C}</x14:id>
        </ext>
      </extLst>
    </cfRule>
  </conditionalFormatting>
  <conditionalFormatting sqref="P47:P56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{1DD90CAE-8676-421E-85DA-34CB7A27F0D4}</x14:id>
        </ext>
      </extLst>
    </cfRule>
  </conditionalFormatting>
  <conditionalFormatting sqref="D57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{F5D062BF-B37C-49BC-93BE-EC99D6DFCA06}</x14:id>
        </ext>
      </extLst>
    </cfRule>
  </conditionalFormatting>
  <conditionalFormatting sqref="F57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{825728CC-CE2B-47AE-8353-905B397DFD44}</x14:id>
        </ext>
      </extLst>
    </cfRule>
  </conditionalFormatting>
  <conditionalFormatting sqref="D58:D64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{A0122503-1DA3-40A3-8458-77E53A3D453A}</x14:id>
        </ext>
      </extLst>
    </cfRule>
  </conditionalFormatting>
  <conditionalFormatting sqref="F57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{7F4F0DB5-0531-4DA4-A2C6-2EEE6D190CDF}</x14:id>
        </ext>
      </extLst>
    </cfRule>
  </conditionalFormatting>
  <conditionalFormatting sqref="F57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{CC9E95B9-3CB9-478F-9BFF-ABB033505B9B}</x14:id>
        </ext>
      </extLst>
    </cfRule>
  </conditionalFormatting>
  <conditionalFormatting sqref="D57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{38EBC978-7F1A-4A78-92EC-E3B42EC77E73}</x14:id>
        </ext>
      </extLst>
    </cfRule>
  </conditionalFormatting>
  <conditionalFormatting sqref="D57:D6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{FC83FEC3-F1F1-4D96-9F91-DFC4BE2F99D9}</x14:id>
        </ext>
      </extLst>
    </cfRule>
  </conditionalFormatting>
  <conditionalFormatting sqref="D57:D6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{7C250DAB-644E-4885-B624-108EB99CDC42}</x14:id>
        </ext>
      </extLst>
    </cfRule>
  </conditionalFormatting>
  <conditionalFormatting sqref="H57:H64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{9D3980B3-7764-4580-BD4C-D518AD667E79}</x14:id>
        </ext>
      </extLst>
    </cfRule>
  </conditionalFormatting>
  <conditionalFormatting sqref="D57:D6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{147BD713-6A93-4633-99D7-923082A6B0FF}</x14:id>
        </ext>
      </extLst>
    </cfRule>
  </conditionalFormatting>
  <conditionalFormatting sqref="H57:H64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{E62777CE-F0C8-4D6A-9F83-7BA101A89082}</x14:id>
        </ext>
      </extLst>
    </cfRule>
  </conditionalFormatting>
  <conditionalFormatting sqref="H57:H6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{12538988-2F41-4FDB-90FA-7087D5A7FD37}</x14:id>
        </ext>
      </extLst>
    </cfRule>
  </conditionalFormatting>
  <conditionalFormatting sqref="D57:D6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{4E58D6B9-499B-4CB1-940F-4ADD30F576ED}</x14:id>
        </ext>
      </extLst>
    </cfRule>
  </conditionalFormatting>
  <conditionalFormatting sqref="F57:F6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{C4FE9392-FC61-4DF5-ABBD-242A7FCE2478}</x14:id>
        </ext>
      </extLst>
    </cfRule>
  </conditionalFormatting>
  <conditionalFormatting sqref="D57:D6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{B7C4EA0A-C81F-49A0-91AD-0C034CB04F5F}</x14:id>
        </ext>
      </extLst>
    </cfRule>
  </conditionalFormatting>
  <conditionalFormatting sqref="F57:F6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{F2BE9CE5-C519-458B-A32C-A11C84F19C52}</x14:id>
        </ext>
      </extLst>
    </cfRule>
  </conditionalFormatting>
  <conditionalFormatting sqref="H57:H6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{A56FC669-9353-4F77-AD22-59F93FB3E9CF}</x14:id>
        </ext>
      </extLst>
    </cfRule>
  </conditionalFormatting>
  <conditionalFormatting sqref="L57:L6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{CA0FF038-D64F-48E3-A5A4-A966F48D3501}</x14:id>
        </ext>
      </extLst>
    </cfRule>
  </conditionalFormatting>
  <conditionalFormatting sqref="J57:J6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{2B4F5602-5363-4554-9A67-70B8666E8106}</x14:id>
        </ext>
      </extLst>
    </cfRule>
  </conditionalFormatting>
  <conditionalFormatting sqref="L57:L6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{127959DE-4F05-4C09-88BF-F04047E8061C}</x14:id>
        </ext>
      </extLst>
    </cfRule>
  </conditionalFormatting>
  <conditionalFormatting sqref="J57:J6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{32FD7F35-101A-479E-A179-C6273E48995D}</x14:id>
        </ext>
      </extLst>
    </cfRule>
  </conditionalFormatting>
  <conditionalFormatting sqref="N57:N6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{F8EDBB6E-634E-462A-A962-43D7FC5FA335}</x14:id>
        </ext>
      </extLst>
    </cfRule>
  </conditionalFormatting>
  <conditionalFormatting sqref="E57:E6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{FA353ED9-D0FA-4B15-AFF3-C60910672C19}</x14:id>
        </ext>
      </extLst>
    </cfRule>
  </conditionalFormatting>
  <conditionalFormatting sqref="F58:F64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{14B61B22-07B6-453D-B595-C095F0B8A077}</x14:id>
        </ext>
      </extLst>
    </cfRule>
  </conditionalFormatting>
  <conditionalFormatting sqref="F57:F64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{3A95814A-4B07-45B2-9457-4319969293C1}</x14:id>
        </ext>
      </extLst>
    </cfRule>
  </conditionalFormatting>
  <conditionalFormatting sqref="F57:F64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{D49118B4-1029-4D3D-82B7-B0DDBE19B646}</x14:id>
        </ext>
      </extLst>
    </cfRule>
  </conditionalFormatting>
  <conditionalFormatting sqref="F57:F64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{96C362A6-B267-432B-9D70-B9E6E2D1527E}</x14:id>
        </ext>
      </extLst>
    </cfRule>
  </conditionalFormatting>
  <conditionalFormatting sqref="D57:D6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{9007F815-85B0-47A0-A9D0-5F22481CDC5E}</x14:id>
        </ext>
      </extLst>
    </cfRule>
  </conditionalFormatting>
  <conditionalFormatting sqref="F57:F6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{C77EE220-E4DD-43E7-8101-E039AF8437F7}</x14:id>
        </ext>
      </extLst>
    </cfRule>
  </conditionalFormatting>
  <conditionalFormatting sqref="H57:H6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{5F5B5895-8654-4665-A147-517DE3495CF9}</x14:id>
        </ext>
      </extLst>
    </cfRule>
  </conditionalFormatting>
  <conditionalFormatting sqref="J57:J6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{D9475BAA-2D60-4B3D-B822-CA71C6D1CD85}</x14:id>
        </ext>
      </extLst>
    </cfRule>
  </conditionalFormatting>
  <conditionalFormatting sqref="N57:N6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{C3AC6C95-A40F-4F12-B802-B78E2E36CEBD}</x14:id>
        </ext>
      </extLst>
    </cfRule>
  </conditionalFormatting>
  <conditionalFormatting sqref="L57:L6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{6DE661AB-CEE2-48F6-AF85-9DD223ED6DB6}</x14:id>
        </ext>
      </extLst>
    </cfRule>
  </conditionalFormatting>
  <conditionalFormatting sqref="B57:B65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{67007D6B-7948-438A-9A14-9E0B3E575FB4}</x14:id>
        </ext>
      </extLst>
    </cfRule>
  </conditionalFormatting>
  <conditionalFormatting sqref="P57:P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{24A2E42F-E5FB-4AE7-8E0C-33C74DDA0B7E}</x14:id>
        </ext>
      </extLst>
    </cfRule>
  </conditionalFormatting>
  <conditionalFormatting sqref="B57:B65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{2232AC6B-04AE-4D6D-A5BC-30D63167E5FA}</x14:id>
        </ext>
      </extLst>
    </cfRule>
  </conditionalFormatting>
  <conditionalFormatting sqref="B2:B6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{7BFFBF31-B9B9-4C73-A390-06D73E015237}</x14:id>
        </ext>
      </extLst>
    </cfRule>
  </conditionalFormatting>
  <conditionalFormatting sqref="B29:B67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{0233A469-1CD3-43FB-B38D-177B617BD50E}</x14:id>
        </ext>
      </extLst>
    </cfRule>
  </conditionalFormatting>
  <conditionalFormatting sqref="B2:B2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{D3E877F3-27FF-4CF8-853F-9D4ADC4195E9}</x14:id>
        </ext>
      </extLst>
    </cfRule>
  </conditionalFormatting>
  <conditionalFormatting sqref="D2:D6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{BAF2FBAB-E30F-4FA2-BE4C-389E41B11C09}</x14:id>
        </ext>
      </extLst>
    </cfRule>
  </conditionalFormatting>
  <conditionalFormatting sqref="F2:F6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{B640D05E-085D-4332-A68E-8F07D647BB8F}</x14:id>
        </ext>
      </extLst>
    </cfRule>
  </conditionalFormatting>
  <conditionalFormatting sqref="H2:H6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{293C6946-31E9-4439-8C4D-7DA09BBF52ED}</x14:id>
        </ext>
      </extLst>
    </cfRule>
  </conditionalFormatting>
  <conditionalFormatting sqref="J2:J6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{0D88529A-44AF-4F31-962A-34810EED7A22}</x14:id>
        </ext>
      </extLst>
    </cfRule>
  </conditionalFormatting>
  <conditionalFormatting sqref="L2:L6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{A43109D5-5A49-4704-A54B-2983D5A98A5C}</x14:id>
        </ext>
      </extLst>
    </cfRule>
  </conditionalFormatting>
  <conditionalFormatting sqref="N2:N67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{92AEDFCF-E9EB-4ACF-B4AF-603FB690B60B}</x14:id>
        </ext>
      </extLst>
    </cfRule>
  </conditionalFormatting>
  <conditionalFormatting sqref="P2:P67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{3D7DDEBD-212D-4391-9D6B-1AFDCEBB4C9A}</x14:id>
        </ext>
      </extLst>
    </cfRule>
  </conditionalFormatting>
  <conditionalFormatting sqref="B84:P84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68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{5A75BC23-BCE7-4D61-A985-0278506BA0A0}</x14:id>
        </ext>
      </extLst>
    </cfRule>
  </conditionalFormatting>
  <conditionalFormatting sqref="J2:J68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{D194C88D-200D-4551-807D-D26265F933E1}</x14:id>
        </ext>
      </extLst>
    </cfRule>
  </conditionalFormatting>
  <conditionalFormatting sqref="H2:H6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{1BD64E9C-3A0B-4CC4-B74E-21A73335F7BC}</x14:id>
        </ext>
      </extLst>
    </cfRule>
  </conditionalFormatting>
  <conditionalFormatting sqref="D2:D68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{DB22E982-7F0F-48A8-8BB7-6B503DD9698E}</x14:id>
        </ext>
      </extLst>
    </cfRule>
  </conditionalFormatting>
  <conditionalFormatting sqref="B2:B68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{15D59DC6-A537-46E1-B106-8755A22FA0D7}</x14:id>
        </ext>
      </extLst>
    </cfRule>
  </conditionalFormatting>
  <conditionalFormatting sqref="D150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{6893E9CB-30BB-44A6-BD45-63F4E10E1F94}</x14:id>
        </ext>
      </extLst>
    </cfRule>
  </conditionalFormatting>
  <conditionalFormatting sqref="F150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{546AE2F2-34CD-4F25-9542-070B49B1CF1A}</x14:id>
        </ext>
      </extLst>
    </cfRule>
  </conditionalFormatting>
  <conditionalFormatting sqref="D151:D157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{D6FF605B-DC8D-465C-9644-E48C6A530855}</x14:id>
        </ext>
      </extLst>
    </cfRule>
  </conditionalFormatting>
  <conditionalFormatting sqref="F150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{F1FC35F0-8E48-4608-A52E-C02153F6AAB3}</x14:id>
        </ext>
      </extLst>
    </cfRule>
  </conditionalFormatting>
  <conditionalFormatting sqref="F150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{F3A97075-A044-4435-A8F2-6D5AC5329042}</x14:id>
        </ext>
      </extLst>
    </cfRule>
  </conditionalFormatting>
  <conditionalFormatting sqref="D150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{9C1B8802-C716-4BCE-AA52-7D443E8A4563}</x14:id>
        </ext>
      </extLst>
    </cfRule>
  </conditionalFormatting>
  <conditionalFormatting sqref="D150:D157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{3FA19B50-236E-497F-A81E-DA3362F0161E}</x14:id>
        </ext>
      </extLst>
    </cfRule>
  </conditionalFormatting>
  <conditionalFormatting sqref="D150:D15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{43D80C2A-69B8-4B94-8502-003948EF0481}</x14:id>
        </ext>
      </extLst>
    </cfRule>
  </conditionalFormatting>
  <conditionalFormatting sqref="H150:H157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{D9BC8B19-DE36-4D2A-8FCD-67978BB6A097}</x14:id>
        </ext>
      </extLst>
    </cfRule>
  </conditionalFormatting>
  <conditionalFormatting sqref="D150:D15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{A2710734-E5C6-437B-BC12-9555718F2366}</x14:id>
        </ext>
      </extLst>
    </cfRule>
  </conditionalFormatting>
  <conditionalFormatting sqref="H150:H157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{BE4C7FC8-1071-4CB9-9AA0-1D90C9954704}</x14:id>
        </ext>
      </extLst>
    </cfRule>
  </conditionalFormatting>
  <conditionalFormatting sqref="H150:H15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{A00DCB36-95A9-4CB7-8C61-023C264BC9D7}</x14:id>
        </ext>
      </extLst>
    </cfRule>
  </conditionalFormatting>
  <conditionalFormatting sqref="D150:D15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{0FD95A54-74E4-4F39-9704-2C154FFA889D}</x14:id>
        </ext>
      </extLst>
    </cfRule>
  </conditionalFormatting>
  <conditionalFormatting sqref="F150:F15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{42941C9A-B104-4FAB-9D1E-9E04200FCF88}</x14:id>
        </ext>
      </extLst>
    </cfRule>
  </conditionalFormatting>
  <conditionalFormatting sqref="D150:D15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{5EDA3CF2-E258-4DA4-9CAF-884E3359857E}</x14:id>
        </ext>
      </extLst>
    </cfRule>
  </conditionalFormatting>
  <conditionalFormatting sqref="F150:F15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{417423DB-7B83-4E88-8457-AAC0730994DD}</x14:id>
        </ext>
      </extLst>
    </cfRule>
  </conditionalFormatting>
  <conditionalFormatting sqref="H150:H15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{2731FEA7-015D-4762-A4AC-4BF6C3F53EB8}</x14:id>
        </ext>
      </extLst>
    </cfRule>
  </conditionalFormatting>
  <conditionalFormatting sqref="L150:L15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{EC7FEED7-975B-477B-BCBE-63B4743E9904}</x14:id>
        </ext>
      </extLst>
    </cfRule>
  </conditionalFormatting>
  <conditionalFormatting sqref="J150:J15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{D8D0C97B-5B31-4347-8D3E-A0E364D89451}</x14:id>
        </ext>
      </extLst>
    </cfRule>
  </conditionalFormatting>
  <conditionalFormatting sqref="L150:L15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{75965609-CF69-4DC1-9B03-9A58BF0BFF83}</x14:id>
        </ext>
      </extLst>
    </cfRule>
  </conditionalFormatting>
  <conditionalFormatting sqref="J150:J15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{063B62B4-2963-4B7B-B36C-3D32E8223A53}</x14:id>
        </ext>
      </extLst>
    </cfRule>
  </conditionalFormatting>
  <conditionalFormatting sqref="N150:N15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{E71E7F1C-1FAC-4BCC-89DC-4BD70748E33D}</x14:id>
        </ext>
      </extLst>
    </cfRule>
  </conditionalFormatting>
  <conditionalFormatting sqref="E150:E15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{2C426699-75DB-477D-8CA8-41BEEA1D257F}</x14:id>
        </ext>
      </extLst>
    </cfRule>
  </conditionalFormatting>
  <conditionalFormatting sqref="F151:F15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{083F6A35-989D-4A88-87DB-1B0C0B785092}</x14:id>
        </ext>
      </extLst>
    </cfRule>
  </conditionalFormatting>
  <conditionalFormatting sqref="F150:F15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{3C865B50-7B06-4D25-9721-6B6E67FFDDD0}</x14:id>
        </ext>
      </extLst>
    </cfRule>
  </conditionalFormatting>
  <conditionalFormatting sqref="F150:F15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{931613CA-13FA-4BFC-A08F-4B3EE946DC9A}</x14:id>
        </ext>
      </extLst>
    </cfRule>
  </conditionalFormatting>
  <conditionalFormatting sqref="F150:F15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{44A2D724-BE40-4616-A695-9E31D8BC1D69}</x14:id>
        </ext>
      </extLst>
    </cfRule>
  </conditionalFormatting>
  <conditionalFormatting sqref="D150:D158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{C45FCE24-03FF-44FD-B599-A4FE3A7A8EA1}</x14:id>
        </ext>
      </extLst>
    </cfRule>
  </conditionalFormatting>
  <conditionalFormatting sqref="F150:F158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{EB0E1FA7-DA5D-4E31-B9A1-848D24CADB5F}</x14:id>
        </ext>
      </extLst>
    </cfRule>
  </conditionalFormatting>
  <conditionalFormatting sqref="H150:H158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{921F1367-21A2-4CCC-B948-013C4EA27616}</x14:id>
        </ext>
      </extLst>
    </cfRule>
  </conditionalFormatting>
  <conditionalFormatting sqref="J150:J158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{330E9275-D4E4-4649-B8EC-A811391EB932}</x14:id>
        </ext>
      </extLst>
    </cfRule>
  </conditionalFormatting>
  <conditionalFormatting sqref="N150:N15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{BDE36EAF-6C24-4364-8984-AB10EA9BD57C}</x14:id>
        </ext>
      </extLst>
    </cfRule>
  </conditionalFormatting>
  <conditionalFormatting sqref="L150:L15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{8B17391B-F30F-46AB-A208-1FCD8C1FFE70}</x14:id>
        </ext>
      </extLst>
    </cfRule>
  </conditionalFormatting>
  <conditionalFormatting sqref="B150:B158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{57D21A8E-53FE-4A23-9EF6-7D94C00864B2}</x14:id>
        </ext>
      </extLst>
    </cfRule>
  </conditionalFormatting>
  <conditionalFormatting sqref="P150:P15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{7B8B6625-701F-453F-B3B7-164203EA268A}</x14:id>
        </ext>
      </extLst>
    </cfRule>
  </conditionalFormatting>
  <conditionalFormatting sqref="B150:B15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{1F66642B-E4F5-4AA6-9EE4-FA187C1BCD2E}</x14:id>
        </ext>
      </extLst>
    </cfRule>
  </conditionalFormatting>
  <conditionalFormatting sqref="B150:B159 B145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{4C7BCBD7-AF0F-49C6-AEF1-6189A0A4E717}</x14:id>
        </ext>
      </extLst>
    </cfRule>
  </conditionalFormatting>
  <conditionalFormatting sqref="D150:D159 D145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{5BF241AB-C221-4B23-81B2-4B58599A5D2A}</x14:id>
        </ext>
      </extLst>
    </cfRule>
  </conditionalFormatting>
  <conditionalFormatting sqref="F150:F159 F145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{16CBC5F7-2620-4206-89EF-EA9C4ABD1031}</x14:id>
        </ext>
      </extLst>
    </cfRule>
  </conditionalFormatting>
  <conditionalFormatting sqref="H150:H159 H145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{2589575D-E436-4985-B490-508DA2DC9838}</x14:id>
        </ext>
      </extLst>
    </cfRule>
  </conditionalFormatting>
  <conditionalFormatting sqref="J150:J159 J145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{9C0187B9-0ACD-49BF-AC89-71F9A6D6A716}</x14:id>
        </ext>
      </extLst>
    </cfRule>
  </conditionalFormatting>
  <conditionalFormatting sqref="L150:L159 L145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{60636658-BBCD-45FF-88F4-2965EA735C3E}</x14:id>
        </ext>
      </extLst>
    </cfRule>
  </conditionalFormatting>
  <conditionalFormatting sqref="N150:N159 N14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{42B1ADFB-9970-49A6-85D3-84877FC31C2A}</x14:id>
        </ext>
      </extLst>
    </cfRule>
  </conditionalFormatting>
  <conditionalFormatting sqref="P150:P159 P145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{AA3CB71D-0353-4681-9A5D-E479BC23548D}</x14:id>
        </ext>
      </extLst>
    </cfRule>
  </conditionalFormatting>
  <conditionalFormatting sqref="P150:P159 P145:P14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{AC8E4967-2886-46CA-860A-ECCF13089F8C}</x14:id>
        </ext>
      </extLst>
    </cfRule>
  </conditionalFormatting>
  <conditionalFormatting sqref="J150:J159 J145:J146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{F42BDA34-54C3-463C-BD34-12106F53CC76}</x14:id>
        </ext>
      </extLst>
    </cfRule>
  </conditionalFormatting>
  <conditionalFormatting sqref="H150:H159 H145:H146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{3E51855E-4C9F-4BD7-A0A8-D0DAF823D1E1}</x14:id>
        </ext>
      </extLst>
    </cfRule>
  </conditionalFormatting>
  <conditionalFormatting sqref="D150:D159 D145:D14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{C0622315-D8E9-4356-B07F-D85941C2C651}</x14:id>
        </ext>
      </extLst>
    </cfRule>
  </conditionalFormatting>
  <conditionalFormatting sqref="B150:B159 B145:B146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{97B3A563-64A2-49A3-9C50-ABF12EC27828}</x14:id>
        </ext>
      </extLst>
    </cfRule>
  </conditionalFormatting>
  <conditionalFormatting sqref="B147:N147">
    <cfRule type="iconSet" priority="2794">
      <iconSet iconSet="3Arrows">
        <cfvo type="percent" val="0"/>
        <cfvo type="percent" val="33"/>
        <cfvo type="percent" val="67"/>
      </iconSet>
    </cfRule>
    <cfRule type="colorScale" priority="2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7:P14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68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{9596B26C-C405-4E89-BF7E-F9BA27F16F22}</x14:id>
        </ext>
      </extLst>
    </cfRule>
  </conditionalFormatting>
  <conditionalFormatting sqref="N2:N68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{90CB2409-1741-4E51-8A75-A28519955A43}</x14:id>
        </ext>
      </extLst>
    </cfRule>
  </conditionalFormatting>
  <conditionalFormatting sqref="F2:F68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{FEBDCB51-8C2E-4085-AC10-7FF6767D7E07}</x14:id>
        </ext>
      </extLst>
    </cfRule>
  </conditionalFormatting>
  <conditionalFormatting sqref="D160:D163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{ABA60AD1-76C0-4FDA-9BE4-A1F10F21CB19}</x14:id>
        </ext>
      </extLst>
    </cfRule>
  </conditionalFormatting>
  <conditionalFormatting sqref="D189:D198 D160:D163 D117:D131 D135:D142 D94:D114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{EFA126E7-993D-47A6-A9A7-C098639B9E76}</x14:id>
        </ext>
      </extLst>
    </cfRule>
  </conditionalFormatting>
  <conditionalFormatting sqref="F189:F198 F160:F163 F117:F131 F135:F142 F94:F114">
    <cfRule type="dataBar" priority="2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{FF717DE2-96B3-41DE-A767-14DFB47D7C19}</x14:id>
        </ext>
      </extLst>
    </cfRule>
  </conditionalFormatting>
  <conditionalFormatting sqref="H189:H198 H160:H163 H117:H131 H135:H142 H94:H114">
    <cfRule type="dataBar" priority="2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{04405C0A-3C18-499B-BC83-8536E0F9CA42}</x14:id>
        </ext>
      </extLst>
    </cfRule>
  </conditionalFormatting>
  <conditionalFormatting sqref="J189:J198 J160:J163 J117:J131 J135:J142 J94:J114">
    <cfRule type="dataBar" priority="2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{B50B233C-9367-452B-956F-A7653C7DD69B}</x14:id>
        </ext>
      </extLst>
    </cfRule>
  </conditionalFormatting>
  <conditionalFormatting sqref="N189:N198 N160:N163 N117:N131 N135:N142 N94:N114">
    <cfRule type="dataBar" priority="2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{DF3A9627-5224-4532-B282-D76CCD9C7A9E}</x14:id>
        </ext>
      </extLst>
    </cfRule>
  </conditionalFormatting>
  <conditionalFormatting sqref="L189:L198 L160:L163 L117:L131 L135:L142 L94:L114">
    <cfRule type="dataBar" priority="2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{B3D21E79-C961-40FD-A951-4FBB557EA7F8}</x14:id>
        </ext>
      </extLst>
    </cfRule>
  </conditionalFormatting>
  <conditionalFormatting sqref="B189:B198 B160:B163 B117:B131 B135:B142 B94:B114">
    <cfRule type="dataBar" priority="2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{12934063-D658-4064-A3E9-0378434C3B97}</x14:id>
        </ext>
      </extLst>
    </cfRule>
  </conditionalFormatting>
  <conditionalFormatting sqref="P223:P228 P160:P163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{0F271922-80E4-49C7-9B55-1C61A2D5CD62}</x14:id>
        </ext>
      </extLst>
    </cfRule>
  </conditionalFormatting>
  <conditionalFormatting sqref="F160:F163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{6B70B899-41A4-4538-ADA2-44E8DAC02DA1}</x14:id>
        </ext>
      </extLst>
    </cfRule>
  </conditionalFormatting>
  <conditionalFormatting sqref="B79:B82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{23945887-39F4-4BE3-B6BC-2C8BF58AC4E7}</x14:id>
        </ext>
      </extLst>
    </cfRule>
  </conditionalFormatting>
  <conditionalFormatting sqref="D6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{163F35A0-EFCE-4403-83BB-46543A843362}</x14:id>
        </ext>
      </extLst>
    </cfRule>
  </conditionalFormatting>
  <conditionalFormatting sqref="F69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{253723FF-A2B3-4944-8F3A-4F3BE6E94930}</x14:id>
        </ext>
      </extLst>
    </cfRule>
  </conditionalFormatting>
  <conditionalFormatting sqref="D70:D7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{8D86C1A3-5A1B-468E-A5B8-99E2D7C09DCA}</x14:id>
        </ext>
      </extLst>
    </cfRule>
  </conditionalFormatting>
  <conditionalFormatting sqref="F69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{334B2441-34CF-44F3-8A92-AD518CA35EEC}</x14:id>
        </ext>
      </extLst>
    </cfRule>
  </conditionalFormatting>
  <conditionalFormatting sqref="F69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{B81919F7-2B34-4403-AEAC-12A33B12F186}</x14:id>
        </ext>
      </extLst>
    </cfRule>
  </conditionalFormatting>
  <conditionalFormatting sqref="D6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{B12B756B-2DD2-4A88-8781-F50286E06DF1}</x14:id>
        </ext>
      </extLst>
    </cfRule>
  </conditionalFormatting>
  <conditionalFormatting sqref="D69:D76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{403B8E91-DA5E-40F6-8762-FD9F6C049B2B}</x14:id>
        </ext>
      </extLst>
    </cfRule>
  </conditionalFormatting>
  <conditionalFormatting sqref="D69:D76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{703A300A-8A03-4097-9355-9878BA35420B}</x14:id>
        </ext>
      </extLst>
    </cfRule>
  </conditionalFormatting>
  <conditionalFormatting sqref="H69:H76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{08C65376-12EA-486C-862B-78D1FB2F126A}</x14:id>
        </ext>
      </extLst>
    </cfRule>
  </conditionalFormatting>
  <conditionalFormatting sqref="D69:D7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{A437AEDE-0770-4DE6-8C10-F036384B3114}</x14:id>
        </ext>
      </extLst>
    </cfRule>
  </conditionalFormatting>
  <conditionalFormatting sqref="H69:H7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{309ABDF3-0E05-433E-ACAF-8F32C9D23B1A}</x14:id>
        </ext>
      </extLst>
    </cfRule>
  </conditionalFormatting>
  <conditionalFormatting sqref="H69:H77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{5EE477E2-113D-4C54-A4A4-2256F58A72DC}</x14:id>
        </ext>
      </extLst>
    </cfRule>
  </conditionalFormatting>
  <conditionalFormatting sqref="D69:D77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{EB4DD68A-C6C9-4FF9-930F-8A12EFD82610}</x14:id>
        </ext>
      </extLst>
    </cfRule>
  </conditionalFormatting>
  <conditionalFormatting sqref="F69:F77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{4FB12968-D53A-43A2-A02E-DEC0A5DBC8FF}</x14:id>
        </ext>
      </extLst>
    </cfRule>
  </conditionalFormatting>
  <conditionalFormatting sqref="D69:D77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{EF5EE12C-711C-4525-B128-982C94865FC4}</x14:id>
        </ext>
      </extLst>
    </cfRule>
  </conditionalFormatting>
  <conditionalFormatting sqref="F69:F7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{DED44641-2481-4F4F-8A9A-77A1E6997B8A}</x14:id>
        </ext>
      </extLst>
    </cfRule>
  </conditionalFormatting>
  <conditionalFormatting sqref="H69:H7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{9FD05024-BBC9-4436-A22E-8FC8A6C943A7}</x14:id>
        </ext>
      </extLst>
    </cfRule>
  </conditionalFormatting>
  <conditionalFormatting sqref="L69:L77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{129720DA-200E-4EBC-9406-FCFDF11674FC}</x14:id>
        </ext>
      </extLst>
    </cfRule>
  </conditionalFormatting>
  <conditionalFormatting sqref="J69:J77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{64603C44-A4C5-4C6E-9E97-C7402F970F8D}</x14:id>
        </ext>
      </extLst>
    </cfRule>
  </conditionalFormatting>
  <conditionalFormatting sqref="L69:L77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{FC3125B1-6C12-477B-BA80-DB57C9489C2A}</x14:id>
        </ext>
      </extLst>
    </cfRule>
  </conditionalFormatting>
  <conditionalFormatting sqref="J69:J7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{3858A3B7-332A-495A-8B96-B6D9D111391C}</x14:id>
        </ext>
      </extLst>
    </cfRule>
  </conditionalFormatting>
  <conditionalFormatting sqref="N69:N77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{899E3010-A5D2-40AB-B9A8-6348162ED98E}</x14:id>
        </ext>
      </extLst>
    </cfRule>
  </conditionalFormatting>
  <conditionalFormatting sqref="E69:E7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{1073A192-CDB2-4B16-A758-DE1144BD22CC}</x14:id>
        </ext>
      </extLst>
    </cfRule>
  </conditionalFormatting>
  <conditionalFormatting sqref="F70:F76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{D7C84B6A-ED1D-4505-89B3-82608C602F09}</x14:id>
        </ext>
      </extLst>
    </cfRule>
  </conditionalFormatting>
  <conditionalFormatting sqref="F69:F7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{C8D9125C-62D7-486F-8ADC-C7C6777A07A7}</x14:id>
        </ext>
      </extLst>
    </cfRule>
  </conditionalFormatting>
  <conditionalFormatting sqref="F69:F76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{2DF8FED1-1170-4B05-A18C-1D5E6DAD6F45}</x14:id>
        </ext>
      </extLst>
    </cfRule>
  </conditionalFormatting>
  <conditionalFormatting sqref="F69:F7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{7E5BD41F-2FB7-47B2-8A07-D7DC2272964D}</x14:id>
        </ext>
      </extLst>
    </cfRule>
  </conditionalFormatting>
  <conditionalFormatting sqref="D69:D7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{98AF4629-BD3D-4906-8406-1D10AE6E4717}</x14:id>
        </ext>
      </extLst>
    </cfRule>
  </conditionalFormatting>
  <conditionalFormatting sqref="F69:F77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{DF81DD93-99C5-4C37-9ECF-CA6A09FFC061}</x14:id>
        </ext>
      </extLst>
    </cfRule>
  </conditionalFormatting>
  <conditionalFormatting sqref="H69:H77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{5E702D84-3212-417B-B5E4-57F5B830B574}</x14:id>
        </ext>
      </extLst>
    </cfRule>
  </conditionalFormatting>
  <conditionalFormatting sqref="J69:J7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{AA989100-B411-4738-A60A-8331B08CABFB}</x14:id>
        </ext>
      </extLst>
    </cfRule>
  </conditionalFormatting>
  <conditionalFormatting sqref="N69:N7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{7F824F38-121C-44B2-B4A9-A30E0CAB2222}</x14:id>
        </ext>
      </extLst>
    </cfRule>
  </conditionalFormatting>
  <conditionalFormatting sqref="L69:L7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{A78CA067-63CC-49FB-996C-FEEFB1D6E4BB}</x14:id>
        </ext>
      </extLst>
    </cfRule>
  </conditionalFormatting>
  <conditionalFormatting sqref="B69:B7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{8383D8E4-124A-4276-A51C-5AD678E38912}</x14:id>
        </ext>
      </extLst>
    </cfRule>
  </conditionalFormatting>
  <conditionalFormatting sqref="P69:P77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{F3BE51FE-7DCE-4558-80FE-2250CFC24B35}</x14:id>
        </ext>
      </extLst>
    </cfRule>
  </conditionalFormatting>
  <conditionalFormatting sqref="B69:B77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{A6808148-D5AF-44B0-884C-0B5EB9DCB3E2}</x14:id>
        </ext>
      </extLst>
    </cfRule>
  </conditionalFormatting>
  <conditionalFormatting sqref="B69:B78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{4422B4F1-DCDF-46F9-B20A-8FBEA2DEDC42}</x14:id>
        </ext>
      </extLst>
    </cfRule>
  </conditionalFormatting>
  <conditionalFormatting sqref="D69:D7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{9A1DA07A-D7B1-4282-8A85-3B0A23658452}</x14:id>
        </ext>
      </extLst>
    </cfRule>
  </conditionalFormatting>
  <conditionalFormatting sqref="F69:F7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{2547DB91-BFA2-4D5B-9B3F-8D4662C2B2B3}</x14:id>
        </ext>
      </extLst>
    </cfRule>
  </conditionalFormatting>
  <conditionalFormatting sqref="H69:H78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{CEDE8A2D-319C-4BDA-AC16-D033180E5B44}</x14:id>
        </ext>
      </extLst>
    </cfRule>
  </conditionalFormatting>
  <conditionalFormatting sqref="J69:J7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{9BD0B158-C620-4451-BF6F-F99156BB8C62}</x14:id>
        </ext>
      </extLst>
    </cfRule>
  </conditionalFormatting>
  <conditionalFormatting sqref="L69:L78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{4C330A6B-DB0B-47CB-814A-5F479C225D0C}</x14:id>
        </ext>
      </extLst>
    </cfRule>
  </conditionalFormatting>
  <conditionalFormatting sqref="N69:N78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{3951D4E4-5157-48CE-92AE-DAA651F69A75}</x14:id>
        </ext>
      </extLst>
    </cfRule>
  </conditionalFormatting>
  <conditionalFormatting sqref="P69:P7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{2BD64F1B-338B-4C29-93C5-DFAE4B493A84}</x14:id>
        </ext>
      </extLst>
    </cfRule>
  </conditionalFormatting>
  <conditionalFormatting sqref="P69:P78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{7D2C5AC9-C5E1-4FF7-B4EC-FD5E87D072CD}</x14:id>
        </ext>
      </extLst>
    </cfRule>
  </conditionalFormatting>
  <conditionalFormatting sqref="J69:J7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{3650EC3F-A621-4232-B66E-85258B2A1598}</x14:id>
        </ext>
      </extLst>
    </cfRule>
  </conditionalFormatting>
  <conditionalFormatting sqref="H69:H7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{ADECB1F3-135B-4510-906F-C8FBFD6FF31E}</x14:id>
        </ext>
      </extLst>
    </cfRule>
  </conditionalFormatting>
  <conditionalFormatting sqref="D69:D7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{7B9D119F-53BB-4660-A290-81412C564127}</x14:id>
        </ext>
      </extLst>
    </cfRule>
  </conditionalFormatting>
  <conditionalFormatting sqref="B69:B78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{BD69423E-7D7B-4893-992F-EA00C959106F}</x14:id>
        </ext>
      </extLst>
    </cfRule>
  </conditionalFormatting>
  <conditionalFormatting sqref="D79:D8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{15979CB9-3EDA-4A94-A392-D2F1B73290D2}</x14:id>
        </ext>
      </extLst>
    </cfRule>
  </conditionalFormatting>
  <conditionalFormatting sqref="D79:D8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{59FAD1EB-4469-436B-935C-359F09A89BD7}</x14:id>
        </ext>
      </extLst>
    </cfRule>
  </conditionalFormatting>
  <conditionalFormatting sqref="F79:F82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{7DDA9F9B-C5EC-4D65-A43B-33F112DBBA5E}</x14:id>
        </ext>
      </extLst>
    </cfRule>
  </conditionalFormatting>
  <conditionalFormatting sqref="H79:H82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{4A9D0E9D-A19E-4138-B470-14AC5C96BDF3}</x14:id>
        </ext>
      </extLst>
    </cfRule>
  </conditionalFormatting>
  <conditionalFormatting sqref="J79:J82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{67814D18-B434-4791-9B66-76EB6C413226}</x14:id>
        </ext>
      </extLst>
    </cfRule>
  </conditionalFormatting>
  <conditionalFormatting sqref="N79:N82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{FF8E287F-7AD8-469E-A5F7-0068A102CF94}</x14:id>
        </ext>
      </extLst>
    </cfRule>
  </conditionalFormatting>
  <conditionalFormatting sqref="L79:L82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{185EF0C9-81CB-4EFA-A5C2-08A4417375A7}</x14:id>
        </ext>
      </extLst>
    </cfRule>
  </conditionalFormatting>
  <conditionalFormatting sqref="B79:B8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{50A3FE98-3BA6-4A42-97BF-8504869F89E4}</x14:id>
        </ext>
      </extLst>
    </cfRule>
  </conditionalFormatting>
  <conditionalFormatting sqref="P79:P8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{0D86D0EE-7447-4E41-A535-0931D4E14A2C}</x14:id>
        </ext>
      </extLst>
    </cfRule>
  </conditionalFormatting>
  <conditionalFormatting sqref="F79:F8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{226AFF3E-AD0A-4A22-89FF-A722C17F4046}</x14:id>
        </ext>
      </extLst>
    </cfRule>
  </conditionalFormatting>
  <conditionalFormatting sqref="B115:N115">
    <cfRule type="iconSet" priority="2955">
      <iconSet iconSet="3Arrows">
        <cfvo type="percent" val="0"/>
        <cfvo type="percent" val="33"/>
        <cfvo type="percent" val="67"/>
      </iconSet>
    </cfRule>
    <cfRule type="colorScale" priority="2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5:P115">
    <cfRule type="colorScale" priority="3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4:B11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{6D2B1CEB-FBF4-4F28-8E39-524FA0F7651F}</x14:id>
        </ext>
      </extLst>
    </cfRule>
  </conditionalFormatting>
  <conditionalFormatting sqref="D8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{CF1EC6AF-F928-40A8-B227-057BACC665F9}</x14:id>
        </ext>
      </extLst>
    </cfRule>
  </conditionalFormatting>
  <conditionalFormatting sqref="H8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{854E8ED6-4F0B-463B-BDCB-12C9D7CDD885}</x14:id>
        </ext>
      </extLst>
    </cfRule>
  </conditionalFormatting>
  <conditionalFormatting sqref="H8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{CF156CE4-DAB4-4C81-B5D9-1865ADD819AB}</x14:id>
        </ext>
      </extLst>
    </cfRule>
  </conditionalFormatting>
  <conditionalFormatting sqref="D8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{787A9EF1-6C8A-469C-8C5C-15B5CF5E4C89}</x14:id>
        </ext>
      </extLst>
    </cfRule>
  </conditionalFormatting>
  <conditionalFormatting sqref="F8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{81F27DF3-5ED7-4859-9D65-AD4A5392EC0B}</x14:id>
        </ext>
      </extLst>
    </cfRule>
  </conditionalFormatting>
  <conditionalFormatting sqref="D8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{5722C223-760E-483C-885F-CB66781EB2C3}</x14:id>
        </ext>
      </extLst>
    </cfRule>
  </conditionalFormatting>
  <conditionalFormatting sqref="F8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{21CE046A-0A7C-4FF4-B191-FC223451298D}</x14:id>
        </ext>
      </extLst>
    </cfRule>
  </conditionalFormatting>
  <conditionalFormatting sqref="H8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{70FF8034-2811-4DA6-B21A-F25A8262F4F7}</x14:id>
        </ext>
      </extLst>
    </cfRule>
  </conditionalFormatting>
  <conditionalFormatting sqref="L8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{2EA98C48-5D4A-41C1-B4FD-9752DA1A49A2}</x14:id>
        </ext>
      </extLst>
    </cfRule>
  </conditionalFormatting>
  <conditionalFormatting sqref="J8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{AACE6C34-3FAE-4F76-B69F-4F0B63037483}</x14:id>
        </ext>
      </extLst>
    </cfRule>
  </conditionalFormatting>
  <conditionalFormatting sqref="L8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{65127DD1-7BD2-4F02-B9FC-A0416BFBBCDD}</x14:id>
        </ext>
      </extLst>
    </cfRule>
  </conditionalFormatting>
  <conditionalFormatting sqref="J8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{C9CABD24-2AB4-4379-9B36-BB019C0ECD1F}</x14:id>
        </ext>
      </extLst>
    </cfRule>
  </conditionalFormatting>
  <conditionalFormatting sqref="N8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{911FB07D-D110-413A-B624-A9CCA6D27752}</x14:id>
        </ext>
      </extLst>
    </cfRule>
  </conditionalFormatting>
  <conditionalFormatting sqref="F8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{DD8A1433-FF1D-408D-9085-1C1EB50E03C4}</x14:id>
        </ext>
      </extLst>
    </cfRule>
  </conditionalFormatting>
  <conditionalFormatting sqref="P8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{132B517D-A55D-44F4-9D81-3617BC3119DA}</x14:id>
        </ext>
      </extLst>
    </cfRule>
  </conditionalFormatting>
  <conditionalFormatting sqref="D8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{6E787CB2-2451-4704-B26D-B17B240668B6}</x14:id>
        </ext>
      </extLst>
    </cfRule>
  </conditionalFormatting>
  <conditionalFormatting sqref="F8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{0D493610-53CD-4EEE-9CB3-910677F7F1E3}</x14:id>
        </ext>
      </extLst>
    </cfRule>
  </conditionalFormatting>
  <conditionalFormatting sqref="H8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{DD549E3F-B819-4C3F-9280-821A9342DDF6}</x14:id>
        </ext>
      </extLst>
    </cfRule>
  </conditionalFormatting>
  <conditionalFormatting sqref="J8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{F5E105FD-913E-49FA-93D5-2B37B807FE6D}</x14:id>
        </ext>
      </extLst>
    </cfRule>
  </conditionalFormatting>
  <conditionalFormatting sqref="N8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{9480839C-C059-4194-8042-C99B2A838518}</x14:id>
        </ext>
      </extLst>
    </cfRule>
  </conditionalFormatting>
  <conditionalFormatting sqref="L8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{2207944D-C776-42D4-AFD0-F8AE25A6A062}</x14:id>
        </ext>
      </extLst>
    </cfRule>
  </conditionalFormatting>
  <conditionalFormatting sqref="B8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{06149FE8-FF2C-4758-9A65-890A877A01D2}</x14:id>
        </ext>
      </extLst>
    </cfRule>
  </conditionalFormatting>
  <conditionalFormatting sqref="B8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{A546F6F1-6871-41D8-9534-13FA366CFDE0}</x14:id>
        </ext>
      </extLst>
    </cfRule>
  </conditionalFormatting>
  <conditionalFormatting sqref="P223:P22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{7B44654C-A091-47A4-A9DF-E6C4C09D9082}</x14:id>
        </ext>
      </extLst>
    </cfRule>
  </conditionalFormatting>
  <conditionalFormatting sqref="N223:N22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{B5269D78-BC55-4988-AF79-0185144682CC}</x14:id>
        </ext>
      </extLst>
    </cfRule>
  </conditionalFormatting>
  <conditionalFormatting sqref="L223:L2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{88982A37-64B2-4F96-80D4-C804521730EB}</x14:id>
        </ext>
      </extLst>
    </cfRule>
  </conditionalFormatting>
  <conditionalFormatting sqref="J223:J22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{E6199543-1F6A-4465-B0DC-1611E364E622}</x14:id>
        </ext>
      </extLst>
    </cfRule>
  </conditionalFormatting>
  <conditionalFormatting sqref="I230:N230 E230 G2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3:D2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{0A3ADA06-6F67-4346-9045-F4D2C3CE0B1C}</x14:id>
        </ext>
      </extLst>
    </cfRule>
  </conditionalFormatting>
  <conditionalFormatting sqref="H223:H2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{EAA019C9-B3E8-4E12-81F2-5C8B23EBAE8C}</x14:id>
        </ext>
      </extLst>
    </cfRule>
  </conditionalFormatting>
  <conditionalFormatting sqref="F223:F2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{C0110083-B317-495B-8246-6F01FAC36420}</x14:id>
        </ext>
      </extLst>
    </cfRule>
  </conditionalFormatting>
  <conditionalFormatting sqref="B223:B22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{CD09AEE0-FAAD-4973-B77F-FD4FB0D6CEE2}</x14:id>
        </ext>
      </extLst>
    </cfRule>
  </conditionalFormatting>
  <conditionalFormatting sqref="B230:P2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9:P2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9:P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F23A67-0B58-4BE8-9D2C-0A98C25D0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D197</xm:sqref>
        </x14:conditionalFormatting>
        <x14:conditionalFormatting xmlns:xm="http://schemas.microsoft.com/office/excel/2006/main">
          <x14:cfRule type="dataBar" id="{FA90EB27-FA25-4881-9B31-5900C5BC3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F197</xm:sqref>
        </x14:conditionalFormatting>
        <x14:conditionalFormatting xmlns:xm="http://schemas.microsoft.com/office/excel/2006/main">
          <x14:cfRule type="dataBar" id="{4B961089-6DB5-4C68-9567-F0A05F549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D126:D131 D137:D141 D108 D106</xm:sqref>
        </x14:conditionalFormatting>
        <x14:conditionalFormatting xmlns:xm="http://schemas.microsoft.com/office/excel/2006/main">
          <x14:cfRule type="dataBar" id="{70FF4218-6B6A-4AC1-B75F-1876B6F98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D105:D107</xm:sqref>
        </x14:conditionalFormatting>
        <x14:conditionalFormatting xmlns:xm="http://schemas.microsoft.com/office/excel/2006/main">
          <x14:cfRule type="dataBar" id="{5C4FB88F-F2ED-48A9-868B-267280B91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F105:F107 F142</xm:sqref>
        </x14:conditionalFormatting>
        <x14:conditionalFormatting xmlns:xm="http://schemas.microsoft.com/office/excel/2006/main">
          <x14:cfRule type="dataBar" id="{66A9817E-21F5-4647-B12B-BFF2A586C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B189:B197</xm:sqref>
        </x14:conditionalFormatting>
        <x14:conditionalFormatting xmlns:xm="http://schemas.microsoft.com/office/excel/2006/main">
          <x14:cfRule type="dataBar" id="{96BB64F1-582E-465D-A378-490B2F390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D189:D197</xm:sqref>
        </x14:conditionalFormatting>
        <x14:conditionalFormatting xmlns:xm="http://schemas.microsoft.com/office/excel/2006/main">
          <x14:cfRule type="dataBar" id="{EDD04055-3153-4D10-9FCA-AFC530952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D194:D195 D117:D131 D111 D94:D102 D190:D192</xm:sqref>
        </x14:conditionalFormatting>
        <x14:conditionalFormatting xmlns:xm="http://schemas.microsoft.com/office/excel/2006/main">
          <x14:cfRule type="dataBar" id="{98B64ADB-DC92-43F1-8DFA-3A2169156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D194:D196 D117:D131 D111 D94:D102 D190:D192</xm:sqref>
        </x14:conditionalFormatting>
        <x14:conditionalFormatting xmlns:xm="http://schemas.microsoft.com/office/excel/2006/main">
          <x14:cfRule type="dataBar" id="{4ADC9FB7-5799-4C11-AB34-57A464FED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D190:D196 D117:D131 D111 D109 D94:D102</xm:sqref>
        </x14:conditionalFormatting>
        <x14:conditionalFormatting xmlns:xm="http://schemas.microsoft.com/office/excel/2006/main">
          <x14:cfRule type="dataBar" id="{8338E332-A8E2-4E42-8027-8790CF447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F190:F196 F117:F131 F111 F109 F94:F102</xm:sqref>
        </x14:conditionalFormatting>
        <x14:conditionalFormatting xmlns:xm="http://schemas.microsoft.com/office/excel/2006/main">
          <x14:cfRule type="dataBar" id="{03CADB36-5D23-41B8-93F9-CBFA7ECFE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D190:D196 D117:D131 D109:D111 D94:D102</xm:sqref>
        </x14:conditionalFormatting>
        <x14:conditionalFormatting xmlns:xm="http://schemas.microsoft.com/office/excel/2006/main">
          <x14:cfRule type="dataBar" id="{E486C5FA-D7A5-4066-9857-F214504E5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F190:F196 F117:F131 F109:F111 F94:F102</xm:sqref>
        </x14:conditionalFormatting>
        <x14:conditionalFormatting xmlns:xm="http://schemas.microsoft.com/office/excel/2006/main">
          <x14:cfRule type="dataBar" id="{DB9FB897-5C39-4DD2-99FD-3D6A71B27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F190:F197 F117:F131 F109:F111 F94:F102</xm:sqref>
        </x14:conditionalFormatting>
        <x14:conditionalFormatting xmlns:xm="http://schemas.microsoft.com/office/excel/2006/main">
          <x14:cfRule type="dataBar" id="{389DF365-5750-410D-83A6-3D480E5FA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D190:D197 D117:D131 D109:D111 D94:D102</xm:sqref>
        </x14:conditionalFormatting>
        <x14:conditionalFormatting xmlns:xm="http://schemas.microsoft.com/office/excel/2006/main">
          <x14:cfRule type="dataBar" id="{0C7DA2E6-98AD-4C63-B23D-E51EC7324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D190:D196 D117:D131 D111 D94:D102</xm:sqref>
        </x14:conditionalFormatting>
        <x14:conditionalFormatting xmlns:xm="http://schemas.microsoft.com/office/excel/2006/main">
          <x14:cfRule type="dataBar" id="{9AB2AB36-E880-4B7C-968F-42A7C0414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H105:H107 H131</xm:sqref>
        </x14:conditionalFormatting>
        <x14:conditionalFormatting xmlns:xm="http://schemas.microsoft.com/office/excel/2006/main">
          <x14:cfRule type="dataBar" id="{821045EA-08DE-4174-8A60-A3D74D26D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B94:B108</xm:sqref>
        </x14:conditionalFormatting>
        <x14:conditionalFormatting xmlns:xm="http://schemas.microsoft.com/office/excel/2006/main">
          <x14:cfRule type="dataBar" id="{1611C804-FC21-4F78-892F-A32927CDA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D94:D108</xm:sqref>
        </x14:conditionalFormatting>
        <x14:conditionalFormatting xmlns:xm="http://schemas.microsoft.com/office/excel/2006/main">
          <x14:cfRule type="dataBar" id="{7C5E774E-24E1-4212-86A1-C2534064E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B117:B131</xm:sqref>
        </x14:conditionalFormatting>
        <x14:conditionalFormatting xmlns:xm="http://schemas.microsoft.com/office/excel/2006/main">
          <x14:cfRule type="dataBar" id="{846B0376-E463-46F0-81D2-8B7C6AAB3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D190:D197 D117:D131 D137:D141 D106 D94:D102 D108:D111</xm:sqref>
        </x14:conditionalFormatting>
        <x14:conditionalFormatting xmlns:xm="http://schemas.microsoft.com/office/excel/2006/main">
          <x14:cfRule type="dataBar" id="{EF0E602B-C780-49C7-AB89-B62975A9A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D190:D197 D117:D131 D137:D141 D94:D114</xm:sqref>
        </x14:conditionalFormatting>
        <x14:conditionalFormatting xmlns:xm="http://schemas.microsoft.com/office/excel/2006/main">
          <x14:cfRule type="dataBar" id="{F5217790-BAA3-42DE-93F6-4C27B5D51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H190:H197 H117:H131 H137:H141 H94:H114</xm:sqref>
        </x14:conditionalFormatting>
        <x14:conditionalFormatting xmlns:xm="http://schemas.microsoft.com/office/excel/2006/main">
          <x14:cfRule type="dataBar" id="{B9C613B0-4236-4FD4-A417-24F952CB7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D190:D197 D117:D131 D137:D141 D108:D111 D94:D106</xm:sqref>
        </x14:conditionalFormatting>
        <x14:conditionalFormatting xmlns:xm="http://schemas.microsoft.com/office/excel/2006/main">
          <x14:cfRule type="dataBar" id="{DD1180EE-0C5E-42CD-9F8D-B6AB23C0B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H190:H197 H117:H131 H137:H141 H108:H111 H94:H106</xm:sqref>
        </x14:conditionalFormatting>
        <x14:conditionalFormatting xmlns:xm="http://schemas.microsoft.com/office/excel/2006/main">
          <x14:cfRule type="dataBar" id="{B89CD3DC-1899-4A36-9AC0-ED541C95D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H190:H198 H117:H131 H137:H142 H94:H114</xm:sqref>
        </x14:conditionalFormatting>
        <x14:conditionalFormatting xmlns:xm="http://schemas.microsoft.com/office/excel/2006/main">
          <x14:cfRule type="dataBar" id="{E5633EC0-FA51-428E-8D66-6280E37A7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D190:D198 D117:D131 D137:D142 D94:D114</xm:sqref>
        </x14:conditionalFormatting>
        <x14:conditionalFormatting xmlns:xm="http://schemas.microsoft.com/office/excel/2006/main">
          <x14:cfRule type="dataBar" id="{893BED7B-407F-4721-A662-CCA3C048A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F190:F198 F117:F131 F137:F142 F94:F114</xm:sqref>
        </x14:conditionalFormatting>
        <x14:conditionalFormatting xmlns:xm="http://schemas.microsoft.com/office/excel/2006/main">
          <x14:cfRule type="dataBar" id="{5E750C0D-2F2D-4CF0-BBFF-138AFA990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D190:D198 D117:D131 D135:D142 D94:D114</xm:sqref>
        </x14:conditionalFormatting>
        <x14:conditionalFormatting xmlns:xm="http://schemas.microsoft.com/office/excel/2006/main">
          <x14:cfRule type="dataBar" id="{4B58A9E0-DAC2-4E6C-A174-0DB30558D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F190:F198 F117:F131 F135:F142 F94:F114</xm:sqref>
        </x14:conditionalFormatting>
        <x14:conditionalFormatting xmlns:xm="http://schemas.microsoft.com/office/excel/2006/main">
          <x14:cfRule type="dataBar" id="{1F0B4C71-03A5-47DD-B48D-C1FBB06F5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H190:H198 H117:H131 H135:H142 H94:H114</xm:sqref>
        </x14:conditionalFormatting>
        <x14:conditionalFormatting xmlns:xm="http://schemas.microsoft.com/office/excel/2006/main">
          <x14:cfRule type="dataBar" id="{E26DD327-5F6A-4B5C-9848-A7A8B2A55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L191:L198 L117:L131 L135:L142 L94:L114</xm:sqref>
        </x14:conditionalFormatting>
        <x14:conditionalFormatting xmlns:xm="http://schemas.microsoft.com/office/excel/2006/main">
          <x14:cfRule type="dataBar" id="{41A02964-E9C7-47CA-B5E9-2008E7584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J191:J198 J117:J131 J135:J142 J94:J114</xm:sqref>
        </x14:conditionalFormatting>
        <x14:conditionalFormatting xmlns:xm="http://schemas.microsoft.com/office/excel/2006/main">
          <x14:cfRule type="dataBar" id="{A3AF63D2-89D8-4C0D-B873-C88A29E54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L190:L198 L117:L131 L135:L142 L94:L114</xm:sqref>
        </x14:conditionalFormatting>
        <x14:conditionalFormatting xmlns:xm="http://schemas.microsoft.com/office/excel/2006/main">
          <x14:cfRule type="dataBar" id="{6461C6F5-F2B3-48DD-8ED2-7CF890E0F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J190:J198 J117:J131 J135:J142 J94:J114</xm:sqref>
        </x14:conditionalFormatting>
        <x14:conditionalFormatting xmlns:xm="http://schemas.microsoft.com/office/excel/2006/main">
          <x14:cfRule type="dataBar" id="{0563A6D1-EA04-4A34-934F-3DE7C81A8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N190:N198 N117:N131 N135:N142 N94:N114</xm:sqref>
        </x14:conditionalFormatting>
        <x14:conditionalFormatting xmlns:xm="http://schemas.microsoft.com/office/excel/2006/main">
          <x14:cfRule type="dataBar" id="{B3BF7978-6C47-49CD-A36E-286322279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D194:D195 D121:E124 E141:E142 D117:D120 E95:E99 D94:D99 D190 D100:E102 E193:E196 D191:E192 E109:E111 E135:E139 E125:E130 E198 E103:E107</xm:sqref>
        </x14:conditionalFormatting>
        <x14:conditionalFormatting xmlns:xm="http://schemas.microsoft.com/office/excel/2006/main">
          <x14:cfRule type="dataBar" id="{715A015F-E014-4161-9E66-7DD49FCB5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F126:F131 F137:F142 F108 F106</xm:sqref>
        </x14:conditionalFormatting>
        <x14:conditionalFormatting xmlns:xm="http://schemas.microsoft.com/office/excel/2006/main">
          <x14:cfRule type="dataBar" id="{A5DCE9FA-AB9A-46D4-96DC-0F85F4A54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F190:F197 F117:F131 F137:F142 F106 F94:F102 F108:F111</xm:sqref>
        </x14:conditionalFormatting>
        <x14:conditionalFormatting xmlns:xm="http://schemas.microsoft.com/office/excel/2006/main">
          <x14:cfRule type="dataBar" id="{F4E5071D-B856-4177-8EF8-49E2BD04D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F190:F197 F117:F131 F137:F142 F94:F114</xm:sqref>
        </x14:conditionalFormatting>
        <x14:conditionalFormatting xmlns:xm="http://schemas.microsoft.com/office/excel/2006/main">
          <x14:cfRule type="dataBar" id="{5CA35D34-C99E-4EE2-B628-870FEF406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F190:F197 F117:F131 F137:F142 F108:F111 F94:F106</xm:sqref>
        </x14:conditionalFormatting>
        <x14:conditionalFormatting xmlns:xm="http://schemas.microsoft.com/office/excel/2006/main">
          <x14:cfRule type="dataBar" id="{820C873F-B5CE-44BD-BBB9-7C46A6926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N143:N144</xm:sqref>
        </x14:conditionalFormatting>
        <x14:conditionalFormatting xmlns:xm="http://schemas.microsoft.com/office/excel/2006/main">
          <x14:cfRule type="dataBar" id="{2592C83F-905C-413F-97FA-F49BCA6D6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L143:L144</xm:sqref>
        </x14:conditionalFormatting>
        <x14:conditionalFormatting xmlns:xm="http://schemas.microsoft.com/office/excel/2006/main">
          <x14:cfRule type="dataBar" id="{CF865F0A-9FD3-43F4-8C24-87CC7E25B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J143:J144</xm:sqref>
        </x14:conditionalFormatting>
        <x14:conditionalFormatting xmlns:xm="http://schemas.microsoft.com/office/excel/2006/main">
          <x14:cfRule type="dataBar" id="{9D741741-9B93-4F51-A041-206081FB4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H143:H144</xm:sqref>
        </x14:conditionalFormatting>
        <x14:conditionalFormatting xmlns:xm="http://schemas.microsoft.com/office/excel/2006/main">
          <x14:cfRule type="dataBar" id="{514820E1-C173-49F2-BEF1-8C064939C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D143:D144</xm:sqref>
        </x14:conditionalFormatting>
        <x14:conditionalFormatting xmlns:xm="http://schemas.microsoft.com/office/excel/2006/main">
          <x14:cfRule type="dataBar" id="{29F45D50-D570-44C4-B54E-DE8B82E07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B143:B144</xm:sqref>
        </x14:conditionalFormatting>
        <x14:conditionalFormatting xmlns:xm="http://schemas.microsoft.com/office/excel/2006/main">
          <x14:cfRule type="dataBar" id="{967DABEA-C90F-45FF-A58E-4BD113C27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P143:P144</xm:sqref>
        </x14:conditionalFormatting>
        <x14:conditionalFormatting xmlns:xm="http://schemas.microsoft.com/office/excel/2006/main">
          <x14:cfRule type="dataBar" id="{2A0AA508-7323-4472-97A1-34E32810B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L143</xm:sqref>
        </x14:conditionalFormatting>
        <x14:conditionalFormatting xmlns:xm="http://schemas.microsoft.com/office/excel/2006/main">
          <x14:cfRule type="dataBar" id="{AD112058-6B9C-4BE0-B423-D82CE1FDF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P143</xm:sqref>
        </x14:conditionalFormatting>
        <x14:conditionalFormatting xmlns:xm="http://schemas.microsoft.com/office/excel/2006/main">
          <x14:cfRule type="dataBar" id="{91426709-43B6-4171-97DC-300FD07D9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F143:F144</xm:sqref>
        </x14:conditionalFormatting>
        <x14:conditionalFormatting xmlns:xm="http://schemas.microsoft.com/office/excel/2006/main">
          <x14:cfRule type="dataBar" id="{9BB58753-5796-47B1-B4FB-F450F368A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L135:L144</xm:sqref>
        </x14:conditionalFormatting>
        <x14:conditionalFormatting xmlns:xm="http://schemas.microsoft.com/office/excel/2006/main">
          <x14:cfRule type="dataBar" id="{9AE16A3D-3338-4517-9ACD-1CB741F3D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B135:B144</xm:sqref>
        </x14:conditionalFormatting>
        <x14:conditionalFormatting xmlns:xm="http://schemas.microsoft.com/office/excel/2006/main">
          <x14:cfRule type="dataBar" id="{58614DF0-6ECF-49F0-89F7-37ECFF47E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J135:J144</xm:sqref>
        </x14:conditionalFormatting>
        <x14:conditionalFormatting xmlns:xm="http://schemas.microsoft.com/office/excel/2006/main">
          <x14:cfRule type="dataBar" id="{13BE14D9-5E6E-4513-BB28-815F2BB19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P189:P198</xm:sqref>
        </x14:conditionalFormatting>
        <x14:conditionalFormatting xmlns:xm="http://schemas.microsoft.com/office/excel/2006/main">
          <x14:cfRule type="dataBar" id="{BDA31966-5996-421E-83A6-5B69C488A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P94:P114</xm:sqref>
        </x14:conditionalFormatting>
        <x14:conditionalFormatting xmlns:xm="http://schemas.microsoft.com/office/excel/2006/main">
          <x14:cfRule type="dataBar" id="{962528C1-809E-4BAD-B3AE-DB46C72F0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1550F637-0C27-43C4-A3D9-DE95B5A50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D3038979-3F21-42A5-8C56-86F250EBB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FBD2A8C9-254A-4434-A213-8AE9AB8EC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18E7955A-F221-44B6-9FD4-699EAC4DA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D7:D8 D3:D5</xm:sqref>
        </x14:conditionalFormatting>
        <x14:conditionalFormatting xmlns:xm="http://schemas.microsoft.com/office/excel/2006/main">
          <x14:cfRule type="dataBar" id="{47B07362-A04C-4DA4-A780-972932A0C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D7:D9 D3:D5</xm:sqref>
        </x14:conditionalFormatting>
        <x14:conditionalFormatting xmlns:xm="http://schemas.microsoft.com/office/excel/2006/main">
          <x14:cfRule type="dataBar" id="{00AAD7E4-2EE2-4DDF-B21E-3E653C608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D3:D9</xm:sqref>
        </x14:conditionalFormatting>
        <x14:conditionalFormatting xmlns:xm="http://schemas.microsoft.com/office/excel/2006/main">
          <x14:cfRule type="dataBar" id="{87229598-9932-4D8B-B0F7-F408813F4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F3:F9</xm:sqref>
        </x14:conditionalFormatting>
        <x14:conditionalFormatting xmlns:xm="http://schemas.microsoft.com/office/excel/2006/main">
          <x14:cfRule type="dataBar" id="{D1DA709E-8365-476C-9CE1-DFAC55DBB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D3:D9</xm:sqref>
        </x14:conditionalFormatting>
        <x14:conditionalFormatting xmlns:xm="http://schemas.microsoft.com/office/excel/2006/main">
          <x14:cfRule type="dataBar" id="{82A05081-88AB-42C7-BF65-8F4F5C5A1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F3:F9</xm:sqref>
        </x14:conditionalFormatting>
        <x14:conditionalFormatting xmlns:xm="http://schemas.microsoft.com/office/excel/2006/main">
          <x14:cfRule type="dataBar" id="{9E730839-854E-4861-B594-E9378BC42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5595C94A-CFB0-433B-A089-E976DAFE9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E6982C86-FE8B-402B-AA58-7837E1E8B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D3:D9</xm:sqref>
        </x14:conditionalFormatting>
        <x14:conditionalFormatting xmlns:xm="http://schemas.microsoft.com/office/excel/2006/main">
          <x14:cfRule type="dataBar" id="{6C47E558-E293-4F5A-81E1-815C08677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20A5B33A-CC55-4D30-8BBB-6D988E8B9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F2:F11</xm:sqref>
        </x14:conditionalFormatting>
        <x14:conditionalFormatting xmlns:xm="http://schemas.microsoft.com/office/excel/2006/main">
          <x14:cfRule type="dataBar" id="{E833C83A-0096-4C63-8DB7-B23BE7171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A62D3723-A9AF-4ABA-BED7-6D824B906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  <x14:conditionalFormatting xmlns:xm="http://schemas.microsoft.com/office/excel/2006/main">
          <x14:cfRule type="dataBar" id="{AEA0B87B-6169-493B-AE90-1F2ECDA28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N2:N11</xm:sqref>
        </x14:conditionalFormatting>
        <x14:conditionalFormatting xmlns:xm="http://schemas.microsoft.com/office/excel/2006/main">
          <x14:cfRule type="dataBar" id="{B1D353DE-0262-4D98-AFE6-9E34B0AAF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L2:L11</xm:sqref>
        </x14:conditionalFormatting>
        <x14:conditionalFormatting xmlns:xm="http://schemas.microsoft.com/office/excel/2006/main">
          <x14:cfRule type="dataBar" id="{2DB4CC09-68F3-4509-AF37-99CD9BF21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B09D7D3A-620E-4882-82FA-EB1A38860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2B4D83A4-B6BB-4384-821C-1D2F991CA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0C3F200E-27E8-4572-8396-3EAC554A5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B5937999-695A-4F7B-B130-EB8E297CC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0FE768B4-461C-4BC7-8ACC-CFCC4752A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D8072127-4E4F-405D-8389-4B548AA28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H3:H11</xm:sqref>
        </x14:conditionalFormatting>
        <x14:conditionalFormatting xmlns:xm="http://schemas.microsoft.com/office/excel/2006/main">
          <x14:cfRule type="dataBar" id="{D3C58174-5DE6-486C-8F39-7B5FAD21F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CB06CD57-2C6E-489E-ABA7-A74AE1A64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F3:F11</xm:sqref>
        </x14:conditionalFormatting>
        <x14:conditionalFormatting xmlns:xm="http://schemas.microsoft.com/office/excel/2006/main">
          <x14:cfRule type="dataBar" id="{505BC73A-C9BF-4C7E-B5DC-A256E5183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196DDBCB-2370-4563-A03C-178BB3DA6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F3:F11</xm:sqref>
        </x14:conditionalFormatting>
        <x14:conditionalFormatting xmlns:xm="http://schemas.microsoft.com/office/excel/2006/main">
          <x14:cfRule type="dataBar" id="{1845D820-222B-4BE1-B883-71D88E44E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H3:H11</xm:sqref>
        </x14:conditionalFormatting>
        <x14:conditionalFormatting xmlns:xm="http://schemas.microsoft.com/office/excel/2006/main">
          <x14:cfRule type="dataBar" id="{B5104B59-4048-4C4A-8F45-A67D613B9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L4:L11</xm:sqref>
        </x14:conditionalFormatting>
        <x14:conditionalFormatting xmlns:xm="http://schemas.microsoft.com/office/excel/2006/main">
          <x14:cfRule type="dataBar" id="{0C0F14BE-63BA-41EB-9A97-15B271A6F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J4:J11</xm:sqref>
        </x14:conditionalFormatting>
        <x14:conditionalFormatting xmlns:xm="http://schemas.microsoft.com/office/excel/2006/main">
          <x14:cfRule type="dataBar" id="{370A167A-F44E-4735-8946-A12F388AE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L3:L11</xm:sqref>
        </x14:conditionalFormatting>
        <x14:conditionalFormatting xmlns:xm="http://schemas.microsoft.com/office/excel/2006/main">
          <x14:cfRule type="dataBar" id="{5C0F1EF1-0751-46F4-928C-C5759BBD7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J3:J11</xm:sqref>
        </x14:conditionalFormatting>
        <x14:conditionalFormatting xmlns:xm="http://schemas.microsoft.com/office/excel/2006/main">
          <x14:cfRule type="dataBar" id="{58F11199-D63F-4F59-9A37-2505A6BA6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N3:N11</xm:sqref>
        </x14:conditionalFormatting>
        <x14:conditionalFormatting xmlns:xm="http://schemas.microsoft.com/office/excel/2006/main">
          <x14:cfRule type="dataBar" id="{1FCA5375-6D0D-4F07-851F-94EB95FAD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D7:D8 D3 E6:E9 D4:E5 E11</xm:sqref>
        </x14:conditionalFormatting>
        <x14:conditionalFormatting xmlns:xm="http://schemas.microsoft.com/office/excel/2006/main">
          <x14:cfRule type="dataBar" id="{0CB769F3-AD28-4238-A3F8-0F63C7CFC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176827F9-E441-46E4-B75E-1ED0015AA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4DD161A4-364F-4C81-93B9-BC7F25E96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AD6FB2F5-27A1-4CFF-985A-B05A53DD3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P2:P11</xm:sqref>
        </x14:conditionalFormatting>
        <x14:conditionalFormatting xmlns:xm="http://schemas.microsoft.com/office/excel/2006/main">
          <x14:cfRule type="dataBar" id="{73E242C8-56C9-41FA-9B39-69DB1FEF5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 D24</xm:sqref>
        </x14:conditionalFormatting>
        <x14:conditionalFormatting xmlns:xm="http://schemas.microsoft.com/office/excel/2006/main">
          <x14:cfRule type="dataBar" id="{7F5AAB15-FAD0-45A7-A6BA-D77F77D76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D23:D25</xm:sqref>
        </x14:conditionalFormatting>
        <x14:conditionalFormatting xmlns:xm="http://schemas.microsoft.com/office/excel/2006/main">
          <x14:cfRule type="dataBar" id="{91C93648-96B0-4A16-8BB7-AA8D22777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F23:F25</xm:sqref>
        </x14:conditionalFormatting>
        <x14:conditionalFormatting xmlns:xm="http://schemas.microsoft.com/office/excel/2006/main">
          <x14:cfRule type="dataBar" id="{8E87D986-D030-4494-A0F3-DD462820F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D12:D20 D29</xm:sqref>
        </x14:conditionalFormatting>
        <x14:conditionalFormatting xmlns:xm="http://schemas.microsoft.com/office/excel/2006/main">
          <x14:cfRule type="dataBar" id="{A03026E0-745E-498F-B7B7-32D67D64E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D12:D20 D29</xm:sqref>
        </x14:conditionalFormatting>
        <x14:conditionalFormatting xmlns:xm="http://schemas.microsoft.com/office/excel/2006/main">
          <x14:cfRule type="dataBar" id="{1C4D6C77-7E23-43D1-9E5C-01E8EA72A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 D27 D12:D20</xm:sqref>
        </x14:conditionalFormatting>
        <x14:conditionalFormatting xmlns:xm="http://schemas.microsoft.com/office/excel/2006/main">
          <x14:cfRule type="dataBar" id="{FA384962-6EAB-4B0F-8FC3-428426734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 F27 F12:F20</xm:sqref>
        </x14:conditionalFormatting>
        <x14:conditionalFormatting xmlns:xm="http://schemas.microsoft.com/office/excel/2006/main">
          <x14:cfRule type="dataBar" id="{C75D25BE-59E2-486F-B6F9-42B45379E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D27:D29 D12:D20</xm:sqref>
        </x14:conditionalFormatting>
        <x14:conditionalFormatting xmlns:xm="http://schemas.microsoft.com/office/excel/2006/main">
          <x14:cfRule type="dataBar" id="{40D94FFB-659B-4644-A48F-73DB5B705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F27:F29 F12:F20</xm:sqref>
        </x14:conditionalFormatting>
        <x14:conditionalFormatting xmlns:xm="http://schemas.microsoft.com/office/excel/2006/main">
          <x14:cfRule type="dataBar" id="{88F9E473-3211-4F5D-B920-F43490136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F27:F29 F12:F20</xm:sqref>
        </x14:conditionalFormatting>
        <x14:conditionalFormatting xmlns:xm="http://schemas.microsoft.com/office/excel/2006/main">
          <x14:cfRule type="dataBar" id="{94095880-45F1-4B20-8816-0AB5D9D39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D27:D29 D12:D20</xm:sqref>
        </x14:conditionalFormatting>
        <x14:conditionalFormatting xmlns:xm="http://schemas.microsoft.com/office/excel/2006/main">
          <x14:cfRule type="dataBar" id="{2C94B5C0-8089-43E7-80ED-D566A6BB8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D12:D20 D29</xm:sqref>
        </x14:conditionalFormatting>
        <x14:conditionalFormatting xmlns:xm="http://schemas.microsoft.com/office/excel/2006/main">
          <x14:cfRule type="dataBar" id="{616212FA-3AC5-4764-8EB3-4447B5A81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H23:H25</xm:sqref>
        </x14:conditionalFormatting>
        <x14:conditionalFormatting xmlns:xm="http://schemas.microsoft.com/office/excel/2006/main">
          <x14:cfRule type="dataBar" id="{B4B8EEAE-E2A5-4049-9392-F33B9B159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B12:B26</xm:sqref>
        </x14:conditionalFormatting>
        <x14:conditionalFormatting xmlns:xm="http://schemas.microsoft.com/office/excel/2006/main">
          <x14:cfRule type="dataBar" id="{74459FC5-B5A3-4474-9515-80C6EA360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D12:D26</xm:sqref>
        </x14:conditionalFormatting>
        <x14:conditionalFormatting xmlns:xm="http://schemas.microsoft.com/office/excel/2006/main">
          <x14:cfRule type="dataBar" id="{6183AF8E-8910-47FF-BBA5-2486BF570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D12:D31</xm:sqref>
        </x14:conditionalFormatting>
        <x14:conditionalFormatting xmlns:xm="http://schemas.microsoft.com/office/excel/2006/main">
          <x14:cfRule type="dataBar" id="{BFDAF278-ABF1-4769-8F4E-E66B9D9CF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F12:F31</xm:sqref>
        </x14:conditionalFormatting>
        <x14:conditionalFormatting xmlns:xm="http://schemas.microsoft.com/office/excel/2006/main">
          <x14:cfRule type="dataBar" id="{CA170CEE-159C-45BA-AA2D-62CFCEFF4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H12:H31</xm:sqref>
        </x14:conditionalFormatting>
        <x14:conditionalFormatting xmlns:xm="http://schemas.microsoft.com/office/excel/2006/main">
          <x14:cfRule type="dataBar" id="{861A9F3C-3F0A-47C3-AE8D-FA2F9379C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J12:J31</xm:sqref>
        </x14:conditionalFormatting>
        <x14:conditionalFormatting xmlns:xm="http://schemas.microsoft.com/office/excel/2006/main">
          <x14:cfRule type="dataBar" id="{9B44DC04-D4BA-4049-AA17-0BD3DCB99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N12:N31</xm:sqref>
        </x14:conditionalFormatting>
        <x14:conditionalFormatting xmlns:xm="http://schemas.microsoft.com/office/excel/2006/main">
          <x14:cfRule type="dataBar" id="{1F337F6D-FEFB-45D9-B8A6-06E777418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L12:L31</xm:sqref>
        </x14:conditionalFormatting>
        <x14:conditionalFormatting xmlns:xm="http://schemas.microsoft.com/office/excel/2006/main">
          <x14:cfRule type="dataBar" id="{F90C8067-036B-40B3-BCA9-8DB330391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B12:B31</xm:sqref>
        </x14:conditionalFormatting>
        <x14:conditionalFormatting xmlns:xm="http://schemas.microsoft.com/office/excel/2006/main">
          <x14:cfRule type="dataBar" id="{57BA9EB0-9B93-4962-8695-CAA6D5BD9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D12:D20 D24 D26:D29</xm:sqref>
        </x14:conditionalFormatting>
        <x14:conditionalFormatting xmlns:xm="http://schemas.microsoft.com/office/excel/2006/main">
          <x14:cfRule type="dataBar" id="{51E7B9DE-C3CC-47AD-A243-E03647CFF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D12:D31</xm:sqref>
        </x14:conditionalFormatting>
        <x14:conditionalFormatting xmlns:xm="http://schemas.microsoft.com/office/excel/2006/main">
          <x14:cfRule type="dataBar" id="{79204B47-EA2F-4BE9-A4D4-EF2DE24A5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H12:H31</xm:sqref>
        </x14:conditionalFormatting>
        <x14:conditionalFormatting xmlns:xm="http://schemas.microsoft.com/office/excel/2006/main">
          <x14:cfRule type="dataBar" id="{132C5886-EBE8-4DE8-80D5-6D676CDDE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D26:D29 D12:D24</xm:sqref>
        </x14:conditionalFormatting>
        <x14:conditionalFormatting xmlns:xm="http://schemas.microsoft.com/office/excel/2006/main">
          <x14:cfRule type="dataBar" id="{C7F59988-662B-4303-9D67-40D3ED7E0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H26:H29 H12:H24</xm:sqref>
        </x14:conditionalFormatting>
        <x14:conditionalFormatting xmlns:xm="http://schemas.microsoft.com/office/excel/2006/main">
          <x14:cfRule type="dataBar" id="{EA02D569-BC77-4F60-A96F-538A235C1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H12:H31</xm:sqref>
        </x14:conditionalFormatting>
        <x14:conditionalFormatting xmlns:xm="http://schemas.microsoft.com/office/excel/2006/main">
          <x14:cfRule type="dataBar" id="{265F79EB-5219-4085-B662-C1F716946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D12:D31</xm:sqref>
        </x14:conditionalFormatting>
        <x14:conditionalFormatting xmlns:xm="http://schemas.microsoft.com/office/excel/2006/main">
          <x14:cfRule type="dataBar" id="{5E67997D-4286-418A-9B6B-443EF7999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F12:F31</xm:sqref>
        </x14:conditionalFormatting>
        <x14:conditionalFormatting xmlns:xm="http://schemas.microsoft.com/office/excel/2006/main">
          <x14:cfRule type="dataBar" id="{86CC2670-1699-4B56-B1F6-1DEAD4489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D12:D31</xm:sqref>
        </x14:conditionalFormatting>
        <x14:conditionalFormatting xmlns:xm="http://schemas.microsoft.com/office/excel/2006/main">
          <x14:cfRule type="dataBar" id="{A4A65792-88F0-427D-96E2-FA9E9E975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F12:F31</xm:sqref>
        </x14:conditionalFormatting>
        <x14:conditionalFormatting xmlns:xm="http://schemas.microsoft.com/office/excel/2006/main">
          <x14:cfRule type="dataBar" id="{9780B560-4C23-4D1E-B6F8-C1D4A7304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H12:H31</xm:sqref>
        </x14:conditionalFormatting>
        <x14:conditionalFormatting xmlns:xm="http://schemas.microsoft.com/office/excel/2006/main">
          <x14:cfRule type="dataBar" id="{DA0FFE1B-1502-45BE-A32E-AFFCDD2D8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L12:L31</xm:sqref>
        </x14:conditionalFormatting>
        <x14:conditionalFormatting xmlns:xm="http://schemas.microsoft.com/office/excel/2006/main">
          <x14:cfRule type="dataBar" id="{BD3DE7D0-FC5E-453F-8654-98F452FDC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J12:J31</xm:sqref>
        </x14:conditionalFormatting>
        <x14:conditionalFormatting xmlns:xm="http://schemas.microsoft.com/office/excel/2006/main">
          <x14:cfRule type="dataBar" id="{6F0AFEDD-E65F-49B9-9477-1F86064E9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L12:L31</xm:sqref>
        </x14:conditionalFormatting>
        <x14:conditionalFormatting xmlns:xm="http://schemas.microsoft.com/office/excel/2006/main">
          <x14:cfRule type="dataBar" id="{7885F356-C3BD-4332-A411-7FA7687AA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J12:J31</xm:sqref>
        </x14:conditionalFormatting>
        <x14:conditionalFormatting xmlns:xm="http://schemas.microsoft.com/office/excel/2006/main">
          <x14:cfRule type="dataBar" id="{657CBC0E-17AD-4E59-8901-214DD14E4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N12:N31</xm:sqref>
        </x14:conditionalFormatting>
        <x14:conditionalFormatting xmlns:xm="http://schemas.microsoft.com/office/excel/2006/main">
          <x14:cfRule type="dataBar" id="{BF5AD7DA-0929-46C7-9DCB-5F78F1E28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E13:E17 D12:D17 D18:E20 E27:E29 E21:E25</xm:sqref>
        </x14:conditionalFormatting>
        <x14:conditionalFormatting xmlns:xm="http://schemas.microsoft.com/office/excel/2006/main">
          <x14:cfRule type="dataBar" id="{5CDE78DB-E262-4C0D-B6B3-F2CA0BA5C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 F26</xm:sqref>
        </x14:conditionalFormatting>
        <x14:conditionalFormatting xmlns:xm="http://schemas.microsoft.com/office/excel/2006/main">
          <x14:cfRule type="dataBar" id="{2125BE56-09DB-4ADE-B34C-FB4AA9F7D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F12:F20 F24 F26:F29</xm:sqref>
        </x14:conditionalFormatting>
        <x14:conditionalFormatting xmlns:xm="http://schemas.microsoft.com/office/excel/2006/main">
          <x14:cfRule type="dataBar" id="{015E6C77-8342-43CC-B9AF-C88B98266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F12:F31</xm:sqref>
        </x14:conditionalFormatting>
        <x14:conditionalFormatting xmlns:xm="http://schemas.microsoft.com/office/excel/2006/main">
          <x14:cfRule type="dataBar" id="{75DC11BD-DB93-445D-A0E7-338B5C022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F26:F29 F12:F24</xm:sqref>
        </x14:conditionalFormatting>
        <x14:conditionalFormatting xmlns:xm="http://schemas.microsoft.com/office/excel/2006/main">
          <x14:cfRule type="dataBar" id="{8DC5146A-3E20-4EA6-8E76-8885D08E0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P12:P31</xm:sqref>
        </x14:conditionalFormatting>
        <x14:conditionalFormatting xmlns:xm="http://schemas.microsoft.com/office/excel/2006/main">
          <x14:cfRule type="dataBar" id="{AB7CBC38-3836-47C1-9A9F-299F0B2FE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P117:P131</xm:sqref>
        </x14:conditionalFormatting>
        <x14:conditionalFormatting xmlns:xm="http://schemas.microsoft.com/office/excel/2006/main">
          <x14:cfRule type="dataBar" id="{A34CFE85-3F30-490F-9CF7-82DCA40AE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D41:D46</xm:sqref>
        </x14:conditionalFormatting>
        <x14:conditionalFormatting xmlns:xm="http://schemas.microsoft.com/office/excel/2006/main">
          <x14:cfRule type="dataBar" id="{E7FF59D0-94A6-4EA5-8C40-30BBD8E21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3F901147-C67E-41C7-A4DC-C01D46A18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67DB15E0-0EC4-4D2C-92C5-69BE76FCA9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E39C71FE-A057-4FE0-98CD-642DA77C5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F32:F46</xm:sqref>
        </x14:conditionalFormatting>
        <x14:conditionalFormatting xmlns:xm="http://schemas.microsoft.com/office/excel/2006/main">
          <x14:cfRule type="dataBar" id="{9ECBE959-A519-4185-B571-E80D09937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98F604DB-B2FC-4132-95AF-50544DF13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F32:F46</xm:sqref>
        </x14:conditionalFormatting>
        <x14:conditionalFormatting xmlns:xm="http://schemas.microsoft.com/office/excel/2006/main">
          <x14:cfRule type="dataBar" id="{71ABA5FC-FF69-4B0A-9602-D234931AE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F32:F46</xm:sqref>
        </x14:conditionalFormatting>
        <x14:conditionalFormatting xmlns:xm="http://schemas.microsoft.com/office/excel/2006/main">
          <x14:cfRule type="dataBar" id="{6A669414-38C7-44F4-8554-C9F0E96EF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BECD817E-24C3-43C8-8607-7395FE033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984F51C5-7635-44D4-8422-92F087CF6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62C95D53-FD88-4E8B-B120-F5C64A06F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B32:B46</xm:sqref>
        </x14:conditionalFormatting>
        <x14:conditionalFormatting xmlns:xm="http://schemas.microsoft.com/office/excel/2006/main">
          <x14:cfRule type="dataBar" id="{90E821C2-8220-4B72-9C1F-EE4F14EBA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21E1879C-3E8C-48BE-8005-6698B90E6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F32:F46</xm:sqref>
        </x14:conditionalFormatting>
        <x14:conditionalFormatting xmlns:xm="http://schemas.microsoft.com/office/excel/2006/main">
          <x14:cfRule type="dataBar" id="{CA0B1EBA-453D-4A0C-A81E-50F99333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H32:H46</xm:sqref>
        </x14:conditionalFormatting>
        <x14:conditionalFormatting xmlns:xm="http://schemas.microsoft.com/office/excel/2006/main">
          <x14:cfRule type="dataBar" id="{561DF49D-B600-4963-8A6B-9AD486CD5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J32:J46</xm:sqref>
        </x14:conditionalFormatting>
        <x14:conditionalFormatting xmlns:xm="http://schemas.microsoft.com/office/excel/2006/main">
          <x14:cfRule type="dataBar" id="{AA26C374-44ED-46A8-B04D-A90065DC8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N32:N46</xm:sqref>
        </x14:conditionalFormatting>
        <x14:conditionalFormatting xmlns:xm="http://schemas.microsoft.com/office/excel/2006/main">
          <x14:cfRule type="dataBar" id="{C7E9F2DC-AF12-451B-ADCF-0D1674A06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L32:L46</xm:sqref>
        </x14:conditionalFormatting>
        <x14:conditionalFormatting xmlns:xm="http://schemas.microsoft.com/office/excel/2006/main">
          <x14:cfRule type="dataBar" id="{0947448E-30CA-4C8C-9B73-8053BB0B1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B32:B46</xm:sqref>
        </x14:conditionalFormatting>
        <x14:conditionalFormatting xmlns:xm="http://schemas.microsoft.com/office/excel/2006/main">
          <x14:cfRule type="dataBar" id="{D18FC383-C2C7-4397-82E4-BC982C3C8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99CF7CB8-EF73-4999-A486-0BDFD720D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5A7F719D-A6CA-445C-BA19-E528C3492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H32:H46</xm:sqref>
        </x14:conditionalFormatting>
        <x14:conditionalFormatting xmlns:xm="http://schemas.microsoft.com/office/excel/2006/main">
          <x14:cfRule type="dataBar" id="{1ECADC65-B4E3-4C56-9C12-3236D91A1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D23A0640-2A37-4F8D-BB6C-5BF008BF5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H32:H46</xm:sqref>
        </x14:conditionalFormatting>
        <x14:conditionalFormatting xmlns:xm="http://schemas.microsoft.com/office/excel/2006/main">
          <x14:cfRule type="dataBar" id="{A0201B83-222B-4743-A767-AB1D184AA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H32:H46</xm:sqref>
        </x14:conditionalFormatting>
        <x14:conditionalFormatting xmlns:xm="http://schemas.microsoft.com/office/excel/2006/main">
          <x14:cfRule type="dataBar" id="{7D99322E-AD8A-4FE0-A525-67FB22893D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FAB1024D-3DBE-4DB6-8E00-B9856CE43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F32:F46</xm:sqref>
        </x14:conditionalFormatting>
        <x14:conditionalFormatting xmlns:xm="http://schemas.microsoft.com/office/excel/2006/main">
          <x14:cfRule type="dataBar" id="{88CF10F6-1088-4A9E-B988-D6DAD8EF6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D32:D46</xm:sqref>
        </x14:conditionalFormatting>
        <x14:conditionalFormatting xmlns:xm="http://schemas.microsoft.com/office/excel/2006/main">
          <x14:cfRule type="dataBar" id="{B661C14A-332C-43FF-901D-E0D65BA82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F32:F46</xm:sqref>
        </x14:conditionalFormatting>
        <x14:conditionalFormatting xmlns:xm="http://schemas.microsoft.com/office/excel/2006/main">
          <x14:cfRule type="dataBar" id="{3F76DF05-C080-450C-84CD-2CC7E9DC0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H32:H46</xm:sqref>
        </x14:conditionalFormatting>
        <x14:conditionalFormatting xmlns:xm="http://schemas.microsoft.com/office/excel/2006/main">
          <x14:cfRule type="dataBar" id="{AEDB7958-A784-4EAD-993E-21D04946C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L32:L46</xm:sqref>
        </x14:conditionalFormatting>
        <x14:conditionalFormatting xmlns:xm="http://schemas.microsoft.com/office/excel/2006/main">
          <x14:cfRule type="dataBar" id="{87468555-5185-4E80-A075-71E104F37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J32:J46</xm:sqref>
        </x14:conditionalFormatting>
        <x14:conditionalFormatting xmlns:xm="http://schemas.microsoft.com/office/excel/2006/main">
          <x14:cfRule type="dataBar" id="{FA6A9A08-CBB7-446B-8C0A-BE0DD576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L32:L46</xm:sqref>
        </x14:conditionalFormatting>
        <x14:conditionalFormatting xmlns:xm="http://schemas.microsoft.com/office/excel/2006/main">
          <x14:cfRule type="dataBar" id="{8E1F0324-13E2-4CCB-A317-FAC887090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J32:J46</xm:sqref>
        </x14:conditionalFormatting>
        <x14:conditionalFormatting xmlns:xm="http://schemas.microsoft.com/office/excel/2006/main">
          <x14:cfRule type="dataBar" id="{28F0BF31-7423-4330-841A-9D3859CCD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N32:N46</xm:sqref>
        </x14:conditionalFormatting>
        <x14:conditionalFormatting xmlns:xm="http://schemas.microsoft.com/office/excel/2006/main">
          <x14:cfRule type="dataBar" id="{9B528B29-EA8E-40A4-830F-6AB5196C0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D36:E39 D32:D35 E40:E45</xm:sqref>
        </x14:conditionalFormatting>
        <x14:conditionalFormatting xmlns:xm="http://schemas.microsoft.com/office/excel/2006/main">
          <x14:cfRule type="dataBar" id="{2807DAAD-F564-405E-9611-C43BEE32C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F41:F46</xm:sqref>
        </x14:conditionalFormatting>
        <x14:conditionalFormatting xmlns:xm="http://schemas.microsoft.com/office/excel/2006/main">
          <x14:cfRule type="dataBar" id="{379FF14E-153B-4606-8F2D-D66A2990E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F32:F46</xm:sqref>
        </x14:conditionalFormatting>
        <x14:conditionalFormatting xmlns:xm="http://schemas.microsoft.com/office/excel/2006/main">
          <x14:cfRule type="dataBar" id="{5C848D75-E50A-4B07-B001-5214772A7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F32:F46</xm:sqref>
        </x14:conditionalFormatting>
        <x14:conditionalFormatting xmlns:xm="http://schemas.microsoft.com/office/excel/2006/main">
          <x14:cfRule type="dataBar" id="{A7BF8A69-99B3-4DE9-85C0-C50BAE416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F32:F46</xm:sqref>
        </x14:conditionalFormatting>
        <x14:conditionalFormatting xmlns:xm="http://schemas.microsoft.com/office/excel/2006/main">
          <x14:cfRule type="dataBar" id="{D6FFB1D1-E2D1-41E5-9C54-70089DBFF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P32:P46</xm:sqref>
        </x14:conditionalFormatting>
        <x14:conditionalFormatting xmlns:xm="http://schemas.microsoft.com/office/excel/2006/main">
          <x14:cfRule type="dataBar" id="{16F424E4-F92C-4980-8231-92CB61626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O223:P223 C223 M223 K223 E223 I223 G223</xm:sqref>
        </x14:conditionalFormatting>
        <x14:conditionalFormatting xmlns:xm="http://schemas.microsoft.com/office/excel/2006/main">
          <x14:cfRule type="dataBar" id="{C8517EB2-4D1B-4518-AC15-8B543355C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B160:B163</xm:sqref>
        </x14:conditionalFormatting>
        <x14:conditionalFormatting xmlns:xm="http://schemas.microsoft.com/office/excel/2006/main">
          <x14:cfRule type="dataBar" id="{6AFAE4C3-A009-48E9-8064-C28415D9C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P135:P144</xm:sqref>
        </x14:conditionalFormatting>
        <x14:conditionalFormatting xmlns:xm="http://schemas.microsoft.com/office/excel/2006/main">
          <x14:cfRule type="dataBar" id="{BADFA9F1-3888-47E5-86EE-5657EF6C0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D49:D53</xm:sqref>
        </x14:conditionalFormatting>
        <x14:conditionalFormatting xmlns:xm="http://schemas.microsoft.com/office/excel/2006/main">
          <x14:cfRule type="dataBar" id="{CD4D74ED-F035-4B6B-9267-CA9B616E1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816D5836-5295-4DEB-BA92-A6856C5D2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D47:D54</xm:sqref>
        </x14:conditionalFormatting>
        <x14:conditionalFormatting xmlns:xm="http://schemas.microsoft.com/office/excel/2006/main">
          <x14:cfRule type="dataBar" id="{8FEB7372-E23C-4990-8F60-357E2E56F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F47:F54</xm:sqref>
        </x14:conditionalFormatting>
        <x14:conditionalFormatting xmlns:xm="http://schemas.microsoft.com/office/excel/2006/main">
          <x14:cfRule type="dataBar" id="{33620471-2F03-4A46-BD49-48B90546E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H47:H54</xm:sqref>
        </x14:conditionalFormatting>
        <x14:conditionalFormatting xmlns:xm="http://schemas.microsoft.com/office/excel/2006/main">
          <x14:cfRule type="dataBar" id="{07871ACD-1781-4377-B138-0E6597273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J47:J54</xm:sqref>
        </x14:conditionalFormatting>
        <x14:conditionalFormatting xmlns:xm="http://schemas.microsoft.com/office/excel/2006/main">
          <x14:cfRule type="dataBar" id="{BA8CFB2B-405F-4D33-895C-1F35EBCED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N47:N54</xm:sqref>
        </x14:conditionalFormatting>
        <x14:conditionalFormatting xmlns:xm="http://schemas.microsoft.com/office/excel/2006/main">
          <x14:cfRule type="dataBar" id="{1890FC87-4733-4DA4-AF5E-2A32A7BB6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L47:L54</xm:sqref>
        </x14:conditionalFormatting>
        <x14:conditionalFormatting xmlns:xm="http://schemas.microsoft.com/office/excel/2006/main">
          <x14:cfRule type="dataBar" id="{CCA96423-F1C5-4DAD-B593-CCF0BE640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B47:B54</xm:sqref>
        </x14:conditionalFormatting>
        <x14:conditionalFormatting xmlns:xm="http://schemas.microsoft.com/office/excel/2006/main">
          <x14:cfRule type="dataBar" id="{46680002-3BF6-438C-B5E0-23E6BE7B1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D49:D53</xm:sqref>
        </x14:conditionalFormatting>
        <x14:conditionalFormatting xmlns:xm="http://schemas.microsoft.com/office/excel/2006/main">
          <x14:cfRule type="dataBar" id="{0895ABEE-FA88-4A37-819B-F64ACF473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D49:D53</xm:sqref>
        </x14:conditionalFormatting>
        <x14:conditionalFormatting xmlns:xm="http://schemas.microsoft.com/office/excel/2006/main">
          <x14:cfRule type="dataBar" id="{7AB9BE28-4E98-404E-93C9-C074B06BE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H49:H53</xm:sqref>
        </x14:conditionalFormatting>
        <x14:conditionalFormatting xmlns:xm="http://schemas.microsoft.com/office/excel/2006/main">
          <x14:cfRule type="dataBar" id="{583A26FA-4F0D-46AA-82B8-B60002AEF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D49:D53</xm:sqref>
        </x14:conditionalFormatting>
        <x14:conditionalFormatting xmlns:xm="http://schemas.microsoft.com/office/excel/2006/main">
          <x14:cfRule type="dataBar" id="{E1A293F0-88D8-4D5C-81F9-A57E0B5FA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H49:H53</xm:sqref>
        </x14:conditionalFormatting>
        <x14:conditionalFormatting xmlns:xm="http://schemas.microsoft.com/office/excel/2006/main">
          <x14:cfRule type="dataBar" id="{28BBBC16-1DC1-45BB-B596-252757BCA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H49:H54</xm:sqref>
        </x14:conditionalFormatting>
        <x14:conditionalFormatting xmlns:xm="http://schemas.microsoft.com/office/excel/2006/main">
          <x14:cfRule type="dataBar" id="{AD529B5E-03DB-4DF3-8813-06EF75CB1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D49:D54</xm:sqref>
        </x14:conditionalFormatting>
        <x14:conditionalFormatting xmlns:xm="http://schemas.microsoft.com/office/excel/2006/main">
          <x14:cfRule type="dataBar" id="{84EBE0E3-1FA8-48C4-BAF6-DAACD59E0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F49:F54</xm:sqref>
        </x14:conditionalFormatting>
        <x14:conditionalFormatting xmlns:xm="http://schemas.microsoft.com/office/excel/2006/main">
          <x14:cfRule type="dataBar" id="{191E573C-0B5B-426D-AE07-29A6A9128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D47:D54</xm:sqref>
        </x14:conditionalFormatting>
        <x14:conditionalFormatting xmlns:xm="http://schemas.microsoft.com/office/excel/2006/main">
          <x14:cfRule type="dataBar" id="{0BA491AF-2BF7-431E-A3B2-FB8EA0E06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F47:F54</xm:sqref>
        </x14:conditionalFormatting>
        <x14:conditionalFormatting xmlns:xm="http://schemas.microsoft.com/office/excel/2006/main">
          <x14:cfRule type="dataBar" id="{10F3B5E2-B7F5-45E3-963B-B48E170C9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H47:H54</xm:sqref>
        </x14:conditionalFormatting>
        <x14:conditionalFormatting xmlns:xm="http://schemas.microsoft.com/office/excel/2006/main">
          <x14:cfRule type="dataBar" id="{B0EF882B-2C0E-4FC4-B90C-41CE4FE8C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L47:L54</xm:sqref>
        </x14:conditionalFormatting>
        <x14:conditionalFormatting xmlns:xm="http://schemas.microsoft.com/office/excel/2006/main">
          <x14:cfRule type="dataBar" id="{DF2D9C07-7AAD-4DD9-BB8B-C210C32C0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J47:J54</xm:sqref>
        </x14:conditionalFormatting>
        <x14:conditionalFormatting xmlns:xm="http://schemas.microsoft.com/office/excel/2006/main">
          <x14:cfRule type="dataBar" id="{88D10A4D-D098-40DB-BBA3-7290BF9D1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L47:L54</xm:sqref>
        </x14:conditionalFormatting>
        <x14:conditionalFormatting xmlns:xm="http://schemas.microsoft.com/office/excel/2006/main">
          <x14:cfRule type="dataBar" id="{166553F1-2FDE-4185-92FC-C4F369DE0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J47:J54</xm:sqref>
        </x14:conditionalFormatting>
        <x14:conditionalFormatting xmlns:xm="http://schemas.microsoft.com/office/excel/2006/main">
          <x14:cfRule type="dataBar" id="{7779CD00-B80E-40FC-8570-0A45ABD81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N47:N54</xm:sqref>
        </x14:conditionalFormatting>
        <x14:conditionalFormatting xmlns:xm="http://schemas.microsoft.com/office/excel/2006/main">
          <x14:cfRule type="dataBar" id="{89835A67-5F05-4323-9CE4-41FD59629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E53:E54 E47:E51</xm:sqref>
        </x14:conditionalFormatting>
        <x14:conditionalFormatting xmlns:xm="http://schemas.microsoft.com/office/excel/2006/main">
          <x14:cfRule type="dataBar" id="{75F57A9D-AAFE-4C19-BE5A-294C98704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F49:F54</xm:sqref>
        </x14:conditionalFormatting>
        <x14:conditionalFormatting xmlns:xm="http://schemas.microsoft.com/office/excel/2006/main">
          <x14:cfRule type="dataBar" id="{843EF846-696E-40FD-9043-B439FE358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F49:F54</xm:sqref>
        </x14:conditionalFormatting>
        <x14:conditionalFormatting xmlns:xm="http://schemas.microsoft.com/office/excel/2006/main">
          <x14:cfRule type="dataBar" id="{822F4B31-2205-4CE6-AAB6-32A29ED88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F49:F54</xm:sqref>
        </x14:conditionalFormatting>
        <x14:conditionalFormatting xmlns:xm="http://schemas.microsoft.com/office/excel/2006/main">
          <x14:cfRule type="dataBar" id="{21484328-6997-43FD-8751-E27D3DB90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F49:F54</xm:sqref>
        </x14:conditionalFormatting>
        <x14:conditionalFormatting xmlns:xm="http://schemas.microsoft.com/office/excel/2006/main">
          <x14:cfRule type="dataBar" id="{5647876E-6146-42FE-BED1-44BF4151A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N55:N56</xm:sqref>
        </x14:conditionalFormatting>
        <x14:conditionalFormatting xmlns:xm="http://schemas.microsoft.com/office/excel/2006/main">
          <x14:cfRule type="dataBar" id="{6D2206B7-02E0-4F85-8D4C-EEEC6AD15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L55:L56</xm:sqref>
        </x14:conditionalFormatting>
        <x14:conditionalFormatting xmlns:xm="http://schemas.microsoft.com/office/excel/2006/main">
          <x14:cfRule type="dataBar" id="{B1FAA7AB-2D40-4D35-8DCD-606972EFA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J55:J56</xm:sqref>
        </x14:conditionalFormatting>
        <x14:conditionalFormatting xmlns:xm="http://schemas.microsoft.com/office/excel/2006/main">
          <x14:cfRule type="dataBar" id="{9F6AAC5B-92A6-44D6-A86E-91EC97028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H55:H56</xm:sqref>
        </x14:conditionalFormatting>
        <x14:conditionalFormatting xmlns:xm="http://schemas.microsoft.com/office/excel/2006/main">
          <x14:cfRule type="dataBar" id="{B867805F-EF0D-4CCC-A6BB-9B6D560F0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D55:D56</xm:sqref>
        </x14:conditionalFormatting>
        <x14:conditionalFormatting xmlns:xm="http://schemas.microsoft.com/office/excel/2006/main">
          <x14:cfRule type="dataBar" id="{E8E79DDA-B0C6-454D-8594-E055662CC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B55:B56</xm:sqref>
        </x14:conditionalFormatting>
        <x14:conditionalFormatting xmlns:xm="http://schemas.microsoft.com/office/excel/2006/main">
          <x14:cfRule type="dataBar" id="{8DFF32B3-BCFA-4DDC-BD92-F678167CA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P55:P56</xm:sqref>
        </x14:conditionalFormatting>
        <x14:conditionalFormatting xmlns:xm="http://schemas.microsoft.com/office/excel/2006/main">
          <x14:cfRule type="dataBar" id="{C7110E0E-B5E9-4F72-A7E4-24E73D3DC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FFADA6BB-7556-4F52-B2C1-5C46ECE88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P55</xm:sqref>
        </x14:conditionalFormatting>
        <x14:conditionalFormatting xmlns:xm="http://schemas.microsoft.com/office/excel/2006/main">
          <x14:cfRule type="dataBar" id="{27BA55B7-BEA0-4659-90FF-949F4DE84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F55:F56</xm:sqref>
        </x14:conditionalFormatting>
        <x14:conditionalFormatting xmlns:xm="http://schemas.microsoft.com/office/excel/2006/main">
          <x14:cfRule type="dataBar" id="{211287C6-39D4-4F0E-9685-02E52903C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L47:L56</xm:sqref>
        </x14:conditionalFormatting>
        <x14:conditionalFormatting xmlns:xm="http://schemas.microsoft.com/office/excel/2006/main">
          <x14:cfRule type="dataBar" id="{9336AB88-3A5B-492F-AD25-36F9CF76B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B47:B56</xm:sqref>
        </x14:conditionalFormatting>
        <x14:conditionalFormatting xmlns:xm="http://schemas.microsoft.com/office/excel/2006/main">
          <x14:cfRule type="dataBar" id="{B8185120-38ED-4D7E-AC95-D5F101A25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J47:J56</xm:sqref>
        </x14:conditionalFormatting>
        <x14:conditionalFormatting xmlns:xm="http://schemas.microsoft.com/office/excel/2006/main">
          <x14:cfRule type="dataBar" id="{1DD90CAE-8676-421E-85DA-34CB7A27F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P47:P56</xm:sqref>
        </x14:conditionalFormatting>
        <x14:conditionalFormatting xmlns:xm="http://schemas.microsoft.com/office/excel/2006/main">
          <x14:cfRule type="dataBar" id="{F5D062BF-B37C-49BC-93BE-EC99D6DFC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825728CC-CE2B-47AE-8353-905B397DF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A0122503-1DA3-40A3-8458-77E53A3D4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D58:D64</xm:sqref>
        </x14:conditionalFormatting>
        <x14:conditionalFormatting xmlns:xm="http://schemas.microsoft.com/office/excel/2006/main">
          <x14:cfRule type="dataBar" id="{7F4F0DB5-0531-4DA4-A2C6-2EEE6D190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CC9E95B9-3CB9-478F-9BFF-ABB033505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38EBC978-7F1A-4A78-92EC-E3B42EC77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FC83FEC3-F1F1-4D96-9F91-DFC4BE2F9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D57:D64</xm:sqref>
        </x14:conditionalFormatting>
        <x14:conditionalFormatting xmlns:xm="http://schemas.microsoft.com/office/excel/2006/main">
          <x14:cfRule type="dataBar" id="{7C250DAB-644E-4885-B624-108EB99CD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D57:D64</xm:sqref>
        </x14:conditionalFormatting>
        <x14:conditionalFormatting xmlns:xm="http://schemas.microsoft.com/office/excel/2006/main">
          <x14:cfRule type="dataBar" id="{9D3980B3-7764-4580-BD4C-D518AD667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H57:H64</xm:sqref>
        </x14:conditionalFormatting>
        <x14:conditionalFormatting xmlns:xm="http://schemas.microsoft.com/office/excel/2006/main">
          <x14:cfRule type="dataBar" id="{147BD713-6A93-4633-99D7-923082A6B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D57:D64</xm:sqref>
        </x14:conditionalFormatting>
        <x14:conditionalFormatting xmlns:xm="http://schemas.microsoft.com/office/excel/2006/main">
          <x14:cfRule type="dataBar" id="{E62777CE-F0C8-4D6A-9F83-7BA101A89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H57:H64</xm:sqref>
        </x14:conditionalFormatting>
        <x14:conditionalFormatting xmlns:xm="http://schemas.microsoft.com/office/excel/2006/main">
          <x14:cfRule type="dataBar" id="{12538988-2F41-4FDB-90FA-7087D5A7F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H57:H65</xm:sqref>
        </x14:conditionalFormatting>
        <x14:conditionalFormatting xmlns:xm="http://schemas.microsoft.com/office/excel/2006/main">
          <x14:cfRule type="dataBar" id="{4E58D6B9-499B-4CB1-940F-4ADD30F57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D57:D65</xm:sqref>
        </x14:conditionalFormatting>
        <x14:conditionalFormatting xmlns:xm="http://schemas.microsoft.com/office/excel/2006/main">
          <x14:cfRule type="dataBar" id="{C4FE9392-FC61-4DF5-ABBD-242A7FCE2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F57:F65</xm:sqref>
        </x14:conditionalFormatting>
        <x14:conditionalFormatting xmlns:xm="http://schemas.microsoft.com/office/excel/2006/main">
          <x14:cfRule type="dataBar" id="{B7C4EA0A-C81F-49A0-91AD-0C034CB04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D57:D65</xm:sqref>
        </x14:conditionalFormatting>
        <x14:conditionalFormatting xmlns:xm="http://schemas.microsoft.com/office/excel/2006/main">
          <x14:cfRule type="dataBar" id="{F2BE9CE5-C519-458B-A32C-A11C84F19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F57:F65</xm:sqref>
        </x14:conditionalFormatting>
        <x14:conditionalFormatting xmlns:xm="http://schemas.microsoft.com/office/excel/2006/main">
          <x14:cfRule type="dataBar" id="{A56FC669-9353-4F77-AD22-59F93FB3E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H57:H65</xm:sqref>
        </x14:conditionalFormatting>
        <x14:conditionalFormatting xmlns:xm="http://schemas.microsoft.com/office/excel/2006/main">
          <x14:cfRule type="dataBar" id="{CA0FF038-D64F-48E3-A5A4-A966F48D3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L57:L65</xm:sqref>
        </x14:conditionalFormatting>
        <x14:conditionalFormatting xmlns:xm="http://schemas.microsoft.com/office/excel/2006/main">
          <x14:cfRule type="dataBar" id="{2B4F5602-5363-4554-9A67-70B8666E8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J57:J65</xm:sqref>
        </x14:conditionalFormatting>
        <x14:conditionalFormatting xmlns:xm="http://schemas.microsoft.com/office/excel/2006/main">
          <x14:cfRule type="dataBar" id="{127959DE-4F05-4C09-88BF-F04047E80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L57:L65</xm:sqref>
        </x14:conditionalFormatting>
        <x14:conditionalFormatting xmlns:xm="http://schemas.microsoft.com/office/excel/2006/main">
          <x14:cfRule type="dataBar" id="{32FD7F35-101A-479E-A179-C6273E489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J57:J65</xm:sqref>
        </x14:conditionalFormatting>
        <x14:conditionalFormatting xmlns:xm="http://schemas.microsoft.com/office/excel/2006/main">
          <x14:cfRule type="dataBar" id="{F8EDBB6E-634E-462A-A962-43D7FC5F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N57:N65</xm:sqref>
        </x14:conditionalFormatting>
        <x14:conditionalFormatting xmlns:xm="http://schemas.microsoft.com/office/excel/2006/main">
          <x14:cfRule type="dataBar" id="{FA353ED9-D0FA-4B15-AFF3-C60910672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E57:E65</xm:sqref>
        </x14:conditionalFormatting>
        <x14:conditionalFormatting xmlns:xm="http://schemas.microsoft.com/office/excel/2006/main">
          <x14:cfRule type="dataBar" id="{14B61B22-07B6-453D-B595-C095F0B8A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F58:F64</xm:sqref>
        </x14:conditionalFormatting>
        <x14:conditionalFormatting xmlns:xm="http://schemas.microsoft.com/office/excel/2006/main">
          <x14:cfRule type="dataBar" id="{3A95814A-4B07-45B2-9457-431996929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F57:F64</xm:sqref>
        </x14:conditionalFormatting>
        <x14:conditionalFormatting xmlns:xm="http://schemas.microsoft.com/office/excel/2006/main">
          <x14:cfRule type="dataBar" id="{D49118B4-1029-4D3D-82B7-B0DDBE19B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F57:F64</xm:sqref>
        </x14:conditionalFormatting>
        <x14:conditionalFormatting xmlns:xm="http://schemas.microsoft.com/office/excel/2006/main">
          <x14:cfRule type="dataBar" id="{96C362A6-B267-432B-9D70-B9E6E2D15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F57:F64</xm:sqref>
        </x14:conditionalFormatting>
        <x14:conditionalFormatting xmlns:xm="http://schemas.microsoft.com/office/excel/2006/main">
          <x14:cfRule type="dataBar" id="{9007F815-85B0-47A0-A9D0-5F22481CD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D57:D65</xm:sqref>
        </x14:conditionalFormatting>
        <x14:conditionalFormatting xmlns:xm="http://schemas.microsoft.com/office/excel/2006/main">
          <x14:cfRule type="dataBar" id="{C77EE220-E4DD-43E7-8101-E039AF843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F57:F65</xm:sqref>
        </x14:conditionalFormatting>
        <x14:conditionalFormatting xmlns:xm="http://schemas.microsoft.com/office/excel/2006/main">
          <x14:cfRule type="dataBar" id="{5F5B5895-8654-4665-A147-517DE3495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H57:H65</xm:sqref>
        </x14:conditionalFormatting>
        <x14:conditionalFormatting xmlns:xm="http://schemas.microsoft.com/office/excel/2006/main">
          <x14:cfRule type="dataBar" id="{D9475BAA-2D60-4B3D-B822-CA71C6D1C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J57:J65</xm:sqref>
        </x14:conditionalFormatting>
        <x14:conditionalFormatting xmlns:xm="http://schemas.microsoft.com/office/excel/2006/main">
          <x14:cfRule type="dataBar" id="{C3AC6C95-A40F-4F12-B802-B78E2E36C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N57:N65</xm:sqref>
        </x14:conditionalFormatting>
        <x14:conditionalFormatting xmlns:xm="http://schemas.microsoft.com/office/excel/2006/main">
          <x14:cfRule type="dataBar" id="{6DE661AB-CEE2-48F6-AF85-9DD223ED6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L57:L65</xm:sqref>
        </x14:conditionalFormatting>
        <x14:conditionalFormatting xmlns:xm="http://schemas.microsoft.com/office/excel/2006/main">
          <x14:cfRule type="dataBar" id="{67007D6B-7948-438A-9A14-9E0B3E57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B57:B65</xm:sqref>
        </x14:conditionalFormatting>
        <x14:conditionalFormatting xmlns:xm="http://schemas.microsoft.com/office/excel/2006/main">
          <x14:cfRule type="dataBar" id="{24A2E42F-E5FB-4AE7-8E0C-33C74DDA0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P57:P65</xm:sqref>
        </x14:conditionalFormatting>
        <x14:conditionalFormatting xmlns:xm="http://schemas.microsoft.com/office/excel/2006/main">
          <x14:cfRule type="dataBar" id="{2232AC6B-04AE-4D6D-A5BC-30D63167E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B57:B65</xm:sqref>
        </x14:conditionalFormatting>
        <x14:conditionalFormatting xmlns:xm="http://schemas.microsoft.com/office/excel/2006/main">
          <x14:cfRule type="dataBar" id="{7BFFBF31-B9B9-4C73-A390-06D73E015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B2:B67</xm:sqref>
        </x14:conditionalFormatting>
        <x14:conditionalFormatting xmlns:xm="http://schemas.microsoft.com/office/excel/2006/main">
          <x14:cfRule type="dataBar" id="{0233A469-1CD3-43FB-B38D-177B617BD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B29:B67</xm:sqref>
        </x14:conditionalFormatting>
        <x14:conditionalFormatting xmlns:xm="http://schemas.microsoft.com/office/excel/2006/main">
          <x14:cfRule type="dataBar" id="{D3E877F3-27FF-4CF8-853F-9D4ADC419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B2:B27</xm:sqref>
        </x14:conditionalFormatting>
        <x14:conditionalFormatting xmlns:xm="http://schemas.microsoft.com/office/excel/2006/main">
          <x14:cfRule type="dataBar" id="{BAF2FBAB-E30F-4FA2-BE4C-389E41B11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D2:D67</xm:sqref>
        </x14:conditionalFormatting>
        <x14:conditionalFormatting xmlns:xm="http://schemas.microsoft.com/office/excel/2006/main">
          <x14:cfRule type="dataBar" id="{B640D05E-085D-4332-A68E-8F07D647B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F2:F67</xm:sqref>
        </x14:conditionalFormatting>
        <x14:conditionalFormatting xmlns:xm="http://schemas.microsoft.com/office/excel/2006/main">
          <x14:cfRule type="dataBar" id="{293C6946-31E9-4439-8C4D-7DA09BBF5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H2:H67</xm:sqref>
        </x14:conditionalFormatting>
        <x14:conditionalFormatting xmlns:xm="http://schemas.microsoft.com/office/excel/2006/main">
          <x14:cfRule type="dataBar" id="{0D88529A-44AF-4F31-962A-34810EED7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J2:J67</xm:sqref>
        </x14:conditionalFormatting>
        <x14:conditionalFormatting xmlns:xm="http://schemas.microsoft.com/office/excel/2006/main">
          <x14:cfRule type="dataBar" id="{A43109D5-5A49-4704-A54B-2983D5A98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L2:L67</xm:sqref>
        </x14:conditionalFormatting>
        <x14:conditionalFormatting xmlns:xm="http://schemas.microsoft.com/office/excel/2006/main">
          <x14:cfRule type="dataBar" id="{92AEDFCF-E9EB-4ACF-B4AF-603FB690B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N2:N67</xm:sqref>
        </x14:conditionalFormatting>
        <x14:conditionalFormatting xmlns:xm="http://schemas.microsoft.com/office/excel/2006/main">
          <x14:cfRule type="dataBar" id="{3D7DDEBD-212D-4391-9D6B-1AFDCEBB4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P2:P67</xm:sqref>
        </x14:conditionalFormatting>
        <x14:conditionalFormatting xmlns:xm="http://schemas.microsoft.com/office/excel/2006/main">
          <x14:cfRule type="dataBar" id="{5A75BC23-BCE7-4D61-A985-0278506BA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P2:P68</xm:sqref>
        </x14:conditionalFormatting>
        <x14:conditionalFormatting xmlns:xm="http://schemas.microsoft.com/office/excel/2006/main">
          <x14:cfRule type="dataBar" id="{D194C88D-200D-4551-807D-D26265F93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J2:J68</xm:sqref>
        </x14:conditionalFormatting>
        <x14:conditionalFormatting xmlns:xm="http://schemas.microsoft.com/office/excel/2006/main">
          <x14:cfRule type="dataBar" id="{1BD64E9C-3A0B-4CC4-B74E-21A73335F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H2:H68</xm:sqref>
        </x14:conditionalFormatting>
        <x14:conditionalFormatting xmlns:xm="http://schemas.microsoft.com/office/excel/2006/main">
          <x14:cfRule type="dataBar" id="{DB22E982-7F0F-48A8-8BB7-6B503DD96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D2:D68</xm:sqref>
        </x14:conditionalFormatting>
        <x14:conditionalFormatting xmlns:xm="http://schemas.microsoft.com/office/excel/2006/main">
          <x14:cfRule type="dataBar" id="{15D59DC6-A537-46E1-B106-8755A22FA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B2:B68</xm:sqref>
        </x14:conditionalFormatting>
        <x14:conditionalFormatting xmlns:xm="http://schemas.microsoft.com/office/excel/2006/main">
          <x14:cfRule type="dataBar" id="{6893E9CB-30BB-44A6-BD45-63F4E10E1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</xm:sqref>
        </x14:conditionalFormatting>
        <x14:conditionalFormatting xmlns:xm="http://schemas.microsoft.com/office/excel/2006/main">
          <x14:cfRule type="dataBar" id="{546AE2F2-34CD-4F25-9542-070B49B1C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D6FF605B-DC8D-465C-9644-E48C6A530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D151:D157</xm:sqref>
        </x14:conditionalFormatting>
        <x14:conditionalFormatting xmlns:xm="http://schemas.microsoft.com/office/excel/2006/main">
          <x14:cfRule type="dataBar" id="{F1FC35F0-8E48-4608-A52E-C02153F6A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F3A97075-A044-4435-A8F2-6D5AC532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9C1B8802-C716-4BCE-AA52-7D443E8A4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</xm:sqref>
        </x14:conditionalFormatting>
        <x14:conditionalFormatting xmlns:xm="http://schemas.microsoft.com/office/excel/2006/main">
          <x14:cfRule type="dataBar" id="{3FA19B50-236E-497F-A81E-DA3362F01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D150:D157</xm:sqref>
        </x14:conditionalFormatting>
        <x14:conditionalFormatting xmlns:xm="http://schemas.microsoft.com/office/excel/2006/main">
          <x14:cfRule type="dataBar" id="{43D80C2A-69B8-4B94-8502-003948EF04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D150:D157</xm:sqref>
        </x14:conditionalFormatting>
        <x14:conditionalFormatting xmlns:xm="http://schemas.microsoft.com/office/excel/2006/main">
          <x14:cfRule type="dataBar" id="{D9BC8B19-DE36-4D2A-8FCD-67978BB6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H150:H157</xm:sqref>
        </x14:conditionalFormatting>
        <x14:conditionalFormatting xmlns:xm="http://schemas.microsoft.com/office/excel/2006/main">
          <x14:cfRule type="dataBar" id="{A2710734-E5C6-437B-BC12-9555718F2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D150:D157</xm:sqref>
        </x14:conditionalFormatting>
        <x14:conditionalFormatting xmlns:xm="http://schemas.microsoft.com/office/excel/2006/main">
          <x14:cfRule type="dataBar" id="{BE4C7FC8-1071-4CB9-9AA0-1D90C9954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H150:H157</xm:sqref>
        </x14:conditionalFormatting>
        <x14:conditionalFormatting xmlns:xm="http://schemas.microsoft.com/office/excel/2006/main">
          <x14:cfRule type="dataBar" id="{A00DCB36-95A9-4CB7-8C61-023C264BC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H150:H158</xm:sqref>
        </x14:conditionalFormatting>
        <x14:conditionalFormatting xmlns:xm="http://schemas.microsoft.com/office/excel/2006/main">
          <x14:cfRule type="dataBar" id="{0FD95A54-74E4-4F39-9704-2C154FFA8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D150:D158</xm:sqref>
        </x14:conditionalFormatting>
        <x14:conditionalFormatting xmlns:xm="http://schemas.microsoft.com/office/excel/2006/main">
          <x14:cfRule type="dataBar" id="{42941C9A-B104-4FAB-9D1E-9E04200FC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F150:F158</xm:sqref>
        </x14:conditionalFormatting>
        <x14:conditionalFormatting xmlns:xm="http://schemas.microsoft.com/office/excel/2006/main">
          <x14:cfRule type="dataBar" id="{5EDA3CF2-E258-4DA4-9CAF-884E33598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D150:D158</xm:sqref>
        </x14:conditionalFormatting>
        <x14:conditionalFormatting xmlns:xm="http://schemas.microsoft.com/office/excel/2006/main">
          <x14:cfRule type="dataBar" id="{417423DB-7B83-4E88-8457-AAC073099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F150:F158</xm:sqref>
        </x14:conditionalFormatting>
        <x14:conditionalFormatting xmlns:xm="http://schemas.microsoft.com/office/excel/2006/main">
          <x14:cfRule type="dataBar" id="{2731FEA7-015D-4762-A4AC-4BF6C3F53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H150:H158</xm:sqref>
        </x14:conditionalFormatting>
        <x14:conditionalFormatting xmlns:xm="http://schemas.microsoft.com/office/excel/2006/main">
          <x14:cfRule type="dataBar" id="{EC7FEED7-975B-477B-BCBE-63B4743E9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L150:L158</xm:sqref>
        </x14:conditionalFormatting>
        <x14:conditionalFormatting xmlns:xm="http://schemas.microsoft.com/office/excel/2006/main">
          <x14:cfRule type="dataBar" id="{D8D0C97B-5B31-4347-8D3E-A0E364D89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J150:J158</xm:sqref>
        </x14:conditionalFormatting>
        <x14:conditionalFormatting xmlns:xm="http://schemas.microsoft.com/office/excel/2006/main">
          <x14:cfRule type="dataBar" id="{75965609-CF69-4DC1-9B03-9A58BF0BF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L150:L158</xm:sqref>
        </x14:conditionalFormatting>
        <x14:conditionalFormatting xmlns:xm="http://schemas.microsoft.com/office/excel/2006/main">
          <x14:cfRule type="dataBar" id="{063B62B4-2963-4B7B-B36C-3D32E8223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J150:J158</xm:sqref>
        </x14:conditionalFormatting>
        <x14:conditionalFormatting xmlns:xm="http://schemas.microsoft.com/office/excel/2006/main">
          <x14:cfRule type="dataBar" id="{E71E7F1C-1FAC-4BCC-89DC-4BD70748E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N150:N158</xm:sqref>
        </x14:conditionalFormatting>
        <x14:conditionalFormatting xmlns:xm="http://schemas.microsoft.com/office/excel/2006/main">
          <x14:cfRule type="dataBar" id="{2C426699-75DB-477D-8CA8-41BEEA1D2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E150:E158</xm:sqref>
        </x14:conditionalFormatting>
        <x14:conditionalFormatting xmlns:xm="http://schemas.microsoft.com/office/excel/2006/main">
          <x14:cfRule type="dataBar" id="{083F6A35-989D-4A88-87DB-1B0C0B785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F151:F157</xm:sqref>
        </x14:conditionalFormatting>
        <x14:conditionalFormatting xmlns:xm="http://schemas.microsoft.com/office/excel/2006/main">
          <x14:cfRule type="dataBar" id="{3C865B50-7B06-4D25-9721-6B6E67FFD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F150:F157</xm:sqref>
        </x14:conditionalFormatting>
        <x14:conditionalFormatting xmlns:xm="http://schemas.microsoft.com/office/excel/2006/main">
          <x14:cfRule type="dataBar" id="{931613CA-13FA-4BFC-A08F-4B3EE946D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F150:F157</xm:sqref>
        </x14:conditionalFormatting>
        <x14:conditionalFormatting xmlns:xm="http://schemas.microsoft.com/office/excel/2006/main">
          <x14:cfRule type="dataBar" id="{44A2D724-BE40-4616-A695-9E31D8BC1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F150:F157</xm:sqref>
        </x14:conditionalFormatting>
        <x14:conditionalFormatting xmlns:xm="http://schemas.microsoft.com/office/excel/2006/main">
          <x14:cfRule type="dataBar" id="{C45FCE24-03FF-44FD-B599-A4FE3A7A8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D150:D158</xm:sqref>
        </x14:conditionalFormatting>
        <x14:conditionalFormatting xmlns:xm="http://schemas.microsoft.com/office/excel/2006/main">
          <x14:cfRule type="dataBar" id="{EB0E1FA7-DA5D-4E31-B9A1-848D24CAD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F150:F158</xm:sqref>
        </x14:conditionalFormatting>
        <x14:conditionalFormatting xmlns:xm="http://schemas.microsoft.com/office/excel/2006/main">
          <x14:cfRule type="dataBar" id="{921F1367-21A2-4CCC-B948-013C4EA27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H150:H158</xm:sqref>
        </x14:conditionalFormatting>
        <x14:conditionalFormatting xmlns:xm="http://schemas.microsoft.com/office/excel/2006/main">
          <x14:cfRule type="dataBar" id="{330E9275-D4E4-4649-B8EC-A811391EB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J150:J158</xm:sqref>
        </x14:conditionalFormatting>
        <x14:conditionalFormatting xmlns:xm="http://schemas.microsoft.com/office/excel/2006/main">
          <x14:cfRule type="dataBar" id="{BDE36EAF-6C24-4364-8984-AB10EA9BD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N150:N158</xm:sqref>
        </x14:conditionalFormatting>
        <x14:conditionalFormatting xmlns:xm="http://schemas.microsoft.com/office/excel/2006/main">
          <x14:cfRule type="dataBar" id="{8B17391B-F30F-46AB-A208-1FCD8C1FF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L150:L158</xm:sqref>
        </x14:conditionalFormatting>
        <x14:conditionalFormatting xmlns:xm="http://schemas.microsoft.com/office/excel/2006/main">
          <x14:cfRule type="dataBar" id="{57D21A8E-53FE-4A23-9EF6-7D94C0086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B150:B158</xm:sqref>
        </x14:conditionalFormatting>
        <x14:conditionalFormatting xmlns:xm="http://schemas.microsoft.com/office/excel/2006/main">
          <x14:cfRule type="dataBar" id="{7B8B6625-701F-453F-B3B7-164203EA2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P150:P158</xm:sqref>
        </x14:conditionalFormatting>
        <x14:conditionalFormatting xmlns:xm="http://schemas.microsoft.com/office/excel/2006/main">
          <x14:cfRule type="dataBar" id="{1F66642B-E4F5-4AA6-9EE4-FA187C1BC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B150:B158</xm:sqref>
        </x14:conditionalFormatting>
        <x14:conditionalFormatting xmlns:xm="http://schemas.microsoft.com/office/excel/2006/main">
          <x14:cfRule type="dataBar" id="{4C7BCBD7-AF0F-49C6-AEF1-6189A0A4E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B150:B159 B145</xm:sqref>
        </x14:conditionalFormatting>
        <x14:conditionalFormatting xmlns:xm="http://schemas.microsoft.com/office/excel/2006/main">
          <x14:cfRule type="dataBar" id="{5BF241AB-C221-4B23-81B2-4B58599A5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D150:D159 D145</xm:sqref>
        </x14:conditionalFormatting>
        <x14:conditionalFormatting xmlns:xm="http://schemas.microsoft.com/office/excel/2006/main">
          <x14:cfRule type="dataBar" id="{16CBC5F7-2620-4206-89EF-EA9C4ABD1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F150:F159 F145</xm:sqref>
        </x14:conditionalFormatting>
        <x14:conditionalFormatting xmlns:xm="http://schemas.microsoft.com/office/excel/2006/main">
          <x14:cfRule type="dataBar" id="{2589575D-E436-4985-B490-508DA2DC9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H150:H159 H145</xm:sqref>
        </x14:conditionalFormatting>
        <x14:conditionalFormatting xmlns:xm="http://schemas.microsoft.com/office/excel/2006/main">
          <x14:cfRule type="dataBar" id="{9C0187B9-0ACD-49BF-AC89-71F9A6D6A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J150:J159 J145</xm:sqref>
        </x14:conditionalFormatting>
        <x14:conditionalFormatting xmlns:xm="http://schemas.microsoft.com/office/excel/2006/main">
          <x14:cfRule type="dataBar" id="{60636658-BBCD-45FF-88F4-2965EA735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L150:L159 L145</xm:sqref>
        </x14:conditionalFormatting>
        <x14:conditionalFormatting xmlns:xm="http://schemas.microsoft.com/office/excel/2006/main">
          <x14:cfRule type="dataBar" id="{42B1ADFB-9970-49A6-85D3-84877FC31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N150:N159 N145</xm:sqref>
        </x14:conditionalFormatting>
        <x14:conditionalFormatting xmlns:xm="http://schemas.microsoft.com/office/excel/2006/main">
          <x14:cfRule type="dataBar" id="{AA3CB71D-0353-4681-9A5D-E479BC235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P150:P159 P145</xm:sqref>
        </x14:conditionalFormatting>
        <x14:conditionalFormatting xmlns:xm="http://schemas.microsoft.com/office/excel/2006/main">
          <x14:cfRule type="dataBar" id="{AC8E4967-2886-46CA-860A-ECCF13089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P150:P159 P145:P146</xm:sqref>
        </x14:conditionalFormatting>
        <x14:conditionalFormatting xmlns:xm="http://schemas.microsoft.com/office/excel/2006/main">
          <x14:cfRule type="dataBar" id="{F42BDA34-54C3-463C-BD34-12106F53C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J150:J159 J145:J146</xm:sqref>
        </x14:conditionalFormatting>
        <x14:conditionalFormatting xmlns:xm="http://schemas.microsoft.com/office/excel/2006/main">
          <x14:cfRule type="dataBar" id="{3E51855E-4C9F-4BD7-A0A8-D0DAF823D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H150:H159 H145:H146</xm:sqref>
        </x14:conditionalFormatting>
        <x14:conditionalFormatting xmlns:xm="http://schemas.microsoft.com/office/excel/2006/main">
          <x14:cfRule type="dataBar" id="{C0622315-D8E9-4356-B07F-D85941C2C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D150:D159 D145:D146</xm:sqref>
        </x14:conditionalFormatting>
        <x14:conditionalFormatting xmlns:xm="http://schemas.microsoft.com/office/excel/2006/main">
          <x14:cfRule type="dataBar" id="{97B3A563-64A2-49A3-9C50-ABF12EC27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B150:B159 B145:B146</xm:sqref>
        </x14:conditionalFormatting>
        <x14:conditionalFormatting xmlns:xm="http://schemas.microsoft.com/office/excel/2006/main">
          <x14:cfRule type="dataBar" id="{9596B26C-C405-4E89-BF7E-F9BA27F16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L2:L68</xm:sqref>
        </x14:conditionalFormatting>
        <x14:conditionalFormatting xmlns:xm="http://schemas.microsoft.com/office/excel/2006/main">
          <x14:cfRule type="dataBar" id="{90CB2409-1741-4E51-8A75-A28519955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N2:N68</xm:sqref>
        </x14:conditionalFormatting>
        <x14:conditionalFormatting xmlns:xm="http://schemas.microsoft.com/office/excel/2006/main">
          <x14:cfRule type="dataBar" id="{FEBDCB51-8C2E-4085-AC10-7FF6767D7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F2:F68</xm:sqref>
        </x14:conditionalFormatting>
        <x14:conditionalFormatting xmlns:xm="http://schemas.microsoft.com/office/excel/2006/main">
          <x14:cfRule type="dataBar" id="{ABA60AD1-76C0-4FDA-9BE4-A1F10F21C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D160:D163</xm:sqref>
        </x14:conditionalFormatting>
        <x14:conditionalFormatting xmlns:xm="http://schemas.microsoft.com/office/excel/2006/main">
          <x14:cfRule type="dataBar" id="{EFA126E7-993D-47A6-A9A7-C098639B9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D189:D198 D160:D163 D117:D131 D135:D142 D94:D114</xm:sqref>
        </x14:conditionalFormatting>
        <x14:conditionalFormatting xmlns:xm="http://schemas.microsoft.com/office/excel/2006/main">
          <x14:cfRule type="dataBar" id="{FF717DE2-96B3-41DE-A767-14DFB47D7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F189:F198 F160:F163 F117:F131 F135:F142 F94:F114</xm:sqref>
        </x14:conditionalFormatting>
        <x14:conditionalFormatting xmlns:xm="http://schemas.microsoft.com/office/excel/2006/main">
          <x14:cfRule type="dataBar" id="{04405C0A-3C18-499B-BC83-8536E0F9C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H189:H198 H160:H163 H117:H131 H135:H142 H94:H114</xm:sqref>
        </x14:conditionalFormatting>
        <x14:conditionalFormatting xmlns:xm="http://schemas.microsoft.com/office/excel/2006/main">
          <x14:cfRule type="dataBar" id="{B50B233C-9367-452B-956F-A7653C7DD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J189:J198 J160:J163 J117:J131 J135:J142 J94:J114</xm:sqref>
        </x14:conditionalFormatting>
        <x14:conditionalFormatting xmlns:xm="http://schemas.microsoft.com/office/excel/2006/main">
          <x14:cfRule type="dataBar" id="{DF3A9627-5224-4532-B282-D76CCD9C7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N189:N198 N160:N163 N117:N131 N135:N142 N94:N114</xm:sqref>
        </x14:conditionalFormatting>
        <x14:conditionalFormatting xmlns:xm="http://schemas.microsoft.com/office/excel/2006/main">
          <x14:cfRule type="dataBar" id="{B3D21E79-C961-40FD-A951-4FBB557EA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L189:L198 L160:L163 L117:L131 L135:L142 L94:L114</xm:sqref>
        </x14:conditionalFormatting>
        <x14:conditionalFormatting xmlns:xm="http://schemas.microsoft.com/office/excel/2006/main">
          <x14:cfRule type="dataBar" id="{12934063-D658-4064-A3E9-0378434C3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B189:B198 B160:B163 B117:B131 B135:B142 B94:B114</xm:sqref>
        </x14:conditionalFormatting>
        <x14:conditionalFormatting xmlns:xm="http://schemas.microsoft.com/office/excel/2006/main">
          <x14:cfRule type="dataBar" id="{0F271922-80E4-49C7-9B55-1C61A2D5C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P223:P228 P160:P163</xm:sqref>
        </x14:conditionalFormatting>
        <x14:conditionalFormatting xmlns:xm="http://schemas.microsoft.com/office/excel/2006/main">
          <x14:cfRule type="dataBar" id="{6B70B899-41A4-4538-ADA2-44E8DAC02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F160:F163</xm:sqref>
        </x14:conditionalFormatting>
        <x14:conditionalFormatting xmlns:xm="http://schemas.microsoft.com/office/excel/2006/main">
          <x14:cfRule type="dataBar" id="{23945887-39F4-4BE3-B6BC-2C8BF58AC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B79:B82</xm:sqref>
        </x14:conditionalFormatting>
        <x14:conditionalFormatting xmlns:xm="http://schemas.microsoft.com/office/excel/2006/main">
          <x14:cfRule type="dataBar" id="{163F35A0-EFCE-4403-83BB-46543A843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253723FF-A2B3-4944-8F3A-4F3BE6E94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8D86C1A3-5A1B-468E-A5B8-99E2D7C09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D70:D76</xm:sqref>
        </x14:conditionalFormatting>
        <x14:conditionalFormatting xmlns:xm="http://schemas.microsoft.com/office/excel/2006/main">
          <x14:cfRule type="dataBar" id="{334B2441-34CF-44F3-8A92-AD518CA35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B81919F7-2B34-4403-AEAC-12A33B12F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B12B756B-2DD2-4A88-8781-F50286E06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403B8E91-DA5E-40F6-8762-FD9F6C049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D69:D76</xm:sqref>
        </x14:conditionalFormatting>
        <x14:conditionalFormatting xmlns:xm="http://schemas.microsoft.com/office/excel/2006/main">
          <x14:cfRule type="dataBar" id="{703A300A-8A03-4097-9355-9878BA354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D69:D76</xm:sqref>
        </x14:conditionalFormatting>
        <x14:conditionalFormatting xmlns:xm="http://schemas.microsoft.com/office/excel/2006/main">
          <x14:cfRule type="dataBar" id="{08C65376-12EA-486C-862B-78D1FB2F1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H69:H76</xm:sqref>
        </x14:conditionalFormatting>
        <x14:conditionalFormatting xmlns:xm="http://schemas.microsoft.com/office/excel/2006/main">
          <x14:cfRule type="dataBar" id="{A437AEDE-0770-4DE6-8C10-F036384B3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D69:D76</xm:sqref>
        </x14:conditionalFormatting>
        <x14:conditionalFormatting xmlns:xm="http://schemas.microsoft.com/office/excel/2006/main">
          <x14:cfRule type="dataBar" id="{309ABDF3-0E05-433E-ACAF-8F32C9D23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H69:H76</xm:sqref>
        </x14:conditionalFormatting>
        <x14:conditionalFormatting xmlns:xm="http://schemas.microsoft.com/office/excel/2006/main">
          <x14:cfRule type="dataBar" id="{5EE477E2-113D-4C54-A4A4-2256F58A7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H69:H77</xm:sqref>
        </x14:conditionalFormatting>
        <x14:conditionalFormatting xmlns:xm="http://schemas.microsoft.com/office/excel/2006/main">
          <x14:cfRule type="dataBar" id="{EB4DD68A-C6C9-4FF9-930F-8A12EFD82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D69:D77</xm:sqref>
        </x14:conditionalFormatting>
        <x14:conditionalFormatting xmlns:xm="http://schemas.microsoft.com/office/excel/2006/main">
          <x14:cfRule type="dataBar" id="{4FB12968-D53A-43A2-A02E-DEC0A5DBC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F69:F77</xm:sqref>
        </x14:conditionalFormatting>
        <x14:conditionalFormatting xmlns:xm="http://schemas.microsoft.com/office/excel/2006/main">
          <x14:cfRule type="dataBar" id="{EF5EE12C-711C-4525-B128-982C94865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D69:D77</xm:sqref>
        </x14:conditionalFormatting>
        <x14:conditionalFormatting xmlns:xm="http://schemas.microsoft.com/office/excel/2006/main">
          <x14:cfRule type="dataBar" id="{DED44641-2481-4F4F-8A9A-77A1E6997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F69:F77</xm:sqref>
        </x14:conditionalFormatting>
        <x14:conditionalFormatting xmlns:xm="http://schemas.microsoft.com/office/excel/2006/main">
          <x14:cfRule type="dataBar" id="{9FD05024-BBC9-4436-A22E-8FC8A6C94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H69:H77</xm:sqref>
        </x14:conditionalFormatting>
        <x14:conditionalFormatting xmlns:xm="http://schemas.microsoft.com/office/excel/2006/main">
          <x14:cfRule type="dataBar" id="{129720DA-200E-4EBC-9406-FCFDF1167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L69:L77</xm:sqref>
        </x14:conditionalFormatting>
        <x14:conditionalFormatting xmlns:xm="http://schemas.microsoft.com/office/excel/2006/main">
          <x14:cfRule type="dataBar" id="{64603C44-A4C5-4C6E-9E97-C7402F970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J69:J77</xm:sqref>
        </x14:conditionalFormatting>
        <x14:conditionalFormatting xmlns:xm="http://schemas.microsoft.com/office/excel/2006/main">
          <x14:cfRule type="dataBar" id="{FC3125B1-6C12-477B-BA80-DB57C9489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L69:L77</xm:sqref>
        </x14:conditionalFormatting>
        <x14:conditionalFormatting xmlns:xm="http://schemas.microsoft.com/office/excel/2006/main">
          <x14:cfRule type="dataBar" id="{3858A3B7-332A-495A-8B96-B6D9D1113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J69:J77</xm:sqref>
        </x14:conditionalFormatting>
        <x14:conditionalFormatting xmlns:xm="http://schemas.microsoft.com/office/excel/2006/main">
          <x14:cfRule type="dataBar" id="{899E3010-A5D2-40AB-B9A8-6348162ED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N69:N77</xm:sqref>
        </x14:conditionalFormatting>
        <x14:conditionalFormatting xmlns:xm="http://schemas.microsoft.com/office/excel/2006/main">
          <x14:cfRule type="dataBar" id="{1073A192-CDB2-4B16-A758-DE1144BD2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E69:E77</xm:sqref>
        </x14:conditionalFormatting>
        <x14:conditionalFormatting xmlns:xm="http://schemas.microsoft.com/office/excel/2006/main">
          <x14:cfRule type="dataBar" id="{D7C84B6A-ED1D-4505-89B3-82608C602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F70:F76</xm:sqref>
        </x14:conditionalFormatting>
        <x14:conditionalFormatting xmlns:xm="http://schemas.microsoft.com/office/excel/2006/main">
          <x14:cfRule type="dataBar" id="{C8D9125C-62D7-486F-8ADC-C7C6777A0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F69:F76</xm:sqref>
        </x14:conditionalFormatting>
        <x14:conditionalFormatting xmlns:xm="http://schemas.microsoft.com/office/excel/2006/main">
          <x14:cfRule type="dataBar" id="{2DF8FED1-1170-4B05-A18C-1D5E6DAD6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F69:F76</xm:sqref>
        </x14:conditionalFormatting>
        <x14:conditionalFormatting xmlns:xm="http://schemas.microsoft.com/office/excel/2006/main">
          <x14:cfRule type="dataBar" id="{7E5BD41F-2FB7-47B2-8A07-D7DC22729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F69:F76</xm:sqref>
        </x14:conditionalFormatting>
        <x14:conditionalFormatting xmlns:xm="http://schemas.microsoft.com/office/excel/2006/main">
          <x14:cfRule type="dataBar" id="{98AF4629-BD3D-4906-8406-1D10AE6E4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D69:D77</xm:sqref>
        </x14:conditionalFormatting>
        <x14:conditionalFormatting xmlns:xm="http://schemas.microsoft.com/office/excel/2006/main">
          <x14:cfRule type="dataBar" id="{DF81DD93-99C5-4C37-9ECF-CA6A09FFC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F69:F77</xm:sqref>
        </x14:conditionalFormatting>
        <x14:conditionalFormatting xmlns:xm="http://schemas.microsoft.com/office/excel/2006/main">
          <x14:cfRule type="dataBar" id="{5E702D84-3212-417B-B5E4-57F5B830B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H69:H77</xm:sqref>
        </x14:conditionalFormatting>
        <x14:conditionalFormatting xmlns:xm="http://schemas.microsoft.com/office/excel/2006/main">
          <x14:cfRule type="dataBar" id="{AA989100-B411-4738-A60A-8331B08CA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J69:J77</xm:sqref>
        </x14:conditionalFormatting>
        <x14:conditionalFormatting xmlns:xm="http://schemas.microsoft.com/office/excel/2006/main">
          <x14:cfRule type="dataBar" id="{7F824F38-121C-44B2-B4A9-A30E0CAB2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N69:N77</xm:sqref>
        </x14:conditionalFormatting>
        <x14:conditionalFormatting xmlns:xm="http://schemas.microsoft.com/office/excel/2006/main">
          <x14:cfRule type="dataBar" id="{A78CA067-63CC-49FB-996C-FEEFB1D6E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L69:L77</xm:sqref>
        </x14:conditionalFormatting>
        <x14:conditionalFormatting xmlns:xm="http://schemas.microsoft.com/office/excel/2006/main">
          <x14:cfRule type="dataBar" id="{8383D8E4-124A-4276-A51C-5AD678E38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B69:B77</xm:sqref>
        </x14:conditionalFormatting>
        <x14:conditionalFormatting xmlns:xm="http://schemas.microsoft.com/office/excel/2006/main">
          <x14:cfRule type="dataBar" id="{F3BE51FE-7DCE-4558-80FE-2250CFC24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P69:P77</xm:sqref>
        </x14:conditionalFormatting>
        <x14:conditionalFormatting xmlns:xm="http://schemas.microsoft.com/office/excel/2006/main">
          <x14:cfRule type="dataBar" id="{A6808148-D5AF-44B0-884C-0B5EB9DCB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B69:B77</xm:sqref>
        </x14:conditionalFormatting>
        <x14:conditionalFormatting xmlns:xm="http://schemas.microsoft.com/office/excel/2006/main">
          <x14:cfRule type="dataBar" id="{4422B4F1-DCDF-46F9-B20A-8FBEA2DED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B69:B78</xm:sqref>
        </x14:conditionalFormatting>
        <x14:conditionalFormatting xmlns:xm="http://schemas.microsoft.com/office/excel/2006/main">
          <x14:cfRule type="dataBar" id="{9A1DA07A-D7B1-4282-8A85-3B0A23658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D69:D78</xm:sqref>
        </x14:conditionalFormatting>
        <x14:conditionalFormatting xmlns:xm="http://schemas.microsoft.com/office/excel/2006/main">
          <x14:cfRule type="dataBar" id="{2547DB91-BFA2-4D5B-9B3F-8D4662C2B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F69:F78</xm:sqref>
        </x14:conditionalFormatting>
        <x14:conditionalFormatting xmlns:xm="http://schemas.microsoft.com/office/excel/2006/main">
          <x14:cfRule type="dataBar" id="{CEDE8A2D-319C-4BDA-AC16-D033180E5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H69:H78</xm:sqref>
        </x14:conditionalFormatting>
        <x14:conditionalFormatting xmlns:xm="http://schemas.microsoft.com/office/excel/2006/main">
          <x14:cfRule type="dataBar" id="{9BD0B158-C620-4451-BF6F-F99156BB8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J69:J78</xm:sqref>
        </x14:conditionalFormatting>
        <x14:conditionalFormatting xmlns:xm="http://schemas.microsoft.com/office/excel/2006/main">
          <x14:cfRule type="dataBar" id="{4C330A6B-DB0B-47CB-814A-5F479C225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L69:L78</xm:sqref>
        </x14:conditionalFormatting>
        <x14:conditionalFormatting xmlns:xm="http://schemas.microsoft.com/office/excel/2006/main">
          <x14:cfRule type="dataBar" id="{3951D4E4-5157-48CE-92AE-DAA651F69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N69:N78</xm:sqref>
        </x14:conditionalFormatting>
        <x14:conditionalFormatting xmlns:xm="http://schemas.microsoft.com/office/excel/2006/main">
          <x14:cfRule type="dataBar" id="{2BD64F1B-338B-4C29-93C5-DFAE4B493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P69:P78</xm:sqref>
        </x14:conditionalFormatting>
        <x14:conditionalFormatting xmlns:xm="http://schemas.microsoft.com/office/excel/2006/main">
          <x14:cfRule type="dataBar" id="{7D2C5AC9-C5E1-4FF7-B4EC-FD5E87D072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P69:P78</xm:sqref>
        </x14:conditionalFormatting>
        <x14:conditionalFormatting xmlns:xm="http://schemas.microsoft.com/office/excel/2006/main">
          <x14:cfRule type="dataBar" id="{3650EC3F-A621-4232-B66E-85258B2A1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J69:J78</xm:sqref>
        </x14:conditionalFormatting>
        <x14:conditionalFormatting xmlns:xm="http://schemas.microsoft.com/office/excel/2006/main">
          <x14:cfRule type="dataBar" id="{ADECB1F3-135B-4510-906F-C8FBFD6FF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H69:H78</xm:sqref>
        </x14:conditionalFormatting>
        <x14:conditionalFormatting xmlns:xm="http://schemas.microsoft.com/office/excel/2006/main">
          <x14:cfRule type="dataBar" id="{7B9D119F-53BB-4660-A290-81412C564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D69:D78</xm:sqref>
        </x14:conditionalFormatting>
        <x14:conditionalFormatting xmlns:xm="http://schemas.microsoft.com/office/excel/2006/main">
          <x14:cfRule type="dataBar" id="{BD69423E-7D7B-4893-992F-EA00C9591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B69:B78</xm:sqref>
        </x14:conditionalFormatting>
        <x14:conditionalFormatting xmlns:xm="http://schemas.microsoft.com/office/excel/2006/main">
          <x14:cfRule type="dataBar" id="{15979CB9-3EDA-4A94-A392-D2F1B7329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D79:D82</xm:sqref>
        </x14:conditionalFormatting>
        <x14:conditionalFormatting xmlns:xm="http://schemas.microsoft.com/office/excel/2006/main">
          <x14:cfRule type="dataBar" id="{59FAD1EB-4469-436B-935C-359F09A89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D79:D82</xm:sqref>
        </x14:conditionalFormatting>
        <x14:conditionalFormatting xmlns:xm="http://schemas.microsoft.com/office/excel/2006/main">
          <x14:cfRule type="dataBar" id="{7DDA9F9B-C5EC-4D65-A43B-33F112DBB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F79:F82</xm:sqref>
        </x14:conditionalFormatting>
        <x14:conditionalFormatting xmlns:xm="http://schemas.microsoft.com/office/excel/2006/main">
          <x14:cfRule type="dataBar" id="{4A9D0E9D-A19E-4138-B470-14AC5C96B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H79:H82</xm:sqref>
        </x14:conditionalFormatting>
        <x14:conditionalFormatting xmlns:xm="http://schemas.microsoft.com/office/excel/2006/main">
          <x14:cfRule type="dataBar" id="{67814D18-B434-4791-9B66-76EB6C413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J79:J82</xm:sqref>
        </x14:conditionalFormatting>
        <x14:conditionalFormatting xmlns:xm="http://schemas.microsoft.com/office/excel/2006/main">
          <x14:cfRule type="dataBar" id="{FF8E287F-7AD8-469E-A5F7-0068A102C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N79:N82</xm:sqref>
        </x14:conditionalFormatting>
        <x14:conditionalFormatting xmlns:xm="http://schemas.microsoft.com/office/excel/2006/main">
          <x14:cfRule type="dataBar" id="{185EF0C9-81CB-4EFA-A5C2-08A441737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L79:L82</xm:sqref>
        </x14:conditionalFormatting>
        <x14:conditionalFormatting xmlns:xm="http://schemas.microsoft.com/office/excel/2006/main">
          <x14:cfRule type="dataBar" id="{50A3FE98-3BA6-4A42-97BF-8504869F8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B79:B82</xm:sqref>
        </x14:conditionalFormatting>
        <x14:conditionalFormatting xmlns:xm="http://schemas.microsoft.com/office/excel/2006/main">
          <x14:cfRule type="dataBar" id="{0D86D0EE-7447-4E41-A535-0931D4E14A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P79:P82</xm:sqref>
        </x14:conditionalFormatting>
        <x14:conditionalFormatting xmlns:xm="http://schemas.microsoft.com/office/excel/2006/main">
          <x14:cfRule type="dataBar" id="{226AFF3E-AD0A-4A22-89FF-A722C17F4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F79:F82</xm:sqref>
        </x14:conditionalFormatting>
        <x14:conditionalFormatting xmlns:xm="http://schemas.microsoft.com/office/excel/2006/main">
          <x14:cfRule type="dataBar" id="{6D2B1CEB-FBF4-4F28-8E39-524FA0F76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B94:B114</xm:sqref>
        </x14:conditionalFormatting>
        <x14:conditionalFormatting xmlns:xm="http://schemas.microsoft.com/office/excel/2006/main">
          <x14:cfRule type="dataBar" id="{CF1EC6AF-F928-40A8-B227-057BACC66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854E8ED6-4F0B-463B-BDCB-12C9D7CDD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CF156CE4-DAB4-4C81-B5D9-1865ADD81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787A9EF1-6C8A-469C-8C5C-15B5CF5E4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81F27DF3-5ED7-4859-9D65-AD4A5392E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5722C223-760E-483C-885F-CB66781EB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21CE046A-0A7C-4FF4-B191-FC2234512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70FF8034-2811-4DA6-B21A-F25A8262F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2EA98C48-5D4A-41C1-B4FD-9752DA1A4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</xm:sqref>
        </x14:conditionalFormatting>
        <x14:conditionalFormatting xmlns:xm="http://schemas.microsoft.com/office/excel/2006/main">
          <x14:cfRule type="dataBar" id="{AACE6C34-3FAE-4F76-B69F-4F0B63037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</xm:sqref>
        </x14:conditionalFormatting>
        <x14:conditionalFormatting xmlns:xm="http://schemas.microsoft.com/office/excel/2006/main">
          <x14:cfRule type="dataBar" id="{65127DD1-7BD2-4F02-B9FC-A0416BFB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</xm:sqref>
        </x14:conditionalFormatting>
        <x14:conditionalFormatting xmlns:xm="http://schemas.microsoft.com/office/excel/2006/main">
          <x14:cfRule type="dataBar" id="{C9CABD24-2AB4-4379-9B36-BB019C0EC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</xm:sqref>
        </x14:conditionalFormatting>
        <x14:conditionalFormatting xmlns:xm="http://schemas.microsoft.com/office/excel/2006/main">
          <x14:cfRule type="dataBar" id="{911FB07D-D110-413A-B624-A9CCA6D27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N83</xm:sqref>
        </x14:conditionalFormatting>
        <x14:conditionalFormatting xmlns:xm="http://schemas.microsoft.com/office/excel/2006/main">
          <x14:cfRule type="dataBar" id="{DD8A1433-FF1D-408D-9085-1C1EB50E0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132B517D-A55D-44F4-9D81-3617BC311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</xm:sqref>
        </x14:conditionalFormatting>
        <x14:conditionalFormatting xmlns:xm="http://schemas.microsoft.com/office/excel/2006/main">
          <x14:cfRule type="dataBar" id="{6E787CB2-2451-4704-B26D-B17B24066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0D493610-53CD-4EEE-9CB3-910677F7F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DD549E3F-B819-4C3F-9280-821A9342D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F5E105FD-913E-49FA-93D5-2B37B807F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</xm:sqref>
        </x14:conditionalFormatting>
        <x14:conditionalFormatting xmlns:xm="http://schemas.microsoft.com/office/excel/2006/main">
          <x14:cfRule type="dataBar" id="{9480839C-C059-4194-8042-C99B2A838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N83</xm:sqref>
        </x14:conditionalFormatting>
        <x14:conditionalFormatting xmlns:xm="http://schemas.microsoft.com/office/excel/2006/main">
          <x14:cfRule type="dataBar" id="{2207944D-C776-42D4-AFD0-F8AE25A6A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</xm:sqref>
        </x14:conditionalFormatting>
        <x14:conditionalFormatting xmlns:xm="http://schemas.microsoft.com/office/excel/2006/main">
          <x14:cfRule type="dataBar" id="{06149FE8-FF2C-4758-9A65-890A877A0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A546F6F1-6871-41D8-9534-13FA366CF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7B44654C-A091-47A4-A9DF-E6C4C09D9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B5269D78-BC55-4988-AF79-018514468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N223:N228</xm:sqref>
        </x14:conditionalFormatting>
        <x14:conditionalFormatting xmlns:xm="http://schemas.microsoft.com/office/excel/2006/main">
          <x14:cfRule type="dataBar" id="{88982A37-64B2-4F96-80D4-C80452173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L223:L228</xm:sqref>
        </x14:conditionalFormatting>
        <x14:conditionalFormatting xmlns:xm="http://schemas.microsoft.com/office/excel/2006/main">
          <x14:cfRule type="dataBar" id="{E6199543-1F6A-4465-B0DC-1611E364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J223:J228</xm:sqref>
        </x14:conditionalFormatting>
        <x14:conditionalFormatting xmlns:xm="http://schemas.microsoft.com/office/excel/2006/main">
          <x14:cfRule type="dataBar" id="{0A3ADA06-6F67-4346-9045-F4D2C3CE0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D223:D228</xm:sqref>
        </x14:conditionalFormatting>
        <x14:conditionalFormatting xmlns:xm="http://schemas.microsoft.com/office/excel/2006/main">
          <x14:cfRule type="dataBar" id="{EAA019C9-B3E8-4E12-81F2-5C8B23EBA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H223:H228</xm:sqref>
        </x14:conditionalFormatting>
        <x14:conditionalFormatting xmlns:xm="http://schemas.microsoft.com/office/excel/2006/main">
          <x14:cfRule type="dataBar" id="{C0110083-B317-495B-8246-6F01FAC36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F223:F228</xm:sqref>
        </x14:conditionalFormatting>
        <x14:conditionalFormatting xmlns:xm="http://schemas.microsoft.com/office/excel/2006/main">
          <x14:cfRule type="dataBar" id="{CD09AEE0-FAAD-4973-B77F-FD4FB0D6C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B223:B228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j J 0 V D 1 x t W + m A A A A + A A A A B I A H A B D b 2 5 m a W c v U G F j a 2 F n Z S 5 4 b W w g o h g A K K A U A A A A A A A A A A A A A A A A A A A A A A A A A A A A h Y + x D o I w F E V / h X S n r 9 R o C H m U w V U S E 6 J x b W q F R i i G F u H f H P w k f 0 E S R d 0 c 7 8 k Z z n 3 c 7 p i N T R 1 c d e d M a 1 M S U U Y C b V V 7 N L Z M S e 9 P Y U w y g V u p z r L U w S R b l 4 z u m J L K + 0 s C M A w D H R a 0 7 U r g j E V w y D e F q n Q j y U c 2 / + X Q W O e l V Z o I 3 L 9 i B K c r T p e c c 8 r j C G H G m B v 7 V f h U T B n C D 8 R 1 X / u + 0 0 L b c F c g z B P h / U I 8 A V B L A w Q U A A I A C A C G M n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J 0 V C i K R 7 g O A A A A E Q A A A B M A H A B G b 3 J t d W x h c y 9 T Z W N 0 a W 9 u M S 5 t I K I Y A C i g F A A A A A A A A A A A A A A A A A A A A A A A A A A A A C t O T S 7 J z M 9 T C I b Q h t Y A U E s B A i 0 A F A A C A A g A h j J 0 V D 1 x t W + m A A A A + A A A A B I A A A A A A A A A A A A A A A A A A A A A A E N v b m Z p Z y 9 Q Y W N r Y W d l L n h t b F B L A Q I t A B Q A A g A I A I Y y d F Q P y u m r p A A A A O k A A A A T A A A A A A A A A A A A A A A A A P I A A A B b Q 2 9 u d G V u d F 9 U e X B l c 1 0 u e G 1 s U E s B A i 0 A F A A C A A g A h j J 0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r A h K O k K K J K g q L K C V M v 4 H 0 A A A A A A g A A A A A A E G Y A A A A B A A A g A A A A L x n 1 U 2 B x c Q 3 F R E 0 v G z R A R p b H Q I / 5 O 8 w k D s W K 4 J C M B v U A A A A A D o A A A A A C A A A g A A A A n t H s u x W z 8 R 2 n T M l p i m w M A w k + P I l b n l N n / k g g X P A V m G J Q A A A A O C 2 q / T 7 3 C Y 1 r 4 C 8 6 f 6 o 1 G J L L 1 i A 1 o b E / f N a b 7 Q b a 7 x R S w D z o D m i y V X z g Q Y v 6 H o P W H 0 K l U n q M u F 7 H 0 h m V I x b d B 3 X 8 c X k 4 B 2 / M f w 7 8 u f 2 e i K B A A A A A 6 g E m u O 1 w U s J 7 m x c s b A 5 o h / a U 4 h p 2 i h o S 5 U I F A l E H X t v U k L c n d t w t w j / / D b S 0 F C n n C s / S R v m X i h H 3 i a q 9 p + D y A A =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8 5 b 4 9 f f - f 1 6 3 - 4 0 4 b - a 9 e 4 - b a 8 2 2 f 8 1 6 0 8 d " > < T r a n s i t i o n > M o v e T o < / T r a n s i t i o n > < E f f e c t > S t a t i o n < / E f f e c t > < T h e m e > B i n g R o a d H i g h C o n t r a s t 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 3 6 . 9 2 2 1 0 6 6 6 4 7 3 4 6 7 7 < / L a t i t u d e > < L o n g i t u d e > 2 0 . 7 7 6 8 0 0 7 3 4 7 4 5 2 0 8 < / L o n g i t u d e > < R o t a t i o n > 0 < / R o t a t i o n > < P i v o t A n g l e > - 0 . 0 3 3 4 8 7 4 8 6 5 1 0 7 8 8 1 4 5 < / P i v o t A n g l e > < D i s t a n c e > 1 . 3 7 3 2 9 1 0 1 5 6 2 5 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D k y S U R B V H h e 7 Z 0 H n F v 1 l e + P P B 5 7 3 H u v Y 2 P j A g y 4 9 w a 2 M c U F Q u 8 k A d L e Z t M 2 2 Z e w 2 W Q 3 J C x v k 3 0 k W U g e D 0 I o w Q 6 m u Q 3 G x g X j c b f B v e J e x 8 a 9 j / Z 8 / 1 f / 0 d X V l U b S j M f S e H 7 + H O v q j s q V d M 7 / 9 P M P v D e 3 I C i V S B k F 8 7 f I M z + d p E e / V r r a n H P Q V W m 9 c x g X 1 Z X G K r 2 h V J U T S e K g U h O l u 5 U m c q I E X F D K V g o o 8 d N P k C p V 3 p O i o i J p 1 K S l v D T p b Q k E + F s l U k G l Q K W I 7 z / x e 9 m 8 Y Z c e D V b 6 h T n n o J X S H u c w L q 5 V + s w 5 j I l T S q u U L i r d q V R f a Y N S a f G Y 0 i v O o Q t W x K p U q S p v f z R X q m R l m f O V S B y B 9 + c t q h S o J P D k f T V l 7 + 4 5 e t R f q a c 5 J 3 J A q b l S I l 9 l e 6 V l S g 3 N v f h A 4 H Y q o X 3 6 K s 1 W S g Z o o 1 p K Z 8 2 9 S C C k X o 1 Y U + m U 0 V D B o P N Z J n 4 4 R 3 J y a p j j S p S M S o F K E L 9 + e o t 8 O u d z P f q t 0 m l z T u S v S o u U / m D u l Y z H l e 5 R G m X u J Y Z / V O I 9 U 4 H V O b H w / 5 S + p X T O 3 P P C C l a V r G x 5 9 + N P Q m c r E Q + V A l U C V i 2 t K T / 7 3 v f 1 6 F + U E B 4 Y H O x V a u k c x s R Q p T w l V v h / V c J f S h Q w e T X n M G U g 6 M e V f m z u h Y G g z Q v d 3 i h V s y 7 K h Y t o L O B o K T f q 1 a k j R 4 8 f l 4 a N W 8 g r k 9 8 N n a 2 E H w I f z F 9 c K V A x M H 7 Y E r l 4 8 b / 0 i O C C d d T R M q 8 p n T f 3 / I H v M V 7 p b a V k v l 6 Y 2 s 9 v g c F h 9 F Q Q S 0 t x v o H S S 0 p 3 S H b V q n K x q M g E J x w M V 9 q o d E T J E b A a N W r I 6 d M j 5 J 9 + M U w G D W e x q I Q X l Q L l g w V z 5 s i v f / a k H t V 1 T h j 8 W e k J 5 z A u H l H 6 P 0 q Y d f h K l x t N l Y g E I q x V O O E C P l Q f J a 7 5 O a X 7 l X 4 h N V V w T p 2 2 Z m 0 0 M A V z c u q p f / V h 6 E w l L C o F y o O x Q 7 6 r f g P + g t V I Y I J S L F O H y B t f 4 U m l X k p v K b V V S j e c U K q t 9 K Z S H a W X p W r V h + T C B T T p O K X 3 l f Y p E V x p p r R f q l e r J m f P x f a v s r K y 5 N V 3 p 0 m d e n w H l Q C B D z 5 Z U i l Q i s J D h + T R 8 U T S 6 i n Z l d z m b C x g y J u V 8 E t + q H S j U n k C o X h a i V A 9 2 n O E k l v w E 8 V i p T V K j 0 v D B g 3 k 6 L F j a t p a H 4 q F g c h g G N n Z 2 c Y U D D 8 m D A S r T t 1 6 8 v r U m a E z V z Y C U y o F S l 7 8 3 X O S / 9 4 U O X c e h r X Y r k S I 2 w K z q b F z W O 5 o r Y T m 2 K F 0 X D p 0 a C m 1 a 9 e W w 4 c n y K 5 d + D z u P J g f S B p j z j 2 s N C Z 0 7 I d / V k L Y Z i l F s 0 V V 1 U j h 4 E U Y C N z 5 8 + d F e S l 0 5 s q F 1 6 i + 4 j B 2 S F + Z 8 n Z N j z B h + i B M f D 2 H l G C u e M J U E L o t S + D D d F G q o v 5 K o e T l X Z A 6 d c 5 I i x Y N Z O v W r W q q 3 a r C h C A R + k Z L W f p S y Y K o J E E O B A j N S 5 j / Q W O q V a / u F 3 F E 6 3 2 k 5 L / G F g W D U i M n J 3 Q v D I Q p E G g m 4 4 e O k v M x T M Q r B c o x 7 h / j y q K x Q 4 a p K b N P f a b / r / f d + L k S Y X J W 4 0 a c i I O / K B F K 5 z V t S U 9 p c c Z Q 4 8 a H p X u 3 r n L m z F l Z t W q V V F O f Z u 9 e w v U i a 9 d O l 5 4 9 e + g R 9 6 m 6 G M Z p B Z E 7 r g G N i g l L 4 I F F 4 Z g S c E y 3 s 2 f 5 b G H f B 9 P N C a / / x g g c E b 0 c l / B U r V p V c l Q I T 5 / h 2 u z j w w g G R + t j i m T C i N G y 6 J O 5 e o a / X 3 k U m L J g 6 R V p 8 t 0 x f I S c O 0 e J U K S / 4 G i G R C s D M M H a O Y f F I L q X 7 x y m j G 8 r / U F 6 9 e o l S 5 c u d U 6 F g G Y 5 e 9 a p f O j Z s 6 c s X 7 5 c m f k n e g + f a J q S D e f / X o k K j i y p X e t Z C V S p I s e P 4 / t Z E N l j M X A Y I U u X V s L m D j g X n y 0 I s 2 c p V V H B c i K C a D x b k Z E r v / z d D + S G 3 g j 0 l Y X A 1 C t M o D B P J g w f o E y 4 W u 9 1 c 0 4 W A 4 Z K 1 g r + k 9 J a p f + t R J F q a Y E J 9 3 X J z e 0 g 2 7 Z t d U 6 5 0 L 5 9 e / n i i y 9 C 9 7 j f W e 9 f r 0 c U x p I z s l q H Y / / y p n p 1 6 5 p A R B h o M Q I w b t y u 9 I F z W A w 0 Y R 3 V T n v 1 + 9 v m n A o B A T t / w f 0 a w 6 X D V Q 3 k + b / g l 1 0 5 u K I E C l P n v p u H y 8 l T U / W e N Z E A 5 k 8 6 F I K S Q K 0 l r V u 3 V v + I w l s 3 8 O E w 4 w C m p c O 8 1 1 9 3 n a z 8 z B b Z o m 3 x B d E w / 6 7 E A v E z J Q c 1 a 9 a U U 6 c i q y A c 4 D u 5 B c w L F g r 7 3 m 5 g E v I 9 o p G D U k W 1 Y D g x 7 K B B o 8 b y 2 v s z Q v c q P q r o c q P f f 8 W n C 7 p 6 j h / W X 4 U J k 8 g t T C A d h A n f J N c w / d W d O z u n I t A 9 d P u O E s K E a Z k l W 7 Z t c w U Y C H k H p F r 2 i 3 q L H x g W J o A w 4 R + B S B / I L U y t j L Z x + 0 9 W m K p l Z x c / j + t 0 r h l h Y U 3 O M 8 9 D q G x V R 6 1 a t S R 4 4 b z 8 8 7 e f i P g t K j I l a 9 9 k L M Y N / a 2 y G j 9 0 u k W h F i r p j y G 3 S d M m Q c P 0 s 2 b j 1 L t B s h j z i x 6 r O z i h o E r h o v p F f 5 E B / Q c 4 p 0 y p 0 6 P q 2 3 x X b / 1 L o 9 D S 1 O b Z a n I 3 6 t f H X N x t h O 5 M K P h g B R A Q m L D P i x b O V V I U b G s 0 V I 0 a Q c n O b i s n T 5 6 U L 4 8 e l U C w u q x Y Q s S x 4 i M w 7 d N l F d 7 k u 2 X A U f 0 f Z r n B 3 E 8 P / E 7 J F t o 6 G D J k i M y b R 9 F q G y X a N o D 9 e S h 0 J V h h Q W H u A 0 o v K k M f l z o q J M e M X z R a 6 X o 9 9 6 y v 0 L h B U v f w k S M m j + Q W I o C Q 2 O f z d 4 S J x 5 w 4 c c J E G 9 H 4 C I / 7 c R b u c 2 g 1 P S H n z l 2 Q 7 / 7 k p z L q d q o y K i 4 q v M l 3 y w C E i O L W d B I m k s a R w g Q a N r R B B C t M / x m 6 B e 5 k L E E E I p T / o T R b b h l z q w q T j T b i z / x C 6 t T u J i 2 a k w w O A 0 Z H G A A m m 2 O e O V o L Y S J x 6 6 C H E Q h H 8 z i B n N O n T x s C 5 8 6 d 0 9 e v b Z 7 P 4 + z r W L g F j N w V j 8 / K C s j v n v m F n D u v F o L r 9 6 l o V K F N v g d u J U e D o / 4 N c / / y A I 3 j x V d C t 5 F w N I w b 3 w n d A n d Q I B x N G z 3 6 3 2 X W r N m q R Z Y q 0 5 4 P m W 3 V 5 d j x N b J 3 3 7 5 i s w z A 6 D A 3 Q D g O F R Z K A 9 V S x Y E E m M K A v q 9 I w Q D u 0 i N 3 l J D n O + / z G 3 M / K y v X 3 I K s k L A N H H i j E b z x Q 2 n M r L i o w l d Y E e l v L 2 + V I 4 e J e J V F y 3 i q I O 8 z x D m M g H / r u 8 0 v h W H r C M k X t V C 6 z 9 x z P u G / S K N G F y Q / f 6 L K w W j V I n 2 U 4 R + V L 7 9 0 K i W s d n E L A S B v R M C h s W p D G P y I m n w W t V R r Q W 7 / y 7 6 O B c / l e V b b 9 e x B c t l 5 n 1 4 9 J 0 q 9 e l R k k J 9 z Y N v o T 5 4 s V M E z h 3 J L / x 5 R v 1 d F I V 0 + / E 5 n N h U V B e T V P z H 4 B N 8 J f 6 S 8 Q I s 6 / V N f N f e c q m 4 / u E 0 5 8 J y M G z d O F i y g h I n P A P 5 N a Y U S t X U k Y X k t a v L Q G m i o F l J Y m C X X X n u f n D 7 z j j L 4 Z + p H v S / N m j Y 1 / h S 1 f g 5 + Y 6 o e E A D y T 5 h g m H c H V T t x 3 g 2 0 z s n i Y A M V 9 m H g Q 9 X V 1 + W 5 a C S 0 V 3 M 1 K Z c t X y 7 d u 3 W T B x 9 8 0 P h V R 4 8 e N e + P 3 w W s m b h s 2 T K 9 h r D G G z c M T R X 9 2 2 U 6 B a Y X r I j U 6 x U A Y / q R 6 G S V L O 8 2 C h t o w L 9 B o 8 T C Q 0 o 0 K W I O X V T G V O 1 0 p o E c + Z I S I f e c B w S U R j 8 L K t w J l z s t 9 N W r t 1 e T L S g n j h + S R q p x t u / c r W c d N Y A A 1 V U B Q j g O H 8 Z n q 2 P u W 7 M S L Y N g 1 F e N Q i S u S Z M m c v B g 2 K z k e Q Q t q N 3 b o 6 a j S p A p j G 2 u A r v v w A H z / L Z t 2 0 Y k m b 2 4 7 t p r u R A 5 p K 9 L a B 8 h / G I 7 1 + L g v 1 + f J O 0 7 X h W 6 V z F Q 4 X y o O 0 Z c F z o q b 2 G i o N Y G G k p q j a d I F f P O M c f g 1 y P G V E O Y 1 p l z z m u 5 h Q k Q I R u p W u i v 0 u m q q 9 R E / E L a t 3 9 W T p w 8 a T S L b b F H O 8 G 8 a I v D h w + r m e Z U c N A 4 a M w 1 P b Z + E x q E / B H C h F A 2 b 9 Z M h a i G 3 r a S g 4 c O y Y 5 d u 8 z f O Y + W Q p h 4 n X F j x 8 Y V J v D Z 5 5 / L v r 1 7 Z Y / S t i / u N + V P f X r 3 N q 8 D v v H A X e a 2 I k F 9 q I r z b 9 u m m n L 6 1 O V a I z 5 V w v / A N E t E 6 R N t o x o C 9 s Y 0 5 R a Q a w J o M e D 2 A Z 2 2 8 / 0 H 9 s q m z Z u l f b t 2 0 q w J m k 5 M g C E Q O C O t W 7 U y o W 0 3 G t S v b 0 w w T D q C F u 7 x Y O f O f 4 8 a B z X / u k n h 4 S G y b / 8 p N S F z Z P e e s B 9 E Q S z a C Z M O Y O K 9 8 2 5 i s y U O F G u 9 X 8 m 2 b Y d k q Z p + v I 7 1 z b 5 x 7 4 T Q r 1 c x / j n L V Q W h b z 7 k V 2 F w K b F S B g 7 8 b 7 1 l c h C 1 b 2 g J A h G Y b i W B o S 1 t l L E w D X H k v S V B t j L C D s / 8 l j 4 W Q e X D / s g w J O b T 8 p U r i 3 0 h V v 5 d u z H 7 H B B h Q 5 C I 9 u H X o I 3 Q W O 5 A R T D 4 a 2 n S u K H 6 R m j G q f q 6 t M w f c X w m N R E t 9 u 3 f H z o S W b 9 x o 9 x 8 M 4 2 W y e K k m n 5 O B Q b X 3 6 F D B 6 N F Z + V P j f g d M 5 k q j M l 3 x 4 h r Q k f l h a r S q 9 f X p V o 1 p s a i m X D C G X g C 3 F X d s U B p E A y N J n g 0 R A C h g S I n H o 0 a 1 d x o l 0 a N G k m L F i 3 k K j X 5 r r n m G u P 7 9 O j R Q / r 3 6 y e 9 e v Y 0 Z h u t 6 w g E 1 e P k k M h H I U g A r Y Z J W F + F p Z m a c T A 2 A k f A g u h e M L h F G u r 7 o E U u K v F a V p u A 2 r V q m Q o I G 3 S I x l O h W z 8 U y a B B A 5 0 j v T b 6 u o g y P v f z n 5 p z F Q G B / E U r M z 4 o c b E o I L f 0 t 7 5 T e Y B g g d P + n p 3 9 T W V a O 5 e P a m y q 2 G G 2 + C V O 7 d o 9 I z t 2 b F M G R p B g M n 4 G A g Z o D 3 q a I t G 8 + Z N y / P j r h p k t 2 q l w 7 N y 5 s 9 g f I q S N f 0 P 1 g x f 4 T g i Z z U O 5 Q a g c I d u v / l H t W n X U J 2 M 2 x s c R r S K Y j Q j Z c T U n E b C 7 7 r p L l i x e r L 5 R f D 8 q G r X 0 W k 4 X X z P A R 6 u q A v r u H M q w M h s V o l K i f I U J h g / P k n C E C Q Z G y B A m M D J 0 G x v b t x 9 Q Y U K j k Y i l m J V + J r S E F a Y t S k 4 / U d 2 6 3 a W w 8 G U j F H n X O Z + V Y / J A b s Y k p D 1 0 m L f w V 1 8 x l L x F W 1 k Q o T N l Q Q o C G g g T j z t z l j D 3 x + Y 8 2 s m C o A n C R O g c A Z w 4 c a J e f 7 A 4 w J A Y 8 A 9 P S u d O k a Y 5 b R + Y o y a R 7 P P 7 Z h J l v M n 3 2 X J v g + C l B v 1 K g A J U h A B M V n I P b P E W t 1 o s V E G g W h x / h e c g D J R E M b L s G h U c e p o I + e u P I 4 S T y U E F 5 N S p j S a M D c P B 2 G P G j J H B g w f L A R U C L 9 5 5 5 x 0 Z P 2 6 c + k W N Q / k k F U g V A r p t e T 7 + V q u W L V U 7 7 j C M 7 F S N w w s B C a r Q Q Q D / i a r 3 6 1 S A M S k x D w m h 3 3 T j j d K 6 T R t p 1 a q V C t / Z 4 k B F y S B o 4 5 R U N W w Y r Y E R 3 k f G U o e Y 2 c h 4 g f r h U x 1 D R + U F m B / z j P H I N C j S I v 8 1 J T c w y 9 y d v D D p J j U P h y p z / k q P e Z 6 N o o V N s B t v / J v + z + Y A k Y B p 0 T 5 E 7 z D x C H H P n T v X O P R e o D F y V G i q K / M T f E C T b V f h g f n R Q G i C 3 X u c z Q w Q M H J N 9 p h 8 1 M U i 5 / s k X 9 X 5 6 q t l 3 b p 1 p i t 4 / / 7 9 M l Y F l V D 4 + v X r Z f f u 3 b K P e H / C 4 D t w o o 8 F i x Z 5 2 k P E j C t D S 5 4 J J Y I z F R k d N n / p + X j J 0 / I C p h n a x o 3 3 l M I J T D H 9 V p 1 N t + 2 K F V Q / + C O 7 a i x H P x I 0 I M Y C w n d O h Q c B u e 3 W W 4 0 f h B Y i G I E w U d 1 A c A N B I o B B 5 Q S w 2 g z B B 2 1 U C 3 0 w Z U q E m f j W W 2 / J 5 i 1 8 3 l T A 6 D M H 1 v y k D M o N T M l x Q / u 5 f u E M / P f h k s 8 y N i g x q j d B g M s J K s A Z H H m v E v 1 J t D + c V v O p s W q G A 9 K i x R H p k D u u u O K a l T 6 e i d S 7 d 2 9 Z s i T + K C 6 i b A g m e S H M J E x A d 3 d v x 4 4 d j T Z D g 8 C 4 j z / + u L z 8 8 s t G w D D r 8 q 6 9 1 t X h G z L 1 Q k K F a V i n V g + p V W e P N G 7 U y C R 2 y X e V P X r o + 6 4 w k c l P F 0 Y H I t 6 f p x o s l A r I N G S s y b d 6 V X n 7 T n 6 w t X U I V a E S p h 5 1 b g f U p K k t j R u P k H n z 5 6 u J t M H k h E r y N 0 x V Q y h P E w t U R e R d f 7 1 s 3 L h R V q l g M A U J / + Z q N c 8 G D h h o N J E V J v D a a 6 9 J 3 n V 5 x T m l z 9 e s K f a b Q G P 1 t S y O H T 8 u u / c t M g W u n x Y U y N Z t k X M j y g 7 L 5 e b R N 8 e M E K K l M h W q o T 7 P S A 0 1 q n d 5 5 5 1 K A g z M + k R 1 + X x O m J x R r m q T t e s 2 y O C B / S V / Z v R 0 V U y t p k 2 b S t + + / W T H j u 0 m m L B y 1 S r j s 8 T C D T f c I C t X r i z W L I l g x P D h J p x O e L x l i 5 Y q j K t M 6 R B h c a 4 h n O z N U T M x a H J X 7 r q 7 k t F J C Y v B a / 5 G g 2 v 5 e M 6 r + r 6 5 5 n 3 9 P k f + 4 s + M 9 s w 0 G D M 2 0 y g Y 1 P 8 u O 4 j 2 E e k D M C M + C D 6 Q I 0 y g s L D Q 1 L E 9 / N A D x g z z w / V 5 e W a 8 1 7 v v v m N M w v w P P 1 R N M 0 B u V f 8 H z e M F C V X 8 o M S E y V Z b i M z + + G M j h J 9 8 8 o l M n D R R t q g v h I 8 F I l + r q T J 5 U + n e v b t + 1 4 l / z 4 H A P v U B w 1 U a s X D t N d c Y z R c M t i l u d v S C 8 x O G 9 o 3 4 z T O F M t L k u 6 W / d / z X 5 Q A R N l o 1 9 F s s r h C P N u n 2 7 N k j L 7 z 4 o g p C N R k 0 0 K k S c G P L 1 q 3 S t E n k + L H J 7 7 w j U 6 d O N Y G B k S N H m k 5 e j t F 4 X / n K V 2 T 6 9 O m h R 5 Y E G v 3 8 o 6 C Y n 9 Y s d G 7 5 H C I N 6 x 9 T x t g n U 6 d d L b f f f r v c e y / + o Q U h f 4 Q v U h B I z I 4 Z 8 4 5 0 v v p X + l z n d W I B 3 8 g W 1 b r 9 N z c I m M T b / S O d o Q L F F 5 B Z d P E i t 5 c b b M L m 7 b C N j V k f z 5 b a 6 v R 7 Q U M g x a q U E t 2 n z H v T T T e Z 4 9 t u u 0 1 2 7 t w l H 6 t m Y X r Q v n 3 7 j R 9 m O 2 A T w x Q l / 6 g c I f Q d O 2 2 r P T g v r V q 1 k c Z q f j q R v d / K z J l b 5 G 9 / + 5 s R L C f M z 0 4 d I N w I i V D w 9 + n T p 8 m a N R 3 l B v X v K N D F t L x j w g Q Z O m R I q I v Y A R q Z 3 B Y R x o G 6 w P g J o K 0 b f O n 3 t M N E / v b p T o G P l q 1 O x H Z I G 0 x + s 5 H 8 8 b n I W Q m X F 3 y R J Q M N Q x 4 J B r J 1 d a B F 8 x b S p 0 9 v W f D p p 0 a 4 0 B x o M u 6 z e r d s 2 d L U 7 h H y J p n 7 w Q c f m I S u D X C Q Y O 3 a p Y v T w q G v / / l q W 6 3 h B d c Z / q n v v e c e N f 0 m F W s p C / J W 9 h y R P q r Y c 3 L G q M n K V F o 3 M H G L T J K Y i n J 3 e B 2 z l G u d P d v Z E x g z z 1 4 X b S f U G F I 2 x X d h H + M G 5 / E l i W B O L 4 i d Z k h H Z J x A 3 d Q z 7 B e k B / 6 v 0 j 8 4 h z G A x g E w H c z W t 2 9 f O a s + F U K i 3 G N y U 5 i G A G 0 0 d u x Y U 7 P H I J Q p U 6 f p 8 Q k j Q G i V G 2 + 8 U T 7 / / H N j B h K N W 6 O M i h l F I h a B Z P W P D r 0 T M E B T W e F 5 S X J z R 8 r R L w f p a 1 Y 1 Z i c g g E K r h j t h 6 0 x G I t p H R T y g n Y R N D M I Y P G i Q z F f f L B 7 Q V P h G F O J 2 y M 0 1 y W U W g / f f Z 1 + q S C B Q 1 h S c u f R z c z 9 T U C l Q p Q Y r t + P c + 6 F b 1 2 5 y 4 e I F E + a m i g E h u O O O O 2 T z p k 3 S X h k r P z + / W J g A m s x U N / h E 2 O 6 7 7 z 5 5 8 0 1 C 9 N F A k P B N 2 r R u L Y W q A S O r G O x Y Z V o z e C + 0 C w G E c I L 4 m m 7 d Z M 2 6 d Y a R S Q Y T + Q t P m X W z C J O Z I o t v O 3 X q J J v 0 8 w D K l P i s 3 p 4 s v U K l 5 3 R x + a Z p J e m i W n X B g g X S V j / v J 3 o b C 7 3 7 9 Z d n / s D u k Z k B F a g 1 G S N Q f / 1 z Y / n L C z B F O g H H P 3 b F d a t W r W X 0 6 F E m X 4 Q J R Y 7 o n G o q m A n m J W Q + Q X 2 N / S o A O O J U O b B 6 W w Z 1 E J C O H T u Y a K B f / R 5 A C N l c g O Y / t M C M G T Z w g b 9 D 9 + / / U n J r F p z + c D 6 K i K I 3 V N 9 O m X 3 7 T g Q B X 8 w N g i i R P V + 8 L 0 l g z N U N K l B U v V N 0 6 1 4 s A I K E J k X g W W D Q v F S u T 1 L z E 1 z V o Y N s D m l M w G N m L I o u x 0 p X Z F T Y / N U X y 1 u Y q E A g C B C v F S N + + 8 L u 3 b v k t D I W k b k p U 6 f K 3 H n z T O j a m j T U 5 R 0 8 + K U 5 T y h 7 r W o J m C h P n X f 6 n a h 0 G D 9 + n B G 0 W M J k Q e H r r F m z V O s 9 G D o D i M i x X Q 9 D U S i J o l z r B 0 q O M P V S j U L O i d e m C s N t X i G k r V v D z N 5 A C F 2 4 V M L f Y B 6 P K c p 7 d + 2 a J x / P 6 W 0 W D Y D Z 6 m 1 E R J h 4 P G A B I G C B N m Q n E T 7 v N o 9 m R u D c P J D u l F F h 8 x A P l h P I L T E x i T d l V o N + W 2 Y z a v d 8 v L z Q b W x g 4 l F Q C m i m c 3 f L w u z B Y J G s X r 1 Z G j X K N f 4 T l Q s E B Y 4 d P W r K l e b N n S v v v f e e 9 O v X L z T i y x 8 8 h 8 3 O M P k 6 d 7 4 7 d B Z w 3 e T A m F n B A s G s Q j a o 5 n P 9 V J Y u X y 5 F o W s i A N J R N Q T X j P / 2 p f p l T l m T 3 x d f I D k 5 L x b 7 R n y u d m 2 b q 3 A 4 E 5 3 Q V h T v f v j h h 3 L n n X e a 1 w Z o J u M 7 K t C I f K 5 p 0 6 a Z q U i Y r J i u X h T M c 9 p J M g G B W c v X l i u b p o p D B 6 r K P T f j X J c P u n T Z p c x x s 2 z Y s K E 4 o u Z G r 1 7 j 1 M / 5 N G J S k B / q 1 2 9 g d s i Y 9 w l + Q n N l / H D d n b N D R n i 7 l 7 Z t 2 p o q c S r K 8 W M a N 2 4 i 7 d u 3 M 1 q H Z C 7 E 3 0 g Y x w Y b x T n d w I k i K 2 u U D B 8 W V F N x r 6 6 y A R P g 4 H O 1 b N H C R P m 4 7 y x m k R F B / b O a s k 6 0 L 7 L a I h p U l y M s t L 2 T Y + O z Y A 7 S c W z z U g g y Q s h j 3 Y n w q 9 V M / O M b J V d g p A M y Z q b E f / x r S Z O E y h a b N v 3 K / K i Y J d 7 5 d W D p 0 v e M A 9 5 b / 0 4 d X R i 3 K c E g j p b 4 8 s u T c v z k W y p I 5 5 X I + 4 T N x 5 4 9 V 4 a O H O z Y O c o U y P K + M N b u X T u l d k 2 n Z p G V H W f / 3 n v v M y a h B d c 2 f N g w m T B + v D G Z s r K S E y Z Q V P S h m p w v y 7 p 1 3 z Z m 5 5 H D h 4 3 m o K i X s P g 1 3 b u r d m Q S U g t d I M K L i 7 q F C k e I 4 g k T 4 D M t X r z Y 5 N V I V q O J M Q k J v p C z Q p B t O w p p A j f O q 7 n r x x P p S I H Z K z J D Q 4 2 4 w U 4 D K i 8 E T I i b g M H f / / 5 3 Y 1 L 5 g d W U 1 Z Z I F 4 G H N W s + T 8 A 0 5 d t 3 f B S G c r o r L B o 0 a C b d u n U y Q Q u 0 1 C O P P C J / + h O b u u m z l O k o S Y I R 8 T 0 I J C A A 5 H K 4 P h j + z N n d a l q a h 6 c I p t P S l + U A 4 a U M i W q I N m 3 b m g Z G k s D h 6 h D A c X y B s v C L V I 4 Y M c J 8 B i p B 0 L 5 o M e Z N 2 B b 8 P n 3 6 y D M v v G w + f 7 p D B W p d h g h U Z O 7 j 0 o J 6 v C H q i 3 Q 2 K 2 j 0 i O R o I H w 1 a 9 S W o 8 f C S d t I 4 D e w y y E + B p N g X 1 W y I L o W D r i 0 b X t U m a m 3 X H / 9 9 b J + 3 T o T F a Q t A 1 + j a 9 e u x Y 2 G 0 e A 6 / e v j E k X 3 7 g d V S / 7 I m G P 4 O v h t O 9 W P w t 8 5 d M g d 2 U O b h K c i U V R r K y g w / x B w G 3 h x A 7 P v M 1 f 7 C E A b F h Q U m J Q B m g x z 8 6 t f / a o x B c m 3 k X f 7 x 6 f / T T p 1 T b e U S T Q y K i h R f h h i G B i G L l m Y W D X b y v n z 5 + I I E 3 h c y T I g h b X u J k H a 3 s P Y s a O e M u U a N c G c X F X P G 3 r I A v X B H n r o I X N N f s I E E 2 d l x W t Q R M N i Y t 6 j F M v v K 9 L 3 b C 2 v v P K K z J w 5 0 7 R 5 z M j P V 4 3 Z z S w Y A J / H g V u Y g O P z Y K 4 R h B g 9 a p Q Z z 3 z z 6 N F G 8 9 g O 3 W u Z J u u B N f H 4 X E Q 3 w U s v v W S E m n A 6 W u v 5 X z F 2 L f 0 R + H h l + m u o 1 S t r y H c e 9 W 4 O f a n g t F / A R O S C 3 C U 1 0 U C Y / E 3 B a L D N j H d m g t e E o Q 8 o 3 H C H q z R y 5 H 2 y b d t K 0 1 S 4 W l f q + g 0 a G B / H D p D k + m B C m J Y o 4 o o V y 8 3 5 S L B u e n 9 m z i E c f Z T w 6 9 g l J L I g d Z j 6 Z p i W a 9 a s M W b f p 5 9 + q q Z t Z 7 P 3 7 5 4 9 f p X l 1 e S B B + 6 W N 9 5 4 o 1 g 7 Y d Z i D q N Z p 0 y Z Y j S O N / z P 3 2 i 1 B + 4 k M b 8 B C x o d y h s 3 n p M 3 p n t 3 6 0 8 / 6 L f K j 5 r e 9 M s f l 2 e r u z M S D N P E L 7 o X i U S F i U 0 A i O Z 5 c 1 b 4 H a 2 c Q w M 0 S J j x e f v p 0 1 u Y P B Y O P Y x I H m f w k C G m B G n 8 + P F y 5 4 Q 7 T H J 4 r T K 9 0 1 5 P A S 6 F u 0 y Z Z d 4 F 3 6 H f m s m 1 Y 2 p S Q Y G w R w o T m D N n j v F j Y H i E 1 Y w O W 7 L Y C H A o l R S B T p 2 2 y 8 K F C y N M P U w / I q X s Z k 9 9 n 3 u 3 D 4 s 6 d c L a j u E x F g g Z w Q 7 m Z z R t y m O i e S P d S D X U e r 9 v O 6 1 w U 8 / O + s V y w e W B J l K j x k k Z r a b K u 3 H H D R P F Y 6 t O i / Z K r K x + Z h e C g + O O W W T 3 w 3 W D a g K 3 Y C E M c 5 x D G a l M P V 8 e e + w x W b 1 6 t f E r S J w G g 6 Q Q S L p u l z F j Z q r g U Z l t 2 9 W p O q D t I l G B j 4 W 2 a v p m m 2 J e T D 5 8 K q o 1 C F R c v M j c i k i P o U q V Y y p A t u Y v E j y H P J v f Y B m n X j A s a A Q f v P 4 X J u P 0 g s i o a D o i I 8 L m 5 d u u k S c D B g w p Q Z i A 1 + R B + 8 T y Y a x w + A k T I C W w 0 R w F A o T g q c C 2 Q 1 O a m S g i 1 R X Q r l 2 H l d l 4 P Y Q O v + R q F S Z M N w p Y 7 Z e G s J d W m M B 6 2 b J l q / F 7 D h z Y Y 4 Q J o L m D Q a 6 P 9 y L q x 4 J B 5 b q / M A G e Q + m V H 7 y z B P E H v S B Y w U D T 4 o + Y p p Q R G 6 6 V L z 5 S X 4 G d z e P N 7 q b C P H 5 1 d S S e V v q F c x g T a J z 7 l F F v 0 l t W f i c M X a v W P 6 u A 3 2 y 0 k w M K V v H z n F C 6 A 4 T R X R 0 R C 8 n u l V V T m d t p 5 6 h d m 2 m y X J s X b K K N 9 i 3 5 / Q m w e I G P t W 7 t 2 t C 9 + N i 4 p r o v f 6 Q T Z Y Q P V d 5 w K m N 6 K v m 9 P 6 a I e 6 v O R E C V x M + c w 7 h g 6 I s d 6 + z g 5 M l u 8 u a b z 4 b u W b i 7 a M F j S s 7 O H P G B v 5 Q Y G O p C f g g / j X z X g w 8 S M G G v 4 t R h 9 6 Z y g 1 D 5 e v W x 3 I j l u 6 5 c S p L b z R f p R 4 E 5 n 2 1 I e x 9 q 2 H X l v a s G w D k u 7 z 2 m X l Z C O P w Q H v 7 i A H P P H U h A S 5 H 8 L p 2 p 1 7 J l K x k 2 b K g J J F B L S A 4 I n 4 Z w O f V 4 + F P u w E E y 4 H W I V m 5 z T V P C v M N f s o l z m 7 z 1 y 2 E N G H p C f v V 8 y X M r L i c i v c o 0 x I X z z h d c / i B M T / Q r E f D j E 2 F L Z m 1 C 6 / D Z G O F M M p Z t c c L D I K N h / b A H l J i F P k j J r Z V Y d N C q y Y E w 9 d C h Q + W p p 5 4 y 2 q h 2 7 V q m k o E y J s L l A O Y m w g g N H R o 9 O z 1 R 8 D p M b G K U t A W C 6 v a Z v v O d 7 / g K E 9 i 0 P p Y P m j 7 I i M m x 5 Q + S s A A / i j V n j D Q v 7 r p H y N h E 2 l H x D v E Y N m / m F s e b W 8 7 X k t z c 2 6 V j x y d C 9 9 1 N d z 9 S o l C W m d / k u t i p P t 7 2 m L w m s x l e V 2 J 2 O i P J m I X u x g u h 2 5 L w S 6 W b J T t 7 r c k v U e b 0 w g s v m E A M 9 Y I w N N U K V m t Y O L 1 N p T N o J k + e b P w m Q E i e B L o 7 1 x e r g R I c K c z S b z G 9 / z m f r B I h E J a l g g H T y w I G m q F + x P X K A J h Z C J n d y 8 k P V E t Y p j s l w 4 c 3 l a 1 b 7 Q Y D k d O N n F A 5 Z h s b V C e C 3 y j R w k F F O W A z A T f Q q r w 3 7 R k W 3 C d x a / 0 w / D / 2 Y 5 o u g w Y d l r V r 1 / r 6 L I S 3 v d E 2 i l h p s 0 g d 9 G H h o 5 4 2 p h + 5 N I T Z D c 5 l M t I + b H 7 q d H n I P L k R 3 o e d M P x t d F b r Z I s z Y U g n x G w F j A S v H 6 j x S w R o O v q a b N k S r e 1 u o B 0 R d h K 7 v K d 9 X 8 L 5 b H j N f S K U T o n U n D n V j U b y A 9 c d r m q n 9 l D 1 6 4 k T x U 2 B q e E V p e r F G o r a R C 8 4 x 6 w J P 5 i v 0 c M f 6 U Z p b / I t W x i 7 q a 7 s Q C W G Z T 5 / s D r H i j 7 F A l n + y E R m Z M 1 e a k A 4 Y n 0 n m G g w b S w Q 8 O C X Z y 4 E n 6 m X b 2 1 d b m 6 u W Q T C d Y z O P r 7 g r 3 / 9 q x l 1 R j m Q F Y z E Q X H t W f n o o 4 9 M t Q V j x L w g E m i H 2 n h B P j L d / 6 W 9 y V d 4 0 K 6 S l w p s e h Z d d u M F b d t e n y I e 0 G a 0 d a 9 a 5 Z 6 H 8 H D o t i y A P 2 b 3 k r I 1 g i X 9 n A y T C S 8 c J 0 5 8 Y b R o u O B V T I U 9 n 5 V S p z D C r R k I 2 t Q p U 0 z l B E M 3 U w V d y A y B o X r C i 3 r 1 U t W A l x 9 p b / L l d o 4 3 z y E R f B S 6 j Q W 3 v x E J m I 3 m Q W b I U f J D n 0 6 i w E e g b s 1 2 o z q C S z C j r F B b y d b + J R q N j B S A n J w / m 4 p y 2 3 X M Z 6 U u k J H Q 8 c C o M U L f j H b 2 + l n J g C h i e B w z O b j W a l L e q h r M z o C H C c K o W l U / q 4 c / 0 o 1 0 S f M 5 m 0 b U q U t p B Y r s P l v N A D 8 N E 3 v H 9 n v u u c e U / V j / y Z 0 / K Q m U y k T 6 X E T x I v u A L i f g 4 9 t v D 0 9 R M k 2 E q n X Y K p S 6 u U Q E h V I k Z 6 o s c y C c 9 o x k g O n o F M s + r 0 R j I 6 3 / j 6 r m + i Z / V v i N P I j m k X S i t C 8 9 q l 0 r c T M r N k a F b t 0 m E Y L K K h 8 t U I R z 0 T D 4 P 1 Q 6 0 6 f D a l p S m 7 c b t K z T I h 9 e g X m / P B k 1 a p M K m n P m c u K c X s 6 y Z d P M 0 E 3 6 r P h s D G T B D B s 7 d p y Z H T h o 0 C D z P Q Q C / q Y k l e 8 b N m x U z f 1 j v Y f Z n F g J k Y X z f R J 9 / L a 5 D x Y s Q I s y R g B E D 2 z x 8 k f a 0 f w 1 m + N 7 4 5 c Z J H a H X 5 + 4 q V U S q l Q Z p h q H 1 3 N C 4 w g P c x x Y m d E q d O h S E U B X K S 3 t f r u m J w p M R U w o O 8 m V A Y + j R o 2 S t 9 8 m S U v 5 E M l Z b x l R e S E o X b p 0 M y 3 0 R U V B u e a a 7 q b R b 9 6 8 e c U D L j E H + S 5 o Q a c w 1 1 s h M W 7 c e C k o O K 4 m 4 0 f 6 G q G T p n n y 6 8 5 h B M g 1 u Y u H G 8 i Q I Z P 0 / f z C 5 O T m S F p P V b L + Y R 1 p 0 u y w T J 6 d z B Y 7 5 Y + 0 D 0 p U z S 5 L e a + r P / x c d X o n F 5 t j R J s Q H p r i m J d A m z f z w x G s 0 g g T 4 D U I P V M X h 7 N P V A u G d T Z n o 2 Y P M 4 f r K G n e I B 2 6 m G B 2 H f Q r U k 0 O f f r 8 1 v R 8 I f Q I F 5 3 A f A / h a b F i j j d v 3 m y 2 A i X K y T w I 6 v q I 7 i F 8 m M K t W x / V c 2 w 0 Z 8 F + w 1 R t u I M N f 5 Q a N Q i i 2 A E y m H m H Y w g T G K C E A L o / Z 3 d p 1 T Z e s 2 d 6 I O 1 9 K I f K A r y O 0 3 6 A K U e 0 C s a g F M Y W b X I O I S h L U P t G l y q M O G N G f n E A I B L x R 5 E 5 N Y V u 0 3 e W E g J W T a 6 6 6 h 9 U k 5 i T M U A n L L 4 I u R 2 C F x / r Y n K / d O u 2 W h Y t W m Q + M 6 Y X F Q o k V c M m a h j 8 n Q Q w k T k E i d I h R n 4 V F C z U R Y f N s L 0 C T r E r A s Q 1 c / s N G T 8 e i 4 C E N A t k o l E 8 9 3 q / X f o N x q z 0 8 k Z 6 0 R X S v j E h d K s G x O j R x g w D r L C U v f g x U V m B 1 2 f U l 6 P t 4 m l b z K H o n S g c + L T H G m Y 9 L y N G n J G z Z 0 k t 2 G 8 L w b G v Q x U C e 2 n R e E j Z E F U e I 1 S I 3 p S F C z 8 1 C V S u j 4 W F E i B C / P G 0 M h q L y B 5 z 9 d g J n s W B 4 t m 1 a 0 l Y P + M 8 K A J c j 6 O p V q z 4 k w m E p I 6 9 0 n / w q e J P m a 6 U G X P 5 S g W S k u F m Q R g G v + D + + + 8 3 r Q O 0 b L u L N S 8 F Y N x 4 u 7 8 7 I G m M C c Q H 9 i a A 3 T W A k U C 7 R k Y T E R z 7 O v h o / t i 8 e Y s p g E V I E C Z G k 3 m n E S U H W v x t Z N B b E b L e T D Y 6 d 4 6 h / 1 R p O E W 3 i c G q 3 6 H S g R S K 5 Y k 0 p Y w w + U z + I W U 8 F L r V D 6 s r M Z E s V l k 2 E i M 8 T D S O v E u s 7 H x p A c N T s p O c P 0 Y y m M / O / H C 0 j 7 / v Q E C F u r j k K j i c F M L F i x d k w Y I s 4 0 N h v q X a k h E J a 5 Z 6 B f m 5 0 J 5 Y l E 5 R H s X + y N F V E v 5 g / D W 4 N b R w p D d l h M n X s E n i 4 e p I R I Z d q Q C w s + U w 9 5 i u Q x 6 E s D h T g + x O 6 W U J X p 9 c V m q g W i H 2 Z 6 c 0 i A m s V a v G a r 3 3 A 9 f i R E 3 X r N l g i l 0 Z o F J 2 u F u F d L j L r 2 P O x k s + F R G x t W 4 k n g r d j v X l j X S j j D D 5 3 p i S f F N Z 8 + a Y F c 6 Q f k D w g Z C 1 n Y v g B T k V d o o o T e b f D 7 x e W b + m G 0 T h 6 t a N 3 m o 0 N l h k C E t z T e T n Y s + B S A 2 T J D t 7 u 4 w b 9 6 H 6 T N V V q 1 x t 6 v 4 I f k T C W y l f E j 7 w 5 Y 1 0 o 4 w w + W r U T N 7 k y 8 u 7 I A 8 8 8 I B Z w Q F l N U S y / M w j Q t s 8 D q G 6 5 Z Z b Q m f L B j D S p Q x 6 Y P K F q 8 I T B V q K 7 + G f l K h e L 9 u 5 8 Z s 3 b 5 I p U 7 5 i N r x m 9 B i f n 4 h i p J Z K r l m w S T N a 8 P 3 5 I 5 0 o 7 f N Q q S I / P 0 9 e f / 1 1 4 x 8 w y T S e D 4 P 5 h y / F 1 i t E u r p 0 K b u x z 5 i R Z e O f + I O Q d m o a 8 I + h W 1 D 2 b e V Y A q + 9 9 p p M n D j R z C l n I U P 4 Q 3 8 N 3 S a K g P z h 1 X T b a M 8 f G b X h W n J w Z u B R C U D + J F 6 U j R U U B x / A / N x 3 V 2 C X B i R E o 7 f H L D v A q M m 3 U Y B w u Y 8 D 9 z Y 7 Z Q M W K g t S B + H 7 l H w l g 2 7 S u l 0 1 X 5 5 I N 8 o I k w + 6 9 9 H o i T k O Y s 0 T p 1 j T 6 e e B 6 e I V t v J D E z a 2 I H x M j R v C U B o Q l W J y U K w m v r J A 6 h o K M / o n z q E B + S t 3 p 3 L Z w s 4 v d 4 C Z m Q w Y o e b P F + l G G W P y f f M H s X 4 E p 1 m u N E A j e f 0 Q t v B k a E l p A g r 4 T 9 T A t W h R t j 6 K G w h U a h o K / D p 0 a x G v t T 9 1 U H Y V 3 j O Y J s f k + p 1 q l k m B d P k g Y w Q q K 6 s 0 u a j 4 Q J N 4 d 9 m A U d n 5 g f 2 h S g M K b N u 1 u 3 T j y L j O y M R u s m B D a z f 4 n h O d c V E y y H N R j R H e v J q + s O T w 8 J O x r J P 0 Q 0 b 5 U M k s x K 1 a R Q 5 P L A l + T I m Q s e M e u 1 C k C v w n o o d E u 6 h o L 2 u 4 / Z T E 4 f 4 i m Y m + z z k s B j M u S t 8 p b X d 2 D J v b N B F G f 8 8 l 4 Z E n j 0 b w Q T q T f r P 6 f 4 b Q j E W J O 8 7 N m 8 8 x P T 2 J d N k i T L H M J v Y m I r B B b 1 O q I C D C V i 5 s z 0 K h b F k C s z I 5 D U U e K n K P 3 n 7 9 p o e O 3 A j v c Z s s M J / p s e I 7 j d T 8 V N e n g m h e S F f K G J M P 1 K m b 6 G p c I M u W P V U 8 A 6 6 k P A 1 B i 3 g r P Z U U l B D R 1 Z o K Y H j y X P R D k e e i / 6 p p 0 2 a h v 4 p k Z 1 c r b o t I F o k L l N 0 n m H o 9 J h 8 5 z 2 H B W b r 0 C b 2 2 h 9 X X 4 1 r N a U V q + 4 r y H Q 0 Y M M C 0 w z B 9 N j w W L D W T / f l X I v e S S n c E C j Z u v 3 T O y S V A v 8 6 J m k 1 h J i M P 9 f b b b 4 f u R Y N G O g p l Y Y B 4 o J J i 7 t x 5 c v p 0 u G c o H r K y q h r / C Q Y j v 0 U + h m J U c l O M 4 8 I c p D A V g a A j m J 6 k 2 b M / l h 0 7 E m 8 h o a O W 1 v W w 0 x 8 b g c B N k p N z X u r V 2 6 C 3 t a R J k 4 Z m c i x a B L P s 2 L F G s n m z H R c A q K J I 3 H + h G g V f i e 1 D L Q h I 7 N 6 9 W k 6 e T K Y 8 K o y F G 3 a 4 h D z 9 o Q K 1 I 6 M E a u X S 6 v L U / S U n + Y Y P H y 2 L F n 1 i G J h a O k w 3 i m H 9 S o / I k V A e U x J T k q v C j K Q B M V 5 u i f f B G e / f v 7 + Z H o T J 6 A 1 6 I E Q I l m 0 l 4 b 1 5 f T Y 3 o x p + + f I V s m + f 2 W Y 9 L v D L q F F k c z I 7 C 4 L X s Y S J S U 4 N D X j m z H n 5 4 o s t p l C 1 S 5 e u Z q P o Y 8 e O e r S z l x 1 o R 6 d z N j 5 I M f B e 0 U n s 1 N k L Q V q 4 w W 8 v 4 f R F x g k U 6 N e 5 5 G 1 Z r r s u z 8 y c m z V r l q m C o N u U 1 Z N G O Z j b N h U C m J u V O p F 8 E U x K k I L H e n N b M D M m D / 7 W / P n z z d 9 L C h r Q 2 k E 1 B 9 d l A X O y s r M Q U L z q X v G 9 Q L M O G T L E P I a I H 8 W 4 V I V A L B 7 H j h 0 3 U T a q y 6 P r 6 f z g 9 x i 2 z n n S O f Q B a Q f m o 7 M v b z R S Z 6 9 X 3 9 0 n n b u l f 5 e u G 4 G C T Z k n U M P z W s v p U / H t g K u u 2 q t a 5 3 6 j S W j X w L S i k B T N Q X C A 1 Z x 2 d K b + 4 L u Q y K U 3 K h F g Y t 1 9 9 9 2 m Z d 7 J A 2 X p 6 t z A J H H Z h x b T L j H m d c x N / C p M U u 9 z m N B q B 7 2 g s Q 4 c i B Y s E q Z o t N K N S H Y j 1 n W T O w o P 7 U T Y r d B T w Y + G j d 5 M u 3 S s V b A p s 7 Q T C C z a t D P j B A r 0 7 e T e R T 0 W f i h 5 e T O N U G H y U Q 3 B a m 2 B m Y c g M V 8 b Y c C R T h Q w O t q F + j S I t n p m 8 M U z B f 2 A d i S B j E D E q v n D p E P z I W C 0 W q B x L f g M t J 5 E D t Q s D c Y q v e c c R o D g Q B u 9 l l p m M a H u k e t l Q f F H 6 d g q p 0 Z Q 5 n 6 W 3 l v X + C F j B a p f Z 1 o C Q n d i o E G D I r n t t k e N w F j T i v C 1 F 2 g t f J c Z M 9 i 5 k O 5 d B j 1 S y M m q z B Q f O 4 Y s E j 1 6 9 J R d u 3 Y W z 7 Z L F f h B m H l u s 8 8 P d t g L Z p 5 t i u R z F R Q U l G l 5 U y B Q X X 3 Q T e p j e U 3 r U 5 K b e 4 2 Z D k X C 2 h / s U r j V O S w G 3 2 d y a Y d F m 8 q + t r A 8 k F F h c z c m z / I m I 6 N x 5 E g V e e 2 1 S c a X o Q S I l Z 4 A h B c M Z n G E C d C A i G m F j 4 X G Q J j + p h Q N n O b k O n H 9 g Y Y h e F I S 8 P v Q U F O n T j O f g / A 7 s 8 b L U p i I T N 5 0 0 x B Z v 3 5 E 6 I w b N d V E v T e O M D G / w i t M I D l h 4 n v N V F Q x V 5 + B 1 L J t Y l 2 8 w e B p 4 5 t A m H S s 8 J Q T w c Q O G H n F S v y f S g z O d 2 b o g X B + h 9 l 5 0 W s P A u o 2 I V M F f p D t J E 4 E T B o i x I 8 Q J u q r J Q K E 9 J 5 7 7 j Z + 4 J 4 9 D H a J / m x r 1 s R K P z A 3 P Z l Z E b G x c I O a e p 7 f O 1 M o I 1 r g Y 9 G 8 1 b Y + L D 6 q V 2 f T s 4 4 m 4 o a v Q T B h 4 E A G K a K t W N 1 x f r 8 n 2 d n r T Y A C k 4 p 5 f Y 8 / / r g p G W L Q Y 5 s 2 g 4 x p h t k I C E Q Q i v a G w 1 M B r 3 n m T H K v U 5 a C Z F G n T l 3 T C B i u v L 8 / d O u G 3 y A X Z q x 7 T e n k R z N b k N / 2 + 7 0 z g T L W 5 A M 5 O Y k x V V b W + y b c T V 7 I V i M c O 3 Z E z R e + g j B w 8 M n s 4 5 d g B t I g R 4 E s 4 7 K q V + 9 i n k s i 9 e G H H 1 Y t 5 w Q S / D q A k w W R P s L a y S K s Q c s G u b n t 1 Z w L m 9 L Z 2 e + p s N f X z 3 6 D v p c V e P r G b A c y 7 8 9 v k G f u h U F 5 U 2 o L j d F O G Y z M G C M W h / I X l 5 z 8 x D 1 Z u 3 a 9 M W U Y U A 8 + + W S + E R y L s W P H q i M + 3 I T S W a U p a L X a h + h d 1 6 5 7 z S 0 a 7 t V X X z V h b m b T l R Z o O Q Q j F Y 1 T 1 l o K c / j M m d M y b t w 4 k 7 d j c W H U 2 I A B D d R f G 6 I L C t O K W K C Y E 8 j w T K 9 J i P b i h 2 G W h 1 9 O K j 6 q 6 w K p L l z U b 5 x J F F i y Z X f Z 2 w 7 l j L 6 d W q o 5 F 7 o T E 0 T t a s q t t 9 5 q k r 1 E q i g l Q n N h C m J 2 4 W P F S s Q i f D B / S V u 9 J A O S y Y x D J i H q T j Q n A o T w W 9 / 6 l v z + 9 7 8 P n S k 9 H n v s M Z M C Y E H x J q 0 x m Z m t t 2 v X f l m w Y K Z q 5 t A f i k H F h 3 s C L j 5 u c g b Q k i 2 J m f D p j I w 2 + S w W b U r k h 6 g h j R v v N m U 4 + E g w J K F q 2 u N p 0 S A o Y M 1 B f C X v 2 K v d u 3 e b A l c Y y w K B h A k p R y K E n Y w J R q g e 8 x F / L l l h o i 2 C A S g l 1 R 4 m A 6 o 8 W G S Y V + g V J k D 5 F H 8 v K G i r C 0 v o p A E D X / j c b m F C 8 y f H W l 2 6 l z 5 a m g 7 I e u K 7 3 / + 5 V 2 1 l I q 3 / P F t 2 b I t f V X 7 q V B 1 Z s + b v U l g 4 z y R K Y U y Y h 6 Q s V R S M G S P S h W A R w c P k Q U i o V q e M B 7 8 K I S A Z T L g c 4 c T H g r G p Z q C 4 F c H k O b E T n k 4 + a e T I k a Y r O F k f j O Q u 1 8 V C U B Y m p 4 W t e H A G U k a D a y a i O X h w f V m 8 + A d q b j L M k u S 6 e 6 M A C y o q + G E S x / R F + 6 N + 0 0 y k w J K t e z L e 5 L P o 3 c E 9 t y A e 6 q u J J 6 b i G / P P D c q K M M O o j W P K L I K C J k J I O K b i g j I b 6 v m o F n D X 2 W E S w p g I I 7 e U M i G M C C E r / J 4 9 e 5 U p n V H Q w 4 c / J a + 9 9 r Q + K 7 m v n 3 Y L 2 k D K r j K C e s C 2 p n S K W R r B I D 5 p 9 G B O t D n B E 3 x N F h G 7 d 7 B d c O x n L C p i R m B y M y P e n 3 9 A W r R K L A 2 S 7 g g s r U A C h f v T 5 6 p E h S p g g h C Y e 1 4 g V I T N 7 U R V G M l q H 5 t E p b K C w E X s J K c j Y N Q M E j m r V 6 + u M R k Z U U Z l e F Z W M 3 2 f u / X 4 a T l 7 N r L h L x Y w y 5 j J P n H i J H 1 O 6 g 2 A H T p 0 V A F o Z 6 r N e U 3 a W y Z O n B j 6 K z M 0 Y j M 3 W p n A D t 8 R Q R u + A 0 q h + E x O k j s 5 d q p e P S g L 1 p W c p M 8 U V A g f y g I X q H H T R F e 6 I i N M M J M X + E 8 E D B x 0 M A l U d k a H 7 N h j g h d 2 i G Y s o L 0 w E 0 n E E n q H 6 f C Z M N W 2 b l 0 s r V t P l 9 t u S 7 y 9 H r 8 L 5 q 1 d 2 z v W O H F Q X V G r V k 0 j S A B N y g 4 a Y c T / / v g c D A w l 0 s m + U f n 5 + W b B c Y Q p + f n w F U m Y Q M Z W S s S i G Y s O m s O S w Y O C J q r l D S Z g k o U 1 F z V l e c Y n I s L X q l V L w 9 g 0 0 5 W m 5 I f 3 R c B o t 8 B E T A R U s U N o v l S B Q P J Z 0 D S Y j 7 x W a Y I b + I L h K v 2 S m x z d m L 8 W v y n 8 2 1 U E q l A a y m L J 1 s R X v Z k z p + r 3 w O p K l M q p g r D V 4 w 7 4 W 2 f V N g H V S k G z G h M F J K B Q m i o J y p 8 I g B D h I 3 S f C B B 8 r g v z s y T t 6 A Y p A Z 5 L M y N R S o p w 3 3 3 3 X R k 0 a L A x W U v q 2 Y o F y r f C P V A l 5 w P d a J t 7 Q T 9 / h f E 2 i p H R p U f x 6 C / v J O a X U I p X V E R 0 E A b F m Q 5 K Y e E 9 a o r Z j Z N B c z l w I E f 9 h q o m y g Z T n z u X e g 0 f T I 3 v Q Y k P 5 A 7 F x w P m G t o T g U B L 8 k m J S J J 8 p a W C a w M I D x q U y g 9 2 s u e x l F D R p c s m 3 A A z d v f u X b 4 d z I k A k 5 E A j Q O S 5 Y n v M I K 1 + c 7 s Q 1 G / W Y W g Z V / s q 3 j L R A j 3 j G 4 k m z e k N g 6 r W j W K U P F V W L 1 h 1 H M y b t w w y c n J N g 2 L m E 5 h L Z Y 4 8 M 9 u v / 1 2 N S n n q I D 0 M q 0 X a C o i g P H K j w i C 8 D g m K F E h Y T d L 4 / X Q q J i O 7 O G L M B G K r 1 G j p j 5 2 u a n u 8 I b w i V a S I u A z p L K V D S H 0 c O 4 M N k p O w y 3 7 I r p R s q K g Q g s U 6 N u p m V w o f U F 4 B B i i h J V 2 8 i Q V 6 j 9 S S i w Q g k C g S S h v I v + F C U Z I / v 3 3 3 z c a y w 2 i g w g I p h 0 C Q E s 9 w m F B x Q f h + 5 4 9 e 5 p k b D J l S J i s 5 N J I 1 O I r J t o U i b 8 V 2 Y 5 f K U x e B J Z X c I E C P d q n 7 s Q n B j Z q 8 z e d Y F 7 M I 6 J 9 5 L f Q J u 4 g Q E 5 O D R W q 0 S a n h X b B h C N g Q E Q R 5 l 2 9 m r n e 0 c D v w l R E U y 1 Z s s S 3 u q E k 4 A N R 4 c G 1 o a 3 8 g L m I 6 Y j w E 6 G M R H K s U 7 B x v 9 H 8 F R k Z X x y b C C 3 f f q l X x e j S I S J 3 + C 0 w P o J B m z v n v J H B Z s 2 a G p O M x C g h b B j 3 4 M F D J k c U S 5 g A A R F 8 K Z K s C C r a D F M s G e A D k b z G / E O A e T 7 a E M E m z 8 Q G 3 5 R c c d 2 R w v R z p e S E i e h r N W I v P r 9 P R a K A M l u F 1 1 A W P d p d y j 2 G 2 J G P P X E d s P L D l I T G Y 4 G V H 2 G Y M S N f i o o S z Z / 5 A 2 1 D 9 c a c O X N c w Y L 4 4 B o J e + N H H T w 4 W K / h 7 0 a g E V a C F Q g b g Q 5 M 1 f A A l q 8 r M Q U p c U y e X S j t O 5 b u 8 2 U K r i i B A p d W q M K o X R s f a 6 T 6 N h + F z k Q D 0 4 5 R Z 2 i j 0 o B Q P t o F 5 i c h v X j x E t W K + 4 y m s X 6 P 2 8 f i c Z i L C D R h 7 1 O n C L 6 w T a h N Z o d B S w f j 1 x w / a 5 x S e E f 9 R J C / + J A 0 a Z Z a W D 4 T E V h x h Q k U u K F c h I r p r 2 z a x i 7 m 1 O x F A 9 + K q n F y Q u 7 9 q Q B B C U L 3 a D m C E U y W h a n J G R G I Q E A Q C j Q H 0 U a 0 C f 6 Z D a N T + M v w G E w 2 t C D m I W V P C B d 1 g L w W G g p B d C J 9 / i V H B D + Y t 3 H x 4 m S 9 x 0 S k x D F 5 V q H k X n V l a C a L w I o d B 6 4 4 g Q K 9 O z T x 6 e k p e z R u X C h H j j S L C l 1 b U O h K b R z T a N E 0 E E J B z o m c k R P 9 C 0 i L F s 1 N i B y T D O F B k B K N 7 P E e C J l 3 7 i B C O 3 j w 4 B g D K h 1 8 7 W t f k z f f H K I C / 1 D o T G K Y u b R Q G j e 9 c j S T x R U r U K B X b h N l 9 N C d S 4 S s r J 3 S s u V A 0 6 C I R s E 3 Y Z 4 d b R J o F j Q T g o G m I r c z c + Z H U q 2 a E x B A M 6 S a e H W D a v A 7 7 / y e T J r 0 o m o 4 t k Z d q e b g X L n l l p 0 y d S q a J z Z q 1 p y q J m F y G 3 k v 3 X b Q J G + v R F T I 0 q N E w Q + f 1 7 O M k 1 Q e 1 K 8 / 0 W g V o n 2 Y b e S c C F O j M f B h m H h E l A 3 T D g 1 C C z q h a r p m y 0 K Y m j V r r l r o v + S t t 5 5 V Y S I R z a i v v T J o 0 E 8 k P 5 8 Z e v E Q T F q Y V u y 4 c o U J B F b u P H j F a i i L Z Q X Z 8 t W 7 n D q + s g U 2 J Y 5 + O C E b B u V B 1 5 u q h s h q b z H a i g Z C f K L S g B l 7 d 9 3 1 F Z P 4 B Y H A H B X w o a o p D 0 u P H l N l 7 9 5 J J v + E t u S 9 i O 6 F I 4 Q I c + J 7 D C N E y 7 5 I f B R a R U W l Q I W A O 3 J D 2 8 Q L T h M H 8 + q m O Y c e M P 4 Z f 8 i d m y I P x I C U 1 1 9 / P e l u X i / Q g P h P + G O r V n 0 m W 7 e u E I J 1 w e A r + l f 2 u g 2 D 0 D g D / / G r 1 q 8 f o / R E 6 C 8 l 4 + l n T 8 g d 9 6 X e n 1 W R U C l Q H o z s 1 V A O 7 i 9 r S 5 g Z g P P M d i 8 E F m i b o L q B s D b z K J j + C p h 1 A f N T Z k T f U W n A + x A N x F 9 j u A q 9 S 8 E g C w a D K o e Y x / i j p 1 I i 9 X 1 k M o N q 4 t H y 7 5 y p h H 4 r q 3 Y d q h Q o D 4 4 f C 8 i g b m W 7 d S d T l 9 q 3 7 y 5 9 + / Y x E T 1 8 J u r 0 8 J M I b 1 N F z n 3 a 0 B 0 w O J I w d W q R M o S W 1 6 T M i c J a 6 g c T A 9 I R 7 z 3 x w 9 p K 9 + s K 5 Y 1 p y R c H V 3 R c 0 U G J W K h T N y i r d h V K p y 5 l G Q K s o d p i q 0 y e 3 N 4 E I s h B o T 2 o E r f C F V m k S v t I 6 m H n w s K T 0 r n z Q H O c u D A B p s C 6 4 e 5 z Q r M 9 I 4 s 3 b 6 s U J l + I / A 8 6 y e u c z Y V X 5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 G u i d = " 3 c 6 7 a 5 c 1 - d 1 4 5 - 4 0 1 0 - b f 1 8 - f f d c a d c a 3 9 8 5 "   R e v = " 2 "   R e v G u i d = " 0 d c a 4 5 7 c - d 3 6 5 - 4 a 0 e - b 9 c e - 6 5 6 3 e 6 a c 9 d 5 6 " 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1 E F B B B 8 - 3 D 7 0 - 4 E A 3 - 8 9 E D - C 1 9 E 3 2 1 E 7 0 6 1 } "   T o u r I d = " a 5 f a a d d 6 - e 1 e 0 - 4 b 2 2 - 8 0 b 2 - 3 3 9 3 2 2 7 0 6 3 5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D k y S U R B V H h e 7 Z 0 H n F v 1 l e + P P B 5 7 3 H u v Y 2 P j A g y 4 9 w a 2 M c U F Q u 8 k A d L e Z t M 2 2 Z e w 2 W Q 3 J C x v k 3 0 k W U g e D 0 I o w Q 6 m u Q 3 G x g X j c b f B v e J e x 8 a 9 j / Z 8 / 1 f / 0 d X V l U b S j M f S e H 7 + H O v q j s q V d M 7 / 9 P M P v D e 3 I C i V S B k F 8 7 f I M z + d p E e / V r r a n H P Q V W m 9 c x g X 1 Z X G K r 2 h V J U T S e K g U h O l u 5 U m c q I E X F D K V g o o 8 d N P k C p V 3 p O i o i J p 1 K S l v D T p b Q k E + F s l U k G l Q K W I 7 z / x e 9 m 8 Y Z c e D V b 6 h T n n o J X S H u c w L q 5 V + s w 5 j I l T S q u U L i r d q V R f a Y N S a f G Y 0 i v O o Q t W x K p U q S p v f z R X q m R l m f O V S B y B 9 + c t q h S o J P D k f T V l 7 + 4 5 e t R f q a c 5 J 3 J A q b l S I l 9 l e 6 V l S g 3 N v f h A 4 H Y q o X 3 6 K s 1 W S g Z o o 1 p K Z 8 2 9 S C C k X o 1 Y U + m U 0 V D B o P N Z J n 4 4 R 3 J y a p j j S p S M S o F K E L 9 + e o t 8 O u d z P f q t 0 m l z T u S v S o u U / m D u l Y z H l e 5 R G m X u J Y Z / V O I 9 U 4 H V O b H w / 5 S + p X T O 3 P P C C l a V r G x 5 9 + N P Q m c r E Q + V A l U C V i 2 t K T / 7 3 v f 1 6 F + U E B 4 Y H O x V a u k c x s R Q p T w l V v h / V c J f S h Q w e T X n M G U g 6 M e V f m z u h Y G g z Q v d 3 i h V s y 7 K h Y t o L O B o K T f q 1 a k j R 4 8 f l 4 a N W 8 g r k 9 8 N n a 2 E H w I f z F 9 c K V A x M H 7 Y E r l 4 8 b / 0 i O C C d d T R M q 8 p n T f 3 / I H v M V 7 p b a V k v l 6 Y 2 s 9 v g c F h 9 F Q Q S 0 t x v o H S S 0 p 3 S H b V q n K x q M g E J x w M V 9 q o d E T J E b A a N W r I 6 d M j 5 J 9 + M U w G D W e x q I Q X l Q L l g w V z 5 s i v f / a k H t V 1 T h j 8 W e k J 5 z A u H l H 6 P 0 q Y d f h K l x t N l Y g E I q x V O O E C P l Q f J a 7 5 O a X 7 l X 4 h N V V w T p 2 2 Z m 0 0 M A V z c u q p f / V h 6 E w l L C o F y o O x Q 7 6 r f g P + g t V I Y I J S L F O H y B t f 4 U m l X k p v K b V V S j e c U K q t 9 K Z S H a W X p W r V h + T C B T T p O K X 3 l f Y p E V x p p r R f q l e r J m f P x f a v s r K y 5 N V 3 p 0 m d e n w H l Q C B D z 5 Z U i l Q i s J D h + T R 8 U T S 6 i n Z l d z m b C x g y J u V 8 E t + q H S j U n k C o X h a i V A 9 2 n O E k l v w E 8 V i p T V K j 0 v D B g 3 k 6 L F j a t p a H 4 q F g c h g G N n Z 2 c Y U D D 8 m D A S r T t 1 6 8 v r U m a E z V z Y C U y o F S l 7 8 3 X O S / 9 4 U O X c e h r X Y r k S I 2 w K z q b F z W O 5 o r Y T m 2 K F 0 X D p 0 a C m 1 a 9 e W w 4 c n y K 5 d + D z u P J g f S B p j z j 2 s N C Z 0 7 I d / V k L Y Z i l F s 0 V V 1 U j h 4 E U Y C N z 5 8 + d F e S l 0 5 s q F 1 6 i + 4 j B 2 S F + Z 8 n Z N j z B h + i B M f D 2 H l G C u e M J U E L o t S + D D d F G q o v 5 K o e T l X Z A 6 d c 5 I i x Y N Z O v W r W q q 3 a r C h C A R + k Z L W f p S y Y K o J E E O B A j N S 5 j / Q W O q V a / u F 3 F E 6 3 2 k 5 L / G F g W D U i M n J 3 Q v D I Q p E G g m 4 4 e O k v M x T M Q r B c o x 7 h / j y q K x Q 4 a p K b N P f a b / r / f d + L k S Y X J W 4 0 a c i I O / K B F K 5 z V t S U 9 p c c Z Q 4 8 a H p X u 3 r n L m z F l Z t W q V V F O f Z u 9 e w v U i a 9 d O l 5 4 9 e + g R 9 6 m 6 G M Z p B Z E 7 r g G N i g l L 4 I F F 4 Z g S c E y 3 s 2 f 5 b G H f B 9 P N C a / / x g g c E b 0 c l / B U r V p V c l Q I T 5 / h 2 u z j w w g G R + t j i m T C i N G y 6 J O 5 e o a / X 3 k U m L J g 6 R V p 8 t 0 x f I S c O 0 e J U K S / 4 G i G R C s D M M H a O Y f F I L q X 7 x y m j G 8 r / U F 6 9 e o l S 5 c u d U 6 F g G Y 5 e 9 a p f O j Z s 6 c s X 7 5 c m f k n e g + f a J q S D e f / X o k K j i y p X e t Z C V S p I s e P 4 / t Z E N l j M X A Y I U u X V s L m D j g X n y 0 I s 2 c p V V H B c i K C a D x b k Z E r v / z d D + S G 3 g j 0 l Y X A 1 C t M o D B P J g w f o E y 4 W u 9 1 c 0 4 W A 4 Z K 1 g r + k 9 J a p f + t R J F q a Y E J 9 3 X J z e 0 g 2 7 Z t d U 6 5 0 L 5 9 e / n i i y 9 C 9 7 j f W e 9 f r 0 c U x p I z s l q H Y / / y p n p 1 6 5 p A R B h o M Q I w b t y u 9 I F z W A w 0 Y R 3 V T n v 1 + 9 v m n A o B A T t / w f 0 a w 6 X D V Q 3 k + b / g l 1 0 5 u K I E C l P n v p u H y 8 l T U / W e N Z E A 5 k 8 6 F I K S Q K 0 l r V u 3 V v + I w l s 3 8 O E w 4 w C m p c O 8 1 1 9 3 n a z 8 z B b Z o m 3 x B d E w / 6 7 E A v E z J Q c 1 a 9 a U U 6 c i q y A c 4 D u 5 B c w L F g r 7 3 m 5 g E v I 9 o p G D U k W 1 Y D g x 7 K B B o 8 b y 2 v s z Q v c q P q r o c q P f f 8 W n C 7 p 6 j h / W X 4 U J k 8 g t T C A d h A n f J N c w / d W d O z u n I t A 9 d P u O E s K E a Z k l W 7 Z t c w U Y C H k H p F r 2 i 3 q L H x g W J o A w 4 R + B S B / I L U y t j L Z x + 0 9 W m K p l Z x c / j + t 0 r h l h Y U 3 O M 8 9 D q G x V R 6 1 a t S R 4 4 b z 8 8 7 e f i P g t K j I l a 9 9 k L M Y N / a 2 y G j 9 0 u k W h F i r p j y G 3 S d M m Q c P 0 s 2 b j 1 L t B s h j z i x 6 r O z i h o E r h o v p F f 5 E B / Q c 4 p 0 y p 0 6 P q 2 3 x X b / 1 L o 9 D S 1 O b Z a n I 3 6 t f H X N x t h O 5 M K P h g B R A Q m L D P i x b O V V I U b G s 0 V I 0 a Q c n O b i s n T 5 6 U L 4 8 e l U C w u q x Y Q s S x 4 i M w 7 d N l F d 7 k u 2 X A U f 0 f Z r n B 3 E 8 P / E 7 J F t o 6 G D J k i M y b R 9 F q G y X a N o D 9 e S h 0 J V h h Q W H u A 0 o v K k M f l z o q J M e M X z R a 6 X o 9 9 6 y v 0 L h B U v f w k S M m j + Q W I o C Q 2 O f z d 4 S J x 5 w 4 c c J E G 9 H 4 C I / 7 c R b u c 2 g 1 P S H n z l 2 Q 7 / 7 k p z L q d q o y K i 4 q v M l 3 y w C E i O L W d B I m k s a R w g Q a N r R B B C t M / x m 6 B e 5 k L E E E I p T / o T R b b h l z q w q T j T b i z / x C 6 t T u J i 2 a k w w O A 0 Z H G A A m m 2 O e O V o L Y S J x 6 6 C H E Q h H 8 z i B n N O n T x s C 5 8 6 d 0 9 e v b Z 7 P 4 + z r W L g F j N w V j 8 / K C s j v n v m F n D u v F o L r 9 6 l o V K F N v g d u J U e D o / 4 N c / / y A I 3 j x V d C t 5 F w N I w b 3 w n d A n d Q I B x N G z 3 6 3 2 X W r N m q R Z Y q 0 5 4 P m W 3 V 5 d j x N b J 3 3 7 5 i s w z A 6 D A 3 Q D g O F R Z K A 9 V S x Y E E m M K A v q 9 I w Q D u 0 i N 3 l J D n O + / z G 3 M / K y v X 3 I K s k L A N H H i j E b z x Q 2 n M r L i o w l d Y E e l v L 2 + V I 4 e J e J V F y 3 i q I O 8 z x D m M g H / r u 8 0 v h W H r C M k X t V C 6 z 9 x z P u G / S K N G F y Q / f 6 L K w W j V I n 2 U 4 R + V L 7 9 0 K i W s d n E L A S B v R M C h s W p D G P y I m n w W t V R r Q W 7 / y 7 6 O B c / l e V b b 9 e x B c t l 5 n 1 4 9 J 0 q 9 e l R k k J 9 z Y N v o T 5 4 s V M E z h 3 J L / x 5 R v 1 d F I V 0 + / E 5 n N h U V B e T V P z H 4 B N 8 J f 6 S 8 Q I s 6 / V N f N f e c q m 4 / u E 0 5 8 J y M G z d O F i y g h I n P A P 5 N a Y U S t X U k Y X k t a v L Q G m i o F l J Y m C X X X n u f n D 7 z j j L 4 Z + p H v S / N m j Y 1 / h S 1 f g 5 + Y 6 o e E A D y T 5 h g m H c H V T t x 3 g 2 0 z s n i Y A M V 9 m H g Q 9 X V 1 + W 5 a C S 0 V 3 M 1 K Z c t X y 7 d u 3 W T B x 9 8 0 P h V R 4 8 e N e + P 3 w W s m b h s 2 T K 9 h r D G G z c M T R X 9 2 2 U 6 B a Y X r I j U 6 x U A Y / q R 6 G S V L O 8 2 C h t o w L 9 B o 8 T C Q 0 o 0 K W I O X V T G V O 1 0 p o E c + Z I S I f e c B w S U R j 8 L K t w J l z s t 9 N W r t 1 e T L S g n j h + S R q p x t u / c r W c d N Y A A 1 V U B Q j g O H 8 Z n q 2 P u W 7 M S L Y N g 1 F e N Q i S u S Z M m c v B g 2 K z k e Q Q t q N 3 b o 6 a j S p A p j G 2 u A r v v w A H z / L Z t 2 0 Y k m b 2 4 7 t p r u R A 5 p K 9 L a B 8 h / G I 7 1 + L g v 1 + f J O 0 7 X h W 6 V z F Q 4 X y o O 0 Z c F z o q b 2 G i o N Y G G k p q j a d I F f P O M c f g 1 y P G V E O Y 1 p l z z m u 5 h Q k Q I R u p W u i v 0 u m q q 9 R E / E L a t 3 9 W T p w 8 a T S L b b F H O 8 G 8 a I v D h w + r m e Z U c N A 4 a M w 1 P b Z + E x q E / B H C h F A 2 b 9 Z M h a i G 3 r a S g 4 c O y Y 5 d u 8 z f O Y + W Q p h 4 n X F j x 8 Y V J v D Z 5 5 / L v r 1 7 Z Y / S t i / u N + V P f X r 3 N q 8 D v v H A X e a 2 I k F 9 q I r z b 9 u m m n L 6 1 O V a I z 5 V w v / A N E t E 6 R N t o x o C 9 s Y 0 5 R a Q a w J o M e D 2 A Z 2 2 8 / 0 H 9 s q m z Z u l f b t 2 0 q w J m k 5 M g C E Q O C O t W 7 U y o W 0 3 G t S v b 0 w w T D q C F u 7 x Y O f O f 4 8 a B z X / u k n h 4 S G y b / 8 p N S F z Z P e e s B 9 E Q S z a C Z M O Y O K 9 8 2 5 i s y U O F G u 9 X 8 m 2 b Y d k q Z p + v I 7 1 z b 5 x 7 4 T Q r 1 c x / j n L V Q W h b z 7 k V 2 F w K b F S B g 7 8 b 7 1 l c h C 1 b 2 g J A h G Y b i W B o S 1 t l L E w D X H k v S V B t j L C D s / 8 l j 4 W Q e X D / s g w J O b T 8 p U r i 3 0 h V v 5 d u z H 7 H B B h Q 5 C I 9 u H X o I 3 Q W O 5 A R T D 4 a 2 n S u K H 6 R m j G q f q 6 t M w f c X w m N R E t 9 u 3 f H z o S W b 9 x o 9 x 8 M 4 2 W y e K k m n 5 O B Q b X 3 6 F D B 6 N F Z + V P j f g d M 5 k q j M l 3 x 4 h r Q k f l h a r S q 9 f X p V o 1 p s a i m X D C G X g C 3 F X d s U B p E A y N J n g 0 R A C h g S I n H o 0 a 1 d x o l 0 a N G k m L F i 3 k K j X 5 r r n m G u P 7 9 O j R Q / r 3 6 y e 9 e v Y 0 Z h u t 6 w g E 1 e P k k M h H I U g A r Y Z J W F + F p Z m a c T A 2 A k f A g u h e M L h F G u r 7 o E U u K v F a V p u A 2 r V q m Q o I G 3 S I x l O h W z 8 U y a B B A 5 0 j v T b 6 u o g y P v f z n 5 p z F Q G B / E U r M z 4 o c b E o I L f 0 t 7 5 T e Y B g g d P + n p 3 9 T W V a O 5 e P a m y q 2 G G 2 + C V O 7 d o 9 I z t 2 b F M G R p B g M n 4 G A g Z o D 3 q a I t G 8 + Z N y / P j r h p k t 2 q l w 7 N y 5 s 9 g f I q S N f 0 P 1 g x f 4 T g i Z z U O 5 Q a g c I d u v / l H t W n X U J 2 M 2 x s c R r S K Y j Q j Z c T U n E b C 7 7 r p L l i x e r L 5 R f D 8 q G r X 0 W k 4 X X z P A R 6 u q A v r u H M q w M h s V o l K i f I U J h g / P k n C E C Q Z G y B A m M D J 0 G x v b t x 9 Q Y U K j k Y i l m J V + J r S E F a Y t S k 4 / U d 2 6 3 a W w 8 G U j F H n X O Z + V Y / J A b s Y k p D 1 0 m L f w V 1 8 x l L x F W 1 k Q o T N l Q Q o C G g g T j z t z l j D 3 x + Y 8 2 s m C o A n C R O g c A Z w 4 c a J e f 7 A 4 w J A Y 8 A 9 P S u d O k a Y 5 b R + Y o y a R 7 P P 7 Z h J l v M n 3 2 X J v g + C l B v 1 K g A J U h A B M V n I P b P E W t 1 o s V E G g W h x / h e c g D J R E M b L s G h U c e p o I + e u P I 4 S T y U E F 5 N S p j S a M D c P B 2 G P G j J H B g w f L A R U C L 9 5 5 5 x 0 Z P 2 6 c + k W N Q / k k F U g V A r p t e T 7 + V q u W L V U 7 7 j C M 7 F S N w w s B C a r Q Q Q D / i a r 3 6 1 S A M S k x D w m h 3 3 T j j d K 6 T R t p 1 a q V C t / Z 4 k B F y S B o 4 5 R U N W w Y r Y E R 3 k f G U o e Y 2 c h 4 g f r h U x 1 D R + U F m B / z j P H I N C j S I v 8 1 J T c w y 9 y d v D D p J j U P h y p z / k q P e Z 6 N o o V N s B t v / J v + z + Y A k Y B p 0 T 5 E 7 z D x C H H P n T v X O P R e o D F y V G i q K / M T f E C T b V f h g f n R Q G i C 3 X u c z Q w Q M H J N 9 p h 8 1 M U i 5 / s k X 9 X 5 6 q t l 3 b p 1 p i t 4 / / 7 9 M l Y F l V D 4 + v X r Z f f u 3 b K P e H / C 4 D t w o o 8 F i x Z 5 2 k P E j C t D S 5 4 J J Y I z F R k d N n / p + X j J 0 / I C p h n a x o 3 3 l M I J T D H 9 V p 1 N t + 2 K F V Q / + C O 7 a i x H P x I 0 I M Y C w n d O h Q c B u e 3 W W 4 0 f h B Y i G I E w U d 1 A c A N B I o B B 5 Q S w 2 g z B B 2 1 U C 3 0 w Z U q E m f j W W 2 / J 5 i 1 8 3 l T A 6 D M H 1 v y k D M o N T M l x Q / u 5 f u E M / P f h k s 8 y N i g x q j d B g M s J K s A Z H H m v E v 1 J t D + c V v O p s W q G A 9 K i x R H p k D u u u O K a l T 6 e i d S 7 d 2 9 Z s i T + K C 6 i b A g m e S H M J E x A d 3 d v x 4 4 d j T Z D g 8 C 4 j z / + u L z 8 8 s t G w D D r 8 q 6 9 1 t X h G z L 1 Q k K F a V i n V g + p V W e P N G 7 U y C R 2 y X e V P X r o + 6 4 w k c l P F 0 Y H I t 6 f p x o s l A r I N G S s y b d 6 V X n 7 T n 6 w t X U I V a E S p h 5 1 b g f U p K k t j R u P k H n z 5 6 u J t M H k h E r y N 0 x V Q y h P E w t U R e R d f 7 1 s 3 L h R V q l g M A U J / + Z q N c 8 G D h h o N J E V J v D a a 6 9 J 3 n V 5 x T m l z 9 e s K f a b Q G P 1 t S y O H T 8 u u / c t M g W u n x Y U y N Z t k X M j y g 7 L 5 e b R N 8 e M E K K l M h W q o T 7 P S A 0 1 q n d 5 5 5 1 K A g z M + k R 1 + X x O m J x R r m q T t e s 2 y O C B / S V / Z v R 0 V U y t p k 2 b S t + + / W T H j u 0 m m L B y 1 S r j s 8 T C D T f c I C t X r i z W L I l g x P D h J p x O e L x l i 5 Y q j K t M 6 R B h c a 4 h n O z N U T M x a H J X 7 r q 7 k t F J C Y v B a / 5 G g 2 v 5 e M 6 r + r 6 5 5 n 3 9 P k f + 4 s + M 9 s w 0 G D M 2 0 y g Y 1 P 8 u O 4 j 2 E e k D M C M + C D 6 Q I 0 y g s L D Q 1 L E 9 / N A D x g z z w / V 5 e W a 8 1 7 v v v m N M w v w P P 1 R N M 0 B u V f 8 H z e M F C V X 8 o M S E y V Z b i M z + + G M j h J 9 8 8 o l M n D R R t q g v h I 8 F I l + r q T J 5 U + n e v b t + 1 4 l / z 4 H A P v U B w 1 U a s X D t N d c Y z R c M t i l u d v S C 8 x O G 9 o 3 4 z T O F M t L k u 6 W / d / z X 5 Q A R N l o 1 9 F s s r h C P N u n 2 7 N k j L 7 z 4 o g p C N R k 0 0 K k S c G P L 1 q 3 S t E n k + L H J 7 7 w j U 6 d O N Y G B k S N H m k 5 e j t F 4 X / n K V 2 T 6 9 O m h R 5 Y E G v 3 8 o 6 C Y n 9 Y s d G 7 5 H C I N 6 x 9 T x t g n U 6 d d L b f f f r v c e y / + o Q U h f 4 Q v U h B I z I 4 Z 8 4 5 0 v v p X + l z n d W I B 3 8 g W 1 b r 9 N z c I m M T b / S O d o Q L F F 5 B Z d P E i t 5 c b b M L m 7 b C N j V k f z 5 b a 6 v R 7 Q U M g x a q U E t 2 n z H v T T T e Z 4 9 t u u 0 1 2 7 t w l H 6 t m Y X r Q v n 3 7 j R 9 m O 2 A T w x Q l / 6 g c I f Q d O 2 2 r P T g v r V q 1 k c Z q f j q R v d / K z J l b 5 G 9 / + 5 s R L C f M z 0 4 d I N w I i V D w 9 + n T p 8 m a N R 3 l B v X v K N D F t L x j w g Q Z O m R I q I v Y A R q Z 3 B Y R x o G 6 w P g J o K 0 b f O n 3 t M N E / v b p T o G P l q 1 O x H Z I G 0 x + s 5 H 8 8 b n I W Q m X F 3 y R J Q M N Q x 4 J B r J 1 d a B F 8 x b S p 0 9 v W f D p p 0 a 4 0 B x o M u 6 z e r d s 2 d L U 7 h H y J p n 7 w Q c f m I S u D X C Q Y O 3 a p Y v T w q G v / / l q W 6 3 h B d c Z / q n v v e c e N f 0 m F W s p C / J W 9 h y R P q r Y c 3 L G q M n K V F o 3 M H G L T J K Y i n J 3 e B 2 z l G u d P d v Z E x g z z 1 4 X b S f U G F I 2 x X d h H + M G 5 / E l i W B O L 4 i d Z k h H Z J x A 3 d Q z 7 B e k B / 6 v 0 j 8 4 h z G A x g E w H c z W t 2 9 f O a s + F U K i 3 G N y U 5 i G A G 0 0 d u x Y U 7 P H I J Q p U 6 f p 8 Q k j Q G i V G 2 + 8 U T 7 / / H N j B h K N W 6 O M i h l F I h a B Z P W P D r 0 T M E B T W e F 5 S X J z R 8 r R L w f p a 1 Y 1 Z i c g g E K r h j t h 6 0 x G I t p H R T y g n Y R N D M I Y P G i Q z F f f L B 7 Q V P h G F O J 2 y M 0 1 y W U W g / f f Z 1 + q S C B Q 1 h S c u f R z c z 9 T U C l Q p Q Y r t + P c + 6 F b 1 2 5 y 4 e I F E + a m i g E h u O O O O 2 T z p k 3 S X h k r P z + / W J g A m s x U N / h E 2 O 6 7 7 z 5 5 8 0 1 C 9 N F A k P B N 2 r R u L Y W q A S O r G O x Y Z V o z e C + 0 C w G E c I L 4 m m 7 d Z M 2 6 d Y a R S Q Y T + Q t P m X W z C J O Z I o t v O 3 X q J J v 0 8 w D K l P i s 3 p 4 s v U K l 5 3 R x + a Z p J e m i W n X B g g X S V j / v J 3 o b C 7 3 7 9 Z d n / s D u k Z k B F a g 1 G S N Q f / 1 z Y / n L C z B F O g H H P 3 b F d a t W r W X 0 6 F E m X 4 Q J R Y 7 o n G o q m A n m J W Q + Q X 2 N / S o A O O J U O b B 6 W w Z 1 E J C O H T u Y a K B f / R 5 A C N l c g O Y / t M C M G T Z w g b 9 D 9 + / / U n J r F p z + c D 6 K i K I 3 V N 9 O m X 3 7 T g Q B X 8 w N g i i R P V + 8 L 0 l g z N U N K l B U v V N 0 6 1 4 s A I K E J k X g W W D Q v F S u T 1 L z E 1 z V o Y N s D m l M w G N m L I o u x 0 p X Z F T Y / N U X y 1 u Y q E A g C B C v F S N + + 8 L u 3 b v k t D I W k b k p U 6 f K 3 H n z T O j a m j T U 5 R 0 8 + K U 5 T y h 7 r W o J m C h P n X f 6 n a h 0 G D 9 + n B G 0 W M J k Q e H r r F m z V O s 9 G D o D i M i x X Q 9 D U S i J o l z r B 0 q O M P V S j U L O i d e m C s N t X i G k r V v D z N 5 A C F 2 4 V M L f Y B 6 P K c p 7 d + 2 a J x / P 6 W 0 W D Y D Z 6 m 1 E R J h 4 P G A B I G C B N m Q n E T 7 v N o 9 m R u D c P J D u l F F h 8 x A P l h P I L T E x i T d l V o N + W 2 Y z a v d 8 v L z Q b W x g 4 l F Q C m i m c 3 f L w u z B Y J G s X r 1 Z G j X K N f 4 T l Q s E B Y 4 d P W r K l e b N n S v v v f e e 9 O v X L z T i y x 8 8 h 8 3 O M P k 6 d 7 4 7 d B Z w 3 e T A m F n B A s G s Q j a o 5 n P 9 V J Y u X y 5 F o W s i A N J R N Q T X j P / 2 p f p l T l m T 3 x d f I D k 5 L x b 7 R n y u d m 2 b q 3 A 4 E 5 3 Q V h T v f v j h h 3 L n n X e a 1 w Z o J u M 7 K t C I f K 5 p 0 6 a Z q U i Y r J i u X h T M c 9 p J M g G B W c v X l i u b p o p D B 6 r K P T f j X J c P u n T Z p c x x s 2 z Y s K E 4 o u Z G r 1 7 j 1 M / 5 N G J S k B / q 1 2 9 g d s i Y 9 w l + Q n N l / H D d n b N D R n i 7 l 7 Z t 2 p o q c S r K 8 W M a N 2 4 i 7 d u 3 M 1 q H Z C 7 E 3 0 g Y x w Y b x T n d w I k i K 2 u U D B 8 W V F N x r 6 6 y A R P g 4 H O 1 b N H C R P m 4 7 y x m k R F B / b O a s k 6 0 L 7 L a I h p U l y M s t L 2 T Y + O z Y A 7 S c W z z U g g y Q s h j 3 Y n w q 9 V M / O M b J V d g p A M y Z q b E f / x r S Z O E y h a b N v 3 K / K i Y J d 7 5 d W D p 0 v e M A 9 5 b / 0 4 d X R i 3 K c E g j p b 4 8 s u T c v z k W y p I 5 5 X I + 4 T N x 5 4 9 V 4 a O H O z Y O c o U y P K + M N b u X T u l d k 2 n Z p G V H W f / 3 n v v M y a h B d c 2 f N g w m T B + v D G Z s r K S E y Z Q V P S h m p w v y 7 p 1 3 z Z m 5 5 H D h 4 3 m o K i X s P g 1 3 b u r d m Q S U g t d I M K L i 7 q F C k e I 4 g k T 4 D M t X r z Y 5 N V I V q O J M Q k J v p C z Q p B t O w p p A j f O q 7 n r x x P p S I H Z K z J D Q 4 2 4 w U 4 D K i 8 E T I i b g M H f / / 5 3 Y 1 L 5 g d W U 1 Z Z I F 4 G H N W s + T 8 A 0 5 d t 3 f B S G c r o r L B o 0 a C b d u n U y Q Q u 0 1 C O P P C J / + h O b u u m z l O k o S Y I R 8 T 0 I J C A A 5 H K 4 P h j + z N n d a l q a h 6 c I p t P S l + U A 4 a U M i W q I N m 3 b m g Z G k s D h 6 h D A c X y B s v C L V I 4 Y M c J 8 B i p B 0 L 5 o M e Z N 2 B b 8 P n 3 6 y D M v v G w + f 7 p D B W p d h g h U Z O 7 j 0 o J 6 v C H q i 3 Q 2 K 2 j 0 i O R o I H w 1 a 9 S W o 8 f C S d t I 4 D e w y y E + B p N g X 1 W y I L o W D r i 0 b X t U m a m 3 X H / 9 9 b J + 3 T o T F a Q t A 1 + j a 9 e u x Y 2 G 0 e A 6 / e v j E k X 3 7 g d V S / 7 I m G P 4 O v h t O 9 W P w t 8 5 d M g d 2 U O b h K c i U V R r K y g w / x B w G 3 h x A 7 P v M 1 f 7 C E A b F h Q U m J Q B m g x z 8 6 t f / a o x B c m 3 k X f 7 x 6 f / T T p 1 T b e U S T Q y K i h R f h h i G B i G L l m Y W D X b y v n z 5 + I I E 3 h c y T I g h b X u J k H a 3 s P Y s a O e M u U a N c G c X F X P G 3 r I A v X B H n r o I X N N f s I E E 2 d l x W t Q R M N i Y t 6 j F M v v K 9 L 3 b C 2 v v P K K z J w 5 0 7 R 5 z M j P V 4 3 Z z S w Y A J / H g V u Y g O P z Y K 4 R h B g 9 a p Q Z z 3 z z 6 N F G 8 9 g O 3 W u Z J u u B N f H 4 X E Q 3 w U s v v W S E m n A 6 W u v 5 X z F 2 L f 0 R + H h l + m u o 1 S t r y H c e 9 W 4 O f a n g t F / A R O S C 3 C U 1 0 U C Y / E 3 B a L D N j H d m g t e E o Q 8 o 3 H C H q z R y 5 H 2 y b d t K 0 1 S 4 W l f q + g 0 a G B / H D p D k + m B C m J Y o 4 o o V y 8 3 5 S L B u e n 9 m z i E c f Z T w 6 9 g l J L I g d Z j 6 Z p i W a 9 a s M W b f p 5 9 + q q Z t Z 7 P 3 7 5 4 9 f p X l 1 e S B B + 6 W N 9 5 4 o 1 g 7 Y d Z i D q N Z p 0 y Z Y j S O N / z P 3 2 i 1 B + 4 k M b 8 B C x o d y h s 3 n p M 3 p n t 3 6 0 8 / 6 L f K j 5 r e 9 M s f l 2 e r u z M S D N P E L 7 o X i U S F i U 0 A i O Z 5 c 1 b 4 H a 2 c Q w M 0 S J j x e f v p 0 1 u Y P B Y O P Y x I H m f w k C G m B G n 8 + P F y 5 4 Q 7 T H J 4 r T K 9 0 1 5 P A S 6 F u 0 y Z Z d 4 F 3 6 H f m s m 1 Y 2 p S Q Y G w R w o T m D N n j v F j Y H i E 1 Y w O W 7 L Y C H A o l R S B T p 2 2 y 8 K F C y N M P U w / I q X s Z k 9 9 n 3 u 3 D 4 s 6 d c L a j u E x F g g Z w Q 7 m Z z R t y m O i e S P d S D X U e r 9 v O 6 1 w U 8 / O + s V y w e W B J l K j x k k Z r a b K u 3 H H D R P F Y 6 t O i / Z K r K x + Z h e C g + O O W W T 3 w 3 W D a g K 3 Y C E M c 5 x D G a l M P V 8 e e + w x W b 1 6 t f E r S J w G g 6 Q Q S L p u l z F j Z q r g U Z l t 2 9 W p O q D t I l G B j 4 W 2 a v p m m 2 J e T D 5 8 K q o 1 C F R c v M j c i k i P o U q V Y y p A t u Y v E j y H P J v f Y B m n X j A s a A Q f v P 4 X J u P 0 g s i o a D o i I 8 L m 5 d u u k S c D B g w p Q Z i A 1 + R B + 8 T y Y a x w + A k T I C W w 0 R w F A o T g q c C 2 Q 1 O a m S g i 1 R X Q r l 2 H l d l 4 P Y Q O v + R q F S Z M N w p Y 7 Z e G s J d W m M B 6 2 b J l q / F 7 D h z Y Y 4 Q J o L m D Q a 6 P 9 y L q x 4 J B 5 b q / M A G e Q + m V H 7 y z B P E H v S B Y w U D T 4 o + Y p p Q R G 6 6 V L z 5 S X 4 G d z e P N 7 q b C P H 5 1 d S S e V v q F c x g T a J z 7 l F F v 0 l t W f i c M X a v W P 6 u A 3 2 y 0 k w M K V v H z n F C 6 A 4 T R X R 0 R C 8 n u l V V T m d t p 5 6 h d m 2 m y X J s X b K K N 9 i 3 5 / Q m w e I G P t W 7 t 2 t C 9 + N i 4 p r o v f 6 Q T Z Y Q P V d 5 w K m N 6 K v m 9 P 6 a I e 6 v O R E C V x M + c w 7 h g 6 I s d 6 + z g 5 M l u 8 u a b z 4 b u W b i 7 a M F j S s 7 O H P G B v 5 Q Y G O p C f g g / j X z X g w 8 S M G G v 4 t R h 9 6 Z y g 1 D 5 e v W x 3 I j l u 6 5 c S p L b z R f p R 4 E 5 n 2 1 I e x 9 q 2 H X l v a s G w D k u 7 z 2 m X l Z C O P w Q H v 7 i A H P P H U h A S 5 H 8 L p 2 p 1 7 J l K x k 2 b K g J J F B L S A 4 I n 4 Z w O f V 4 + F P u w E E y 4 H W I V m 5 z T V P C v M N f s o l z m 7 z 1 y 2 E N G H p C f v V 8 y X M r L i c i v c o 0 x I X z z h d c / i B M T / Q r E f D j E 2 F L Z m 1 C 6 / D Z G O F M M p Z t c c L D I K N h / b A H l J i F P k j J r Z V Y d N C q y Y E w 9 d C h Q + W p p 5 4 y 2 q h 2 7 V q m k o E y J s L l A O Y m w g g N H R o 9 O z 1 R 8 D p M b G K U t A W C 6 v a Z v v O d 7 / g K E 9 i 0 P p Y P m j 7 I i M m x 5 Q + S s A A / i j V n j D Q v 7 r p H y N h E 2 l H x D v E Y N m / m F s e b W 8 7 X k t z c 2 6 V j x y d C 9 9 1 N d z 9 S o l C W m d / k u t i p P t 7 2 m L w m s x l e V 2 J 2 O i P J m I X u x g u h 2 5 L w S 6 W b J T t 7 r c k v U e b 0 w g s v m E A M 9 Y I w N N U K V m t Y O L 1 N p T N o J k + e b P w m Q E i e B L o 7 1 x e r g R I c K c z S b z G 9 / z m f r B I h E J a l g g H T y w I G m q F + x P X K A J h Z C J n d y 8 k P V E t Y p j s l w 4 c 3 l a 1 b 7 Q Y D k d O N n F A 5 Z h s b V C e C 3 y j R w k F F O W A z A T f Q q r w 3 7 R k W 3 C d x a / 0 w / D / 2 Y 5 o u g w Y d l r V r 1 / r 6 L I S 3 v d E 2 i l h p s 0 g d 9 G H h o 5 4 2 p h + 5 N I T Z D c 5 l M t I + b H 7 q d H n I P L k R 3 o e d M P x t d F b r Z I s z Y U g n x G w F j A S v H 6 j x S w R o O v q a b N k S r e 1 u o B 0 R d h K 7 v K d 9 X 8 L 5 b H j N f S K U T o n U n D n V j U b y A 9 c d r m q n 9 l D 1 6 4 k T x U 2 B q e E V p e r F G o r a R C 8 4 x 6 w J P 5 i v 0 c M f 6 U Z p b / I t W x i 7 q a 7 s Q C W G Z T 5 / s D r H i j 7 F A l n + y E R m Z M 1 e a k A 4 Y n 0 n m G g w b S w Q 8 O C X Z y 4 E n 6 m X b 2 1 d b m 6 u W Q T C d Y z O P r 7 g r 3 / 9 q x l 1 R j m Q F Y z E Q X H t W f n o o 4 9 M t Q V j x L w g E m i H 2 n h B P j L d / 6 W 9 y V d 4 0 K 6 S l w p s e h Z d d u M F b d t e n y I e 0 G a 0 d a 9 a 5 Z 6 H 8 H D o t i y A P 2 b 3 k r I 1 g i X 9 n A y T C S 8 c J 0 5 8 Y b R o u O B V T I U 9 n 5 V S p z D C r R k I 2 t Q p U 0 z l B E M 3 U w V d y A y B o X r C i 3 r 1 U t W A l x 9 p b / L l d o 4 3 z y E R f B S 6 j Q W 3 v x E J m I 3 m Q W b I U f J D n 0 6 i w E e g b s 1 2 o z q C S z C j r F B b y d b + J R q N j B S A n J w / m 4 p y 2 3 X M Z 6 U u k J H Q 8 c C o M U L f j H b 2 + l n J g C h i e B w z O b j W a l L e q h r M z o C H C c K o W l U / q 4 c / 0 o 1 0 S f M 5 m 0 b U q U t p B Y r s P l v N A D 8 N E 3 v H 9 n v u u c e U / V j / y Z 0 / K Q m U y k T 6 X E T x I v u A L i f g 4 9 t v D 0 9 R M k 2 E q n X Y K p S 6 u U Q E h V I k Z 6 o s c y C c 9 o x k g O n o F M s + r 0 R j I 6 3 / j 6 r m + i Z / V v i N P I j m k X S i t C 8 9 q l 0 r c T M r N k a F b t 0 m E Y L K K h 8 t U I R z 0 T D 4 P 1 Q 6 0 6 f D a l p S m 7 c b t K z T I h 9 e g X m / P B k 1 a p M K m n P m c u K c X s 6 y Z d P M 0 E 3 6 r P h s D G T B D B s 7 d p y Z H T h o 0 C D z P Q Q C / q Y k l e 8 b N m x U z f 1 j v Y f Z n F g J k Y X z f R J 9 / L a 5 D x Y s Q I s y R g B E D 2 z x 8 k f a 0 f w 1 m + N 7 4 5 c Z J H a H X 5 + 4 q V U S q l Q Z p h q H 1 3 N C 4 w g P c x x Y m d E q d O h S E U B X K S 3 t f r u m J w p M R U w o O 8 m V A Y + j R o 2 S t 9 8 m S U v 5 E M l Z b x l R e S E o X b p 0 M y 3 0 R U V B u e a a 7 q b R b 9 6 8 e c U D L j E H + S 5 o Q a c w 1 1 s h M W 7 c e C k o O K 4 m 4 0 f 6 G q G T p n n y 6 8 5 h B M g 1 u Y u H G 8 i Q I Z P 0 / f z C 5 O T m S F p P V b L + Y R 1 p 0 u y w T J 6 d z B Y 7 5 Y + 0 D 0 p U z S 5 L e a + r P / x c d X o n F 5 t j R J s Q H p r i m J d A m z f z w x G s 0 g g T 4 D U I P V M X h 7 N P V A u G d T Z n o 2 Y P M 4 f r K G n e I B 2 6 m G B 2 H f Q r U k 0 O f f r 8 1 v R 8 I f Q I F 5 3 A f A / h a b F i j j d v 3 m y 2 A i X K y T w I 6 v q I 7 i F 8 m M K t W x / V c 2 w 0 Z 8 F + w 1 R t u I M N f 5 Q a N Q i i 2 A E y m H m H Y w g T G K C E A L o / Z 3 d p 1 T Z e s 2 d 6 I O 1 9 K I f K A r y O 0 3 6 A K U e 0 C s a g F M Y W b X I O I S h L U P t G l y q M O G N G f n E A I B L x R 5 E 5 N Y V u 0 3 e W E g J W T a 6 6 6 h 9 U k 5 i T M U A n L L 4 I u R 2 C F x / r Y n K / d O u 2 W h Y t W m Q + M 6 Y X F Q o k V c M m a h j 8 n Q Q w k T k E i d I h R n 4 V F C z U R Y f N s L 0 C T r E r A s Q 1 c / s N G T 8 e i 4 C E N A t k o l E 8 9 3 q / X f o N x q z 0 8 k Z 6 0 R X S v j E h d K s G x O j R x g w D r L C U v f g x U V m B 1 2 f U l 6 P t 4 m l b z K H o n S g c + L T H G m Y 9 L y N G n J G z Z 0 k t 2 G 8 L w b G v Q x U C e 2 n R e E j Z E F U e I 1 S I 3 p S F C z 8 1 C V S u j 4 W F E i B C / P G 0 M h q L y B 5 z 9 d g J n s W B 4 t m 1 a 0 l Y P + M 8 K A J c j 6 O p V q z 4 k w m E p I 6 9 0 n / w q e J P m a 6 U G X P 5 S g W S k u F m Q R g G v + D + + + 8 3 r Q O 0 b L u L N S 8 F Y N x 4 u 7 8 7 I G m M C c Q H 9 i a A 3 T W A k U C 7 R k Y T E R z 7 O v h o / t i 8 e Y s p g E V I E C Z G k 3 m n E S U H W v x t Z N B b E b L e T D Y 6 d 4 6 h / 1 R p O E W 3 i c G q 3 6 H S g R S K 5 Y k 0 p Y w w + U z + I W U 8 F L r V D 6 s r M Z E s V l k 2 E i M 8 T D S O v E u s 7 H x p A c N T s p O c P 0 Y y m M / O / H C 0 j 7 / v Q E C F u r j k K j i c F M L F i x d k w Y I s 4 0 N h v q X a k h E J a 5 Z 6 B f m 5 0 J 5 Y l E 5 R H s X + y N F V E v 5 g / D W 4 N b R w p D d l h M n X s E n i 4 e p I R I Z d q Q C w s + U w 9 5 i u Q x 6 E s D h T g + x O 6 W U J X p 9 c V m q g W i H 2 Z 6 c 0 i A m s V a v G a r 3 3 A 9 f i R E 3 X r N l g i l 0 Z o F J 2 u F u F d L j L r 2 P O x k s + F R G x t W 4 k n g r d j v X l j X S j j D D 5 3 p i S f F N Z 8 + a Y F c 6 Q f k D w g Z C 1 n Y v g B T k V d o o o T e b f D 7 x e W b + m G 0 T h 6 t a N 3 m o 0 N l h k C E t z T e T n Y s + B S A 2 T J D t 7 u 4 w b 9 6 H 6 T N V V q 1 x t 6 v 4 I f k T C W y l f E j 7 w 5 Y 1 0 o 4 w w + W r U T N 7 k y 8 u 7 I A 8 8 8 I B Z w Q F l N U S y / M w j Q t s 8 D q G 6 5 Z Z b Q m f L B j D S p Q x 6 Y P K F q 8 I T B V q K 7 + G f l K h e L 9 u 5 8 Z s 3 b 5 I p U 7 5 i N r x m 9 B i f n 4 h i p J Z K r l m w S T N a 8 P 3 5 I 5 0 o 7 f N Q q S I / P 0 9 e f / 1 1 4 x 8 w y T S e D 4 P 5 h y / F 1 i t E u r p 0 K b u x z 5 i R Z e O f + I O Q d m o a 8 I + h W 1 D 2 b e V Y A q + 9 9 p p M n D j R z C l n I U P 4 Q 3 8 N 3 S a K g P z h 1 X T b a M 8 f G b X h W n J w Z u B R C U D + J F 6 U j R U U B x / A / N x 3 V 2 C X B i R E o 7 f H L D v A q M m 3 U Y B w u Y 8 D 9 z Y 7 Z Q M W K g t S B + H 7 l H w l g 2 7 S u l 0 1 X 5 5 I N 8 o I k w + 6 9 9 H o i T k O Y s 0 T p 1 j T 6 e e B 6 e I V t v J D E z a 2 I H x M j R v C U B o Q l W J y U K w m v r J A 6 h o K M / o n z q E B + S t 3 p 3 L Z w s 4 v d 4 C Z m Q w Y o e b P F + l G G W P y f f M H s X 4 E p 1 m u N E A j e f 0 Q t v B k a E l p A g r 4 T 9 T A t W h R t j 6 K G w h U a h o K / D p 0 a x G v t T 9 1 U H Y V 3 j O Y J s f k + p 1 q l k m B d P k g Y w Q q K 6 s 0 u a j 4 Q J N 4 d 9 m A U d n 5 g f 2 h S g M K b N u 1 u 3 T j y L j O y M R u s m B D a z f 4 n h O d c V E y y H N R j R H e v J q + s O T w 8 J O x r J P 0 Q 0 b 5 U M k s x K 1 a R Q 5 P L A l + T I m Q s e M e u 1 C k C v w n o o d E u 6 h o L 2 u 4 / Z T E 4 f 4 i m Y m + z z k s B j M u S t 8 p b X d 2 D J v b N B F G f 8 8 l 4 Z E n j 0 b w Q T q T f r P 6 f 4 b Q j E W J O 8 7 N m 8 8 x P T 2 J d N k i T L H M J v Y m I r B B b 1 O q I C D C V i 5 s z 0 K h b F k C s z I 5 D U U e K n K P 3 n 7 9 p o e O 3 A j v c Z s s M J / p s e I 7 j d T 8 V N e n g m h e S F f K G J M P 1 K m b 6 G p c I M u W P V U 8 A 6 6 k P A 1 B i 3 g r P Z U U l B D R 1 Z o K Y H j y X P R D k e e i / 6 p p 0 2 a h v 4 p k Z 1 c r b o t I F o k L l N 0 n m H o 9 J h 8 5 z 2 H B W b r 0 C b 2 2 h 9 X X 4 1 r N a U V q + 4 r y H Q 0 Y M M C 0 w z B 9 N j w W L D W T / f l X I v e S S n c E C j Z u v 3 T O y S V A v 8 6 J m k 1 h J i M P 9 f b b b 4 f u R Y N G O g p l Y Y B 4 o J J i 7 t x 5 c v p 0 u G c o H r K y q h r / C Q Y j v 0 U + h m J U c l O M 4 8 I c p D A V g a A j m J 6 k 2 b M / l h 0 7 E m 8 h o a O W 1 v W w 0 x 8 b g c B N k p N z X u r V 2 6 C 3 t a R J k 4 Z m c i x a B L P s 2 L F G s n m z H R c A q K J I 3 H + h G g V f i e 1 D L Q h I 7 N 6 9 W k 6 e T K Y 8 K o y F G 3 a 4 h D z 9 o Q K 1 I 6 M E a u X S 6 v L U / S U n + Y Y P H y 2 L F n 1 i G J h a O k w 3 i m H 9 S o / I k V A e U x J T k q v C j K Q B M V 5 u i f f B G e / f v 7 + Z H o T J 6 A 1 6 I E Q I l m 0 l 4 b 1 5 f T Y 3 o x p + + f I V s m + f 2 W Y 9 L v D L q F F k c z I 7 C 4 L X s Y S J S U 4 N D X j m z H n 5 4 o s t p l C 1 S 5 e u Z q P o Y 8 e O e r S z l x 1 o R 6 d z N j 5 I M f B e 0 U n s 1 N k L Q V q 4 w W 8 v 4 f R F x g k U 6 N e 5 5 G 1 Z r r s u z 8 y c m z V r l q m C o N u U 1 Z N G O Z j b N h U C m J u V O p F 8 E U x K k I L H e n N b M D M m D / 7 W / P n z z d 9 L C h r Q 2 k E 1 B 9 d l A X O y s r M Q U L z q X v G 9 Q L M O G T L E P I a I H 8 W 4 V I V A L B 7 H j h 0 3 U T a q y 6 P r 6 f z g 9 x i 2 z n n S O f Q B a Q f m o 7 M v b z R S Z 6 9 X 3 9 0 n n b u l f 5 e u G 4 G C T Z k n U M P z W s v p U / H t g K u u 2 q t a 5 3 6 j S W j X w L S i k B T N Q X C A 1 Z x 2 d K b + 4 L u Q y K U 3 K h F g Y t 1 9 9 9 2 m Z d 7 J A 2 X p 6 t z A J H H Z h x b T L j H m d c x N / C p M U u 9 z m N B q B 7 2 g s Q 4 c i B Y s E q Z o t N K N S H Y j 1 n W T O w o P 7 U T Y r d B T w Y + G j d 5 M u 3 S s V b A p s 7 Q T C C z a t D P j B A r 0 7 e T e R T 0 W f i h 5 e T O N U G H y U Q 3 B a m 2 B m Y c g M V 8 b Y c C R T h Q w O t q F + j S I t n p m 8 M U z B f 2 A d i S B j E D E q v n D p E P z I W C 0 W q B x L f g M t J 5 E D t Q s D c Y q v e c c R o D g Q B u 9 l l p m M a H u k e t l Q f F H 6 d g q p 0 Z Q 5 n 6 W 3 l v X + C F j B a p f Z 1 o C Q n d i o E G D I r n t t k e N w F j T i v C 1 F 2 g t f J c Z M 9 i 5 k O 5 d B j 1 S y M m q z B Q f O 4 Y s E j 1 6 9 J R d u 3 Y W z 7 Z L F f h B m H l u s 8 8 P d t g L Z p 5 t i u R z F R Q U l G l 5 U y B Q X X 3 Q T e p j e U 3 r U 5 K b e 4 2 Z D k X C 2 h / s U r j V O S w G 3 2 d y a Y d F m 8 q + t r A 8 k F F h c z c m z / I m I 6 N x 5 E g V e e 2 1 S c a X o Q S I l Z 4 A h B c M Z n G E C d C A i G m F j 4 X G Q J j + p h Q N n O b k O n H 9 g Y Y h e F I S 8 P v Q U F O n T j O f g / A 7 s 8 b L U p i I T N 5 0 0 x B Z v 3 5 E 6 I w b N d V E v T e O M D G / w i t M I D l h 4 n v N V F Q x V 5 + B 1 L J t Y l 2 8 w e B p 4 5 t A m H S s 8 J Q T w c Q O G H n F S v y f S g z O d 2 b o g X B + h 9 l 5 0 W s P A u o 2 I V M F f p D t J E 4 E T B o i x I 8 Q J u q r J Q K E 9 J 5 7 7 j Z + 4 J 4 9 D H a J / m x r 1 s R K P z A 3 P Z l Z E b G x c I O a e p 7 f O 1 M o I 1 r g Y 9 G 8 1 b Y + L D 6 q V 2 f T s 4 4 m 4 o a v Q T B h 4 E A G K a K t W N 1 x f r 8 n 2 d n r T Y A C k 4 p 5 f Y 8 / / r g p G W L Q Y 5 s 2 g 4 x p h t k I C E Q Q i v a G w 1 M B r 3 n m T H K v U 5 a C Z F G n T l 3 T C B i u v L 8 / d O u G 3 y A X Z q x 7 T e n k R z N b k N / 2 + 7 0 z g T L W 5 A M 5 O Y k x V V b W + y b c T V 7 I V i M c O 3 Z E z R e + g j B w 8 M n s 4 5 d g B t I g R 4 E s 4 7 K q V + 9 i n k s i 9 e G H H 1 Y t 5 w Q S / D q A k w W R P s L a y S K s Q c s G u b n t 1 Z w L m 9 L Z 2 e + p s N f X z 3 6 D v p c V e P r G b A c y 7 8 9 v k G f u h U F 5 U 2 o L j d F O G Y z M G C M W h / I X l 5 z 8 x D 1 Z u 3 a 9 M W U Y U A 8 + + W S + E R y L s W P H q i M + 3 I T S W a U p a L X a h + h d 1 6 5 7 z S 0 a 7 t V X X z V h b m b T l R Z o O Q Q j F Y 1 T 1 l o K c / j M m d M y b t w 4 k 7 d j c W H U 2 I A B D d R f G 6 I L C t O K W K C Y E 8 j w T K 9 J i P b i h 2 G W h 1 9 O K j 6 q 6 w K p L l z U b 5 x J F F i y Z X f Z 2 w 7 l j L 6 d W q o 5 F 7 o T E 0 T t a s q t t 9 5 q k r 1 E q i g l Q n N h C m J 2 4 W P F S s Q i f D B / S V u 9 J A O S y Y x D J i H q T j Q n A o T w W 9 / 6 l v z + 9 7 8 P n S k 9 H n v s M Z M C Y E H x J q 0 x m Z m t t 2 v X f l m w Y K Z q 5 t A f i k H F h 3 s C L j 5 u c g b Q k i 2 J m f D p j I w 2 + S w W b U r k h 6 g h j R v v N m U 4 + E g w J K F q 2 u N p 0 S A o Y M 1 B f C X v 2 K v d u 3 e b A l c Y y w K B h A k p R y K E n Y w J R q g e 8 x F / L l l h o i 2 C A S g l 1 R 4 m A 6 o 8 W G S Y V + g V J k D 5 F H 8 v K G i r C 0 v o p A E D X / j c b m F C 8 y f H W l 2 6 l z 5 a m g 7 I e u K 7 3 / + 5 V 2 1 l I q 3 / P F t 2 b I t f V X 7 q V B 1 Z s + b v U l g 4 z y R K Y U y Y h 6 Q s V R S M G S P S h W A R w c P k Q U i o V q e M B 7 8 K I S A Z T L g c 4 c T H g r G p Z q C 4 F c H k O b E T n k 4 + a e T I k a Y r O F k f j O Q u 1 8 V C U B Y m p 4 W t e H A G U k a D a y a i O X h w f V m 8 + A d q b j L M k u S 6 e 6 M A C y o q + G E S x / R F + 6 N + 0 0 y k w J K t e z L e 5 L P o 3 c E 9 t y A e 6 q u J J 6 b i G / P P D c q K M M O o j W P K L I K C J k J I O K b i g j I b 6 v m o F n D X 2 W E S w p g I I 7 e U M i G M C C E r / J 4 9 e 5 U p n V H Q w 4 c / J a + 9 9 r Q + K 7 m v n 3 Y L 2 k D K r j K C e s C 2 p n S K W R r B I D 5 p 9 G B O t D n B E 3 x N F h G 7 d 7 B d c O x n L C p i R m B y M y P e n 3 9 A W r R K L A 2 S 7 g g s r U A C h f v T 5 6 p E h S p g g h C Y e 1 4 g V I T N 7 U R V G M l q H 5 t E p b K C w E X s J K c j Y N Q M E j m r V 6 + u M R k Z U U Z l e F Z W M 3 2 f u / X 4 a T l 7 N r L h L x Y w y 5 j J P n H i J H 1 O 6 g 2 A H T p 0 V A F o Z 6 r N e U 3 a W y Z O n B j 6 K z M 0 Y j M 3 W p n A D t 8 R Q R u + A 0 q h + E x O k j s 5 d q p e P S g L 1 p W c p M 8 U V A g f y g I X q H H T R F e 6 I i N M M J M X + E 8 E D B x 0 M A l U d k a H 7 N h j g h d 2 i G Y s o L 0 w E 0 n E E n q H 6 f C Z M N W 2 b l 0 s r V t P l 9 t u S 7 y 9 H r 8 L 5 q 1 d 2 z v W O H F Q X V G r V k 0 j S A B N y g 4 a Y c T / / v g c D A w l 0 s m + U f n 5 + W b B c Y Q p + f n w F U m Y Q M Z W S s S i G Y s O m s O S w Y O C J q r l D S Z g k o U 1 F z V l e c Y n I s L X q l V L w 9 g 0 0 5 W m 5 I f 3 R c B o t 8 B E T A R U s U N o v l S B Q P J Z 0 D S Y j 7 x W a Y I b + I L h K v 2 S m x z d m L 8 W v y n 8 2 1 U E q l A a y m L J 1 s R X v Z k z p + r 3 w O p K l M q p g r D V 4 w 7 4 W 2 f V N g H V S k G z G h M F J K B Q m i o J y p 8 I g B D h I 3 S f C B B 8 r g v z s y T t 6 A Y p A Z 5 L M y N R S o p w 3 3 3 3 X R k 0 a L A x W U v q 2 Y o F y r f C P V A l 5 w P d a J t 7 Q T 9 / h f E 2 i p H R p U f x 6 C / v J O a X U I p X V E R 0 E A b F m Q 5 K Y e E 9 a o r Z j Z N B c z l w I E f 9 h q o m y g Z T n z u X e g 0 f T I 3 v Q Y k P 5 A 7 F x w P m G t o T g U B L 8 k m J S J J 8 p a W C a w M I D x q U y g 9 2 s u e x l F D R p c s m 3 A A z d v f u X b 4 d z I k A k 5 E A j Q O S 5 Y n v M I K 1 + c 7 s Q 1 G / W Y W g Z V / s q 3 j L R A j 3 j G 4 k m z e k N g 6 r W j W K U P F V W L 1 h 1 H M y b t w w y c n J N g 2 L m E 5 h L Z Y 4 8 M 9 u v / 1 2 N S n n q I D 0 M q 0 X a C o i g P H K j w i C 8 D g m K F E h Y T d L 4 / X Q q J i O 7 O G L M B G K r 1 G j p j 5 2 u a n u 8 I b w i V a S I u A z p L K V D S H 0 c O 4 M N k p O w y 3 7 I r p R s q K g Q g s U 6 N u p m V w o f U F 4 B B i i h J V 2 8 i Q V 6 j 9 S S i w Q g k C g S S h v I v + F C U Z I / v 3 3 3 z c a y w 2 i g w g I p h 0 C Q E s 9 w m F B x Q f h + 5 4 9 e 5 p k b D J l S J i s 5 N J I 1 O I r J t o U i b 8 V 2 Y 5 f K U x e B J Z X c I E C P d q n 7 s Q n B j Z q 8 z e d Y F 7 M I 6 J 9 5 L f Q J u 4 g Q E 5 O D R W q 0 S a n h X b B h C N g Q E Q R 5 l 2 9 m r n e 0 c D v w l R E U y 1 Z s s S 3 u q E k 4 A N R 4 c G 1 o a 3 8 g L m I 6 Y j w E 6 G M R H K s U 7 B x v 9 H 8 F R k Z X x y b C C 3 f f q l X x e j S I S J 3 + C 0 w P o J B m z v n v J H B Z s 2 a G p O M x C g h b B j 3 4 M F D J k c U S 5 g A A R F 8 K Z K s C C r a D F M s G e A D k b z G / E O A e T 7 a E M E m z 8 Q G 3 5 R c c d 2 R w v R z p e S E i e h r N W I v P r 9 P R a K A M l u F 1 1 A W P d p d y j 2 G 2 J G P P X E d s P L D l I T G Y 4 G V H 2 G Y M S N f i o o S z Z / 5 A 2 1 D 9 c a c O X N c w Y L 4 4 B o J e + N H H T w 4 W K / h 7 0 a g E V a C F Q g b g Q 5 M 1 f A A l q 8 r M Q U p c U y e X S j t O 5 b u 8 2 U K r i i B A p d W q M K o X R s f a 6 T 6 N h + F z k Q D 0 4 5 R Z 2 i j 0 o B Q P t o F 5 i c h v X j x E t W K + 4 y m s X 6 P 2 8 f i c Z i L C D R h 7 1 O n C L 6 w T a h N Z o d B S w f j 1 x w / a 5 x S e E f 9 R J C / + J A 0 a Z Z a W D 4 T E V h x h Q k U u K F c h I r p r 2 z a x i 7 m 1 O x F A 9 + K q n F y Q u 7 9 q Q B B C U L 3 a D m C E U y W h a n J G R G I Q E A Q C j Q H 0 U a 0 C f 6 Z D a N T + M v w G E w 2 t C D m I W V P C B d 1 g L w W G g p B d C J 9 / i V H B D + Y t 3 H x 4 m S 9 x 0 S k x D F 5 V q H k X n V l a C a L w I o d B 6 4 4 g Q K 9 O z T x 6 e k p e z R u X C h H j j S L C l 1 b U O h K b R z T a N E 0 E E J B z o m c k R P 9 C 0 i L F s 1 N i B y T D O F B k B K N 7 P E e C J l 3 7 i B C O 3 j w 4 B g D K h 1 8 7 W t f k z f f H K I C / 1 D o T G K Y u b R Q G j e 9 c j S T x R U r U K B X b h N l 9 N C d S 4 S s r J 3 S s u V A 0 6 C I R s E 3 Y Z 4 d b R J o F j Q T g o G m I r c z c + Z H U q 2 a E x B A M 6 S a e H W D a v A 7 7 / y e T J r 0 o m o 4 t k Z d q e b g X L n l l p 0 y d S q a J z Z q 1 p y q J m F y G 3 k v 3 X b Q J G + v R F T I 0 q N E w Q + f 1 7 O M k 1 Q e 1 K 8 / 0 W g V o n 2 Y b e S c C F O j M f B h m H h E l A 3 T D g 1 C C z q h a r p m y 0 K Y m j V r r l r o v + S t t 5 5 V Y S I R z a i v v T J o 0 E 8 k P 5 8 Z e v E Q T F q Y V u y 4 c o U J B F b u P H j F a i i L Z Q X Z 8 t W 7 n D q + s g U 2 J Y 5 + O C E b B u V B 1 5 u q h s h q b z H a i g Z C f K L S g B l 7 d 9 3 1 F Z P 4 B Y H A H B X w o a o p D 0 u P H l N l 7 9 5 J J v + E t u S 9 i O 6 F I 4 Q I c + J 7 D C N E y 7 5 I f B R a R U W l Q I W A O 3 J D 2 8 Q L T h M H 8 + q m O Y c e M P 4 Z f 8 i d m y I P x I C U 1 1 9 / P e l u X i / Q g P h P + G O r V n 0 m W 7 e u E I J 1 w e A r + l f 2 u g 2 D 0 D g D / / G r 1 q 8 f o / R E 6 C 8 l 4 + l n T 8 g d 9 6 X e n 1 W R U C l Q H o z s 1 V A O 7 i 9 r S 5 g Z g P P M d i 8 E F m i b o L q B s D b z K J j + C p h 1 A f N T Z k T f U W n A + x A N x F 9 j u A q 9 S 8 E g C w a D K o e Y x / i j p 1 I i 9 X 1 k M o N q 4 t H y 7 5 y p h H 4 r q 3 Y d q h Q o D 4 4 f C 8 i g b m W 7 d S d T l 9 q 3 7 y 5 9 + / Y x E T 1 8 J u r 0 8 J M I b 1 N F z n 3 a 0 B 0 w O J I w d W q R M o S W 1 6 T M i c J a 6 g c T A 9 I R 7 z 3 x w 9 p K 9 + s K 5 Y 1 p y R c H V 3 R c 0 U G J W K h T N y i r d h V K p y 5 l G Q K s o d p i q 0 y e 3 N 4 E I s h B o T 2 o E r f C F V m k S v t I 6 m H n w s K T 0 r n z Q H O c u D A B p s C 6 4 e 5 z Q r M 9 I 4 s 3 b 6 s U J l + I / A 8 6 y e u c z Y V X 5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1696BA20-F70B-462B-88BC-62CC2CA4F69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EFBBB8-3D70-4EA3-89ED-C19E321E7061}">
  <ds:schemaRefs>
    <ds:schemaRef ds:uri="http://microsoft.data.visualization.engine.tours/1.0"/>
    <ds:schemaRef ds:uri="http://www.w3.org/2000/xmlns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554BA493-64A3-47DE-B1F9-0B555B6FF6D6}">
  <ds:schemaRefs>
    <ds:schemaRef ds:uri="http://microsoft.data.visualization.Client.Excel/1.0"/>
    <ds:schemaRef ds:uri="http://www.w3.org/2000/xmlns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Sheet1</vt:lpstr>
      <vt:lpstr>Games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2022-03-25T13:22:06Z</dcterms:modified>
</cp:coreProperties>
</file>